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2\Internet\2022-07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externalReferences>
    <externalReference r:id="rId7"/>
  </externalReference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[1]Gebietsstandsänderungen!#REF!</definedName>
  </definedNames>
  <calcPr calcId="162913"/>
</workbook>
</file>

<file path=xl/calcChain.xml><?xml version="1.0" encoding="utf-8"?>
<calcChain xmlns="http://schemas.openxmlformats.org/spreadsheetml/2006/main">
  <c r="L2100" i="2" l="1"/>
  <c r="M2100" i="2" s="1"/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2100" i="4"/>
  <c r="I7" i="4"/>
  <c r="F7" i="4"/>
  <c r="N2102" i="2"/>
  <c r="O2102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D2100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2100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9" i="4"/>
  <c r="M1311" i="4"/>
  <c r="M1313" i="4"/>
  <c r="M1314" i="4"/>
  <c r="M1315" i="4"/>
  <c r="M1316" i="4"/>
  <c r="M1317" i="4"/>
  <c r="M1318" i="4"/>
  <c r="M1319" i="4"/>
  <c r="M1320" i="4"/>
  <c r="M1322" i="4"/>
  <c r="M1324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6" i="4"/>
  <c r="M1378" i="4"/>
  <c r="M1380" i="4"/>
  <c r="M1381" i="4"/>
  <c r="M1382" i="4"/>
  <c r="M1383" i="4"/>
  <c r="M1384" i="4"/>
  <c r="M1385" i="4"/>
  <c r="M1386" i="4"/>
  <c r="M1387" i="4"/>
  <c r="M1388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1" i="4"/>
  <c r="M1433" i="4"/>
  <c r="M1435" i="4"/>
  <c r="M1436" i="4"/>
  <c r="M1437" i="4"/>
  <c r="M1438" i="4"/>
  <c r="M1439" i="4"/>
  <c r="M1441" i="4"/>
  <c r="M1443" i="4"/>
  <c r="M1445" i="4"/>
  <c r="M1446" i="4"/>
  <c r="M1447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6" i="4"/>
  <c r="M1488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5" i="4"/>
  <c r="M1517" i="4"/>
  <c r="M1519" i="4"/>
  <c r="M1520" i="4"/>
  <c r="M1521" i="4"/>
  <c r="M1522" i="4"/>
  <c r="M1523" i="4"/>
  <c r="M1524" i="4"/>
  <c r="M1526" i="4"/>
  <c r="M1528" i="4"/>
  <c r="M1530" i="4"/>
  <c r="M1531" i="4"/>
  <c r="M1532" i="4"/>
  <c r="M1533" i="4"/>
  <c r="M1534" i="4"/>
  <c r="M1535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20" i="4"/>
  <c r="M1622" i="4"/>
  <c r="M1624" i="4"/>
  <c r="M1626" i="4"/>
  <c r="M1628" i="4"/>
  <c r="M1630" i="4"/>
  <c r="M1631" i="4"/>
  <c r="M1632" i="4"/>
  <c r="M1633" i="4"/>
  <c r="M1634" i="4"/>
  <c r="M1635" i="4"/>
  <c r="M1636" i="4"/>
  <c r="M1637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6" i="4"/>
  <c r="M1718" i="4"/>
  <c r="M1720" i="4"/>
  <c r="M1721" i="4"/>
  <c r="M1722" i="4"/>
  <c r="M1723" i="4"/>
  <c r="M1724" i="4"/>
  <c r="M1725" i="4"/>
  <c r="M1728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3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2" i="4"/>
  <c r="M2044" i="4"/>
  <c r="M2045" i="4"/>
  <c r="M2046" i="4"/>
  <c r="M2047" i="4"/>
  <c r="M2050" i="4"/>
  <c r="M2052" i="4"/>
  <c r="M2054" i="4"/>
  <c r="M2055" i="4"/>
  <c r="M2056" i="4"/>
  <c r="M2059" i="4"/>
  <c r="M2061" i="4"/>
  <c r="M2063" i="4"/>
  <c r="M2064" i="4"/>
  <c r="M2065" i="4"/>
  <c r="M2066" i="4"/>
  <c r="M2067" i="4"/>
  <c r="M2068" i="4"/>
  <c r="M2069" i="4"/>
  <c r="M2070" i="4"/>
  <c r="M2071" i="4"/>
  <c r="M2072" i="4"/>
  <c r="M2073" i="4"/>
  <c r="M2082" i="4"/>
  <c r="M2086" i="4"/>
  <c r="M2088" i="4"/>
  <c r="M2092" i="4"/>
  <c r="M2094" i="4"/>
  <c r="M2096" i="4"/>
  <c r="M2097" i="4"/>
  <c r="M2098" i="4"/>
  <c r="M2099" i="4"/>
  <c r="M2100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2100" i="4"/>
  <c r="J7" i="4"/>
  <c r="I2102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2100" i="4"/>
  <c r="G7" i="4"/>
  <c r="F2102" i="4"/>
  <c r="E2102" i="4"/>
  <c r="C2100" i="4"/>
  <c r="B2100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2" i="2"/>
  <c r="G2102" i="2"/>
  <c r="H2102" i="2"/>
  <c r="I2102" i="2"/>
  <c r="E2102" i="2"/>
  <c r="G2102" i="4" l="1"/>
  <c r="F2104" i="4"/>
  <c r="E2109" i="4"/>
  <c r="E2105" i="4"/>
  <c r="I2111" i="4"/>
  <c r="J2110" i="4"/>
  <c r="O2109" i="4"/>
  <c r="F2109" i="4"/>
  <c r="G2108" i="4"/>
  <c r="I2107" i="4"/>
  <c r="J2106" i="4"/>
  <c r="O2105" i="4"/>
  <c r="F2105" i="4"/>
  <c r="J2104" i="4"/>
  <c r="E2111" i="4"/>
  <c r="E2108" i="4"/>
  <c r="E2104" i="4"/>
  <c r="G2111" i="4"/>
  <c r="I2110" i="4"/>
  <c r="J2109" i="4"/>
  <c r="O2108" i="4"/>
  <c r="F2108" i="4"/>
  <c r="G2107" i="4"/>
  <c r="I2106" i="4"/>
  <c r="J2105" i="4"/>
  <c r="I2104" i="4"/>
  <c r="E2107" i="4"/>
  <c r="O2111" i="4"/>
  <c r="F2111" i="4"/>
  <c r="G2110" i="4"/>
  <c r="I2109" i="4"/>
  <c r="J2108" i="4"/>
  <c r="O2107" i="4"/>
  <c r="F2107" i="4"/>
  <c r="G2106" i="4"/>
  <c r="I2105" i="4"/>
  <c r="G2104" i="4"/>
  <c r="E2110" i="4"/>
  <c r="E2106" i="4"/>
  <c r="C43" i="1"/>
  <c r="J2111" i="4"/>
  <c r="O2110" i="4"/>
  <c r="F2110" i="4"/>
  <c r="G2109" i="4"/>
  <c r="I2108" i="4"/>
  <c r="J2107" i="4"/>
  <c r="O2106" i="4"/>
  <c r="F2106" i="4"/>
  <c r="G2105" i="4"/>
  <c r="J2102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2099" i="2"/>
  <c r="L2100" i="4" s="1"/>
  <c r="M6" i="2"/>
  <c r="E2113" i="4" l="1"/>
  <c r="I2113" i="4"/>
  <c r="F2113" i="4"/>
  <c r="J2113" i="4"/>
  <c r="G2113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2" i="2"/>
  <c r="L2111" i="4" l="1"/>
  <c r="L2108" i="4"/>
  <c r="L2106" i="4"/>
  <c r="L2107" i="4"/>
  <c r="L2109" i="4"/>
  <c r="L2110" i="4"/>
  <c r="L2104" i="4"/>
  <c r="L178" i="4"/>
  <c r="M2102" i="2"/>
  <c r="L2105" i="4" l="1"/>
  <c r="L2113" i="4" s="1"/>
  <c r="L2102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6" i="2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2100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2100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448" i="4" l="1"/>
  <c r="M1911" i="4"/>
  <c r="M2048" i="4"/>
  <c r="M1801" i="4"/>
  <c r="M1989" i="4"/>
  <c r="M1714" i="4"/>
  <c r="M1847" i="4"/>
  <c r="M2007" i="4"/>
  <c r="M2084" i="4"/>
  <c r="M1865" i="4"/>
  <c r="M2057" i="4"/>
  <c r="M2090" i="4"/>
  <c r="M1726" i="4"/>
  <c r="M2074" i="4"/>
  <c r="M2040" i="4"/>
  <c r="M1485" i="4"/>
  <c r="M1655" i="4"/>
  <c r="M1370" i="4"/>
  <c r="M1514" i="4"/>
  <c r="M1802" i="4"/>
  <c r="M1990" i="4"/>
  <c r="M1715" i="4"/>
  <c r="M2049" i="4"/>
  <c r="M1371" i="4"/>
  <c r="M1430" i="4"/>
  <c r="M1638" i="4"/>
  <c r="M1848" i="4"/>
  <c r="M2008" i="4"/>
  <c r="M1536" i="4"/>
  <c r="M1619" i="4"/>
  <c r="M1290" i="4"/>
  <c r="M1448" i="4"/>
  <c r="M1866" i="4"/>
  <c r="M2058" i="4"/>
  <c r="M1389" i="4"/>
  <c r="M1625" i="4"/>
  <c r="M1805" i="4"/>
  <c r="M2091" i="4"/>
  <c r="M1308" i="4"/>
  <c r="M1490" i="4"/>
  <c r="M1730" i="4"/>
  <c r="M1912" i="4"/>
  <c r="M2076" i="4"/>
  <c r="M1321" i="4"/>
  <c r="M1440" i="4"/>
  <c r="M1727" i="4"/>
  <c r="M1326" i="4"/>
  <c r="M2041" i="4"/>
  <c r="M1525" i="4"/>
  <c r="M2075" i="4"/>
  <c r="M1656" i="4"/>
  <c r="M1048" i="4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0" i="4"/>
  <c r="H2109" i="4"/>
  <c r="K2110" i="4"/>
  <c r="H2106" i="4"/>
  <c r="H2104" i="4"/>
  <c r="H2102" i="4"/>
  <c r="H2111" i="4"/>
  <c r="H2105" i="4"/>
  <c r="K2102" i="4"/>
  <c r="K2104" i="4"/>
  <c r="K2111" i="4"/>
  <c r="K2108" i="4"/>
  <c r="K2106" i="4"/>
  <c r="H2107" i="4"/>
  <c r="H2108" i="4"/>
  <c r="K2109" i="4"/>
  <c r="K2105" i="4"/>
  <c r="K2107" i="4"/>
  <c r="M2105" i="4" l="1"/>
  <c r="M2108" i="4"/>
  <c r="M2110" i="4"/>
  <c r="M2111" i="4"/>
  <c r="C34" i="3"/>
  <c r="D34" i="3" s="1"/>
  <c r="M2106" i="4"/>
  <c r="M2109" i="4"/>
  <c r="M2107" i="4"/>
  <c r="M2104" i="4"/>
  <c r="M2102" i="4"/>
  <c r="K2113" i="4"/>
  <c r="H2113" i="4"/>
  <c r="M2113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2100" i="4"/>
  <c r="P2100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2" i="4"/>
  <c r="O7" i="4" s="1"/>
  <c r="N2104" i="4"/>
  <c r="N2107" i="4"/>
  <c r="P883" i="4"/>
  <c r="P1444" i="4"/>
  <c r="N2109" i="4"/>
  <c r="B35" i="1"/>
  <c r="N2110" i="4"/>
  <c r="P1731" i="4"/>
  <c r="N2105" i="4"/>
  <c r="P178" i="4"/>
  <c r="N2106" i="4"/>
  <c r="P310" i="4"/>
  <c r="N2111" i="4"/>
  <c r="P2010" i="4"/>
  <c r="P1325" i="4"/>
  <c r="N2108" i="4"/>
  <c r="D32" i="3"/>
  <c r="B48" i="1" l="1"/>
  <c r="F32" i="3"/>
  <c r="B43" i="1" s="1"/>
  <c r="P2111" i="4"/>
  <c r="C42" i="1" s="1"/>
  <c r="D42" i="1" s="1"/>
  <c r="P2105" i="4"/>
  <c r="C36" i="1" s="1"/>
  <c r="D36" i="1" s="1"/>
  <c r="P2107" i="4"/>
  <c r="C38" i="1" s="1"/>
  <c r="D38" i="1" s="1"/>
  <c r="P2106" i="4"/>
  <c r="C37" i="1" s="1"/>
  <c r="D37" i="1" s="1"/>
  <c r="P2110" i="4"/>
  <c r="C41" i="1" s="1"/>
  <c r="D41" i="1" s="1"/>
  <c r="P2108" i="4"/>
  <c r="C39" i="1" s="1"/>
  <c r="D39" i="1" s="1"/>
  <c r="P2109" i="4"/>
  <c r="C40" i="1" s="1"/>
  <c r="D40" i="1" s="1"/>
  <c r="N2113" i="4"/>
  <c r="P7" i="4"/>
  <c r="O2104" i="4"/>
  <c r="O2113" i="4" s="1"/>
  <c r="O2102" i="4"/>
  <c r="D43" i="1" l="1"/>
  <c r="B45" i="1"/>
  <c r="F34" i="3"/>
  <c r="P2102" i="4"/>
  <c r="P2104" i="4"/>
  <c r="P2113" i="4" l="1"/>
  <c r="C35" i="1"/>
  <c r="C45" i="1" l="1"/>
  <c r="B49" i="1" s="1"/>
  <c r="B50" i="1" s="1"/>
  <c r="D35" i="1"/>
  <c r="D45" i="1" l="1"/>
</calcChain>
</file>

<file path=xl/comments1.xml><?xml version="1.0" encoding="utf-8"?>
<comments xmlns="http://schemas.openxmlformats.org/spreadsheetml/2006/main">
  <authors>
    <author>Sturmlechner Christian</author>
  </authors>
  <commentList>
    <comment ref="C3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  <comment ref="C2100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</commentList>
</comments>
</file>

<file path=xl/comments2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<sst xmlns="http://schemas.openxmlformats.org/spreadsheetml/2006/main" count="2265" uniqueCount="2185">
  <si>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</si>
  <si>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</si>
  <si>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</si>
  <si>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</si>
  <si>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</si>
  <si>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</si>
  <si>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</si>
  <si>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</si>
  <si>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</si>
  <si>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</si>
  <si>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</si>
  <si>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</si>
  <si>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</si>
  <si>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</si>
  <si>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</si>
  <si>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</si>
  <si>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</si>
  <si>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</si>
  <si>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</si>
  <si>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</si>
  <si>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</si>
  <si>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</si>
  <si>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</si>
  <si>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</si>
  <si>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</si>
  <si>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</si>
  <si>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</si>
  <si>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</si>
  <si>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</si>
  <si>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</si>
  <si>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</si>
  <si>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</si>
  <si>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</si>
  <si>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</si>
  <si>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</si>
  <si>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</si>
  <si>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</si>
  <si>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</si>
  <si>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</si>
  <si>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</si>
  <si>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</si>
  <si>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</si>
  <si>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</si>
  <si>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</si>
  <si>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</si>
  <si>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</si>
  <si>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</si>
  <si>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</si>
  <si>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</si>
  <si>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</si>
  <si>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</si>
  <si>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</si>
  <si>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</si>
  <si>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</si>
  <si>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</si>
  <si>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</si>
  <si>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</si>
  <si>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</si>
  <si>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</si>
  <si>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</si>
  <si>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</si>
  <si>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</si>
  <si>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</si>
  <si>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</si>
  <si>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</si>
  <si>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</si>
  <si>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</si>
  <si>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</si>
  <si>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</si>
  <si>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</si>
  <si>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</si>
  <si>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</si>
  <si>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</si>
  <si>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</si>
  <si>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</si>
  <si>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</si>
  <si>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</si>
  <si>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</si>
  <si>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</si>
  <si>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</si>
  <si>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</si>
  <si>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</si>
  <si>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</si>
  <si>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</si>
  <si>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</si>
  <si>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</si>
  <si>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</si>
  <si>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</si>
  <si>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</si>
  <si>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</si>
  <si>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</si>
  <si>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</si>
  <si>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</si>
  <si>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</si>
  <si>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</si>
  <si>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</si>
  <si>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</si>
  <si>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</si>
  <si>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</si>
  <si>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</si>
  <si>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</si>
  <si>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</si>
  <si>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</si>
  <si>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</si>
  <si>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</si>
  <si>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</si>
  <si>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</si>
  <si>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</si>
  <si>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</si>
  <si>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</si>
  <si>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</si>
  <si>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</si>
  <si>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</si>
  <si>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</si>
  <si>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</si>
  <si>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</si>
  <si>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</si>
  <si>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</si>
  <si>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</si>
  <si>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</si>
  <si>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</si>
  <si>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</si>
  <si>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</si>
  <si>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</si>
  <si>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</si>
  <si>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</si>
  <si>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</si>
  <si>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</si>
  <si>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</si>
  <si>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</si>
  <si>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</si>
  <si>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</si>
  <si>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</si>
  <si>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</si>
  <si>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</si>
  <si>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</si>
  <si>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</si>
  <si>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</si>
  <si>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</si>
  <si>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</si>
  <si>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</si>
  <si>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</si>
  <si>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</si>
  <si>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</si>
  <si>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</si>
  <si>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</si>
  <si>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</si>
  <si>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</si>
  <si>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</si>
  <si>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</si>
  <si>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</si>
  <si>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</si>
  <si>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</si>
  <si>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</si>
  <si>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</si>
  <si>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</si>
  <si>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</si>
  <si>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</si>
  <si>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</si>
  <si>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</si>
  <si>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</si>
  <si>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</si>
  <si>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</si>
  <si>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</si>
  <si>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</si>
  <si>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</si>
  <si>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</si>
  <si>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</si>
  <si>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</si>
  <si>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</si>
  <si>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</si>
  <si>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</si>
  <si>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</si>
  <si>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</si>
  <si>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</si>
  <si>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</si>
  <si>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</si>
  <si>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</si>
  <si>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</si>
  <si>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</si>
  <si>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</si>
  <si>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</si>
  <si>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</si>
  <si>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</si>
  <si>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</si>
  <si>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</si>
  <si>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</si>
  <si>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</si>
  <si>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</si>
  <si>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</si>
  <si>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</si>
  <si>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</si>
  <si>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</si>
  <si>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</si>
  <si>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</si>
  <si>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</si>
  <si>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</si>
  <si>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</si>
  <si>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</si>
  <si>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</si>
  <si>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</si>
  <si>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</si>
  <si>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</si>
  <si>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</si>
  <si>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</si>
  <si>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</si>
  <si>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</si>
  <si>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</si>
  <si>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</si>
  <si>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</si>
  <si>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</si>
  <si>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</si>
  <si>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</si>
  <si>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</si>
  <si>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</si>
  <si>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</si>
  <si>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</si>
  <si>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</si>
  <si>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</si>
  <si>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</si>
  <si>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</si>
  <si>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</si>
  <si>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</si>
  <si>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</si>
  <si>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</si>
  <si>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</si>
  <si>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</si>
  <si>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</si>
  <si>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</si>
  <si>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</si>
  <si>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</si>
  <si>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</si>
  <si>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</si>
  <si>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</si>
  <si>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</si>
  <si>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</si>
  <si>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</si>
  <si>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</si>
  <si>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</si>
  <si>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</si>
  <si>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</si>
  <si>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</si>
  <si>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</si>
  <si>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</si>
  <si>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</si>
  <si>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</si>
  <si>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</si>
  <si>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</si>
  <si>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</si>
  <si>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</si>
  <si>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</si>
  <si>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</si>
  <si>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</si>
  <si>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</si>
  <si>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</si>
  <si>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</si>
  <si>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</si>
  <si>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</si>
  <si>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</si>
  <si>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</si>
  <si>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</si>
  <si>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</si>
  <si>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</si>
  <si>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</si>
  <si>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</si>
  <si>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</si>
  <si>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</si>
  <si>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</si>
  <si>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</si>
  <si>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</si>
  <si>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</si>
  <si>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</si>
  <si>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</si>
  <si>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</si>
  <si>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</si>
  <si>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</si>
  <si>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</si>
  <si>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</si>
  <si>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</si>
  <si>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</si>
  <si>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</si>
  <si>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</si>
  <si>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</si>
  <si>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</si>
  <si>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</si>
  <si>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</si>
  <si>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</si>
  <si>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</si>
  <si>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</si>
  <si>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</si>
  <si>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</si>
  <si>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</si>
  <si>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</si>
  <si>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</si>
  <si>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</si>
  <si>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</si>
  <si>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</si>
  <si>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</si>
  <si>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</si>
  <si>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</si>
  <si>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</si>
  <si>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</si>
  <si>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</si>
  <si>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</si>
  <si>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</si>
  <si>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</si>
  <si>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</si>
  <si>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</si>
  <si>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</si>
  <si>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</si>
  <si>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</si>
  <si>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</si>
  <si>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</si>
  <si>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</si>
  <si>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</si>
  <si>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</si>
  <si>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</si>
  <si>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</si>
  <si>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</si>
  <si>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</si>
  <si>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</si>
  <si>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</si>
  <si>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</si>
  <si>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</si>
  <si>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</si>
  <si>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</si>
  <si>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</si>
  <si>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</si>
  <si>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</si>
  <si>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</si>
  <si>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</si>
  <si>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</si>
  <si>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</si>
  <si>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</si>
  <si>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</si>
  <si>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</si>
  <si>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</si>
  <si>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</si>
  <si>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</si>
  <si>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</si>
  <si>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</si>
  <si>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</si>
  <si>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</si>
  <si>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</si>
  <si>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</si>
  <si>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</si>
  <si>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</si>
  <si>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</si>
  <si>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</si>
  <si>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</si>
  <si>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</si>
  <si>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</si>
  <si>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</si>
  <si>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</si>
  <si>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</si>
  <si>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</si>
  <si>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</si>
  <si>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</si>
  <si>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</si>
  <si>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</si>
  <si>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</si>
  <si>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</si>
  <si>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</si>
  <si>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</si>
  <si>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</si>
  <si>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</si>
  <si>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</si>
  <si>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</si>
  <si>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</si>
  <si>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</si>
  <si>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</si>
  <si>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</si>
  <si>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</si>
  <si>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</si>
  <si>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</si>
  <si>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</si>
  <si>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</si>
  <si>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</si>
  <si>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</si>
  <si>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</si>
  <si>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</si>
  <si>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</si>
  <si>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</si>
  <si>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</si>
  <si>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</si>
  <si>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</si>
  <si>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</si>
  <si>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</si>
  <si>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</si>
  <si>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</si>
  <si>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</si>
  <si>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</si>
  <si>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</si>
  <si>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</si>
  <si>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</si>
  <si>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</si>
  <si>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</si>
  <si>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</si>
  <si>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</si>
  <si>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</si>
  <si>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</si>
  <si>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</si>
  <si>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</si>
  <si>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</si>
  <si>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</si>
  <si>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</si>
  <si>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</si>
  <si>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</si>
  <si>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</si>
  <si>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</si>
  <si>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</si>
  <si>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</si>
  <si>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</si>
  <si>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</si>
  <si>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</si>
  <si>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</si>
  <si>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</si>
  <si>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</si>
  <si>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</si>
  <si>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</si>
  <si>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</si>
  <si>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</si>
  <si>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</si>
  <si>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</si>
  <si>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</si>
  <si>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</si>
  <si>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</si>
  <si>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</si>
  <si>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</si>
  <si>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</si>
  <si>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</si>
  <si>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</si>
  <si>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</si>
  <si>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</si>
  <si>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</si>
  <si>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</si>
  <si>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</si>
  <si>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</si>
  <si>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</si>
  <si>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</si>
  <si>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</si>
  <si>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</si>
  <si>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</si>
  <si>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</si>
  <si>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</si>
  <si>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</si>
  <si>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</si>
  <si>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</si>
  <si>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</si>
  <si>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</si>
  <si>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</si>
  <si>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</si>
  <si>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</si>
  <si>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</si>
  <si>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</si>
  <si>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</si>
  <si>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</si>
  <si>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</si>
  <si>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</si>
  <si>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</si>
  <si>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</si>
  <si>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</si>
  <si>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</si>
  <si>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</si>
  <si>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</si>
  <si>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</si>
  <si>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</si>
  <si>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</si>
  <si>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</si>
  <si>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</si>
  <si>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</si>
  <si>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</si>
  <si>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</si>
  <si>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</si>
  <si>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</si>
  <si>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</si>
  <si>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</si>
  <si>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</si>
  <si>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</si>
  <si>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</si>
  <si>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</si>
  <si>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</si>
  <si>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</si>
  <si>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</si>
  <si>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</si>
  <si>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</si>
  <si>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</si>
  <si>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</si>
  <si>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</si>
  <si>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</si>
  <si>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</si>
  <si>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</si>
  <si>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</si>
  <si>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</si>
  <si>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</si>
  <si>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</si>
  <si>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</si>
  <si>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</si>
  <si>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</si>
  <si>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</si>
  <si>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</si>
  <si>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</si>
  <si>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</si>
  <si>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</si>
  <si>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</si>
  <si>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</si>
  <si>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</si>
  <si>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</si>
  <si>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</si>
  <si>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</si>
  <si>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</si>
  <si>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</si>
  <si>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</si>
  <si>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</si>
  <si>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</si>
  <si>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</si>
  <si>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</si>
  <si>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</si>
  <si>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</si>
  <si>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</si>
  <si>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</si>
  <si>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</si>
  <si>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</si>
  <si>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</si>
  <si>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</si>
  <si>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</si>
  <si>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</si>
  <si>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</si>
  <si>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</si>
  <si>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</si>
  <si>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</si>
  <si>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</si>
  <si>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</si>
  <si>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</si>
  <si>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</si>
  <si>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</si>
  <si>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</si>
  <si>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</si>
  <si>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</si>
  <si>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</si>
  <si>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</si>
  <si>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</si>
  <si>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</si>
  <si>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</si>
  <si>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</si>
  <si>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</si>
  <si>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</si>
  <si>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</si>
  <si>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</si>
  <si>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</si>
  <si>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</si>
  <si>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</si>
  <si>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</si>
  <si>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</si>
  <si>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</si>
  <si>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</si>
  <si>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</si>
  <si>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</si>
  <si>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</si>
  <si>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</si>
  <si>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</si>
  <si>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</si>
  <si>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</si>
  <si>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</si>
  <si>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</si>
  <si>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</si>
  <si>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</si>
  <si>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</si>
  <si>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</si>
  <si>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</si>
  <si>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</si>
  <si>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</si>
  <si>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</si>
  <si>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</si>
  <si>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</si>
  <si>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</si>
  <si>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</si>
  <si>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</si>
  <si>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</si>
  <si>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</si>
  <si>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</si>
  <si>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</si>
  <si>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</si>
  <si>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</si>
  <si>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</si>
  <si>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</si>
  <si>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</si>
  <si>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</si>
  <si>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</si>
  <si>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</si>
  <si>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</si>
  <si>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</si>
  <si>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</si>
  <si>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</si>
  <si>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</si>
  <si>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</si>
  <si>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</si>
  <si>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</si>
  <si>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</si>
  <si>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</si>
  <si>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</si>
  <si>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</si>
  <si>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</si>
  <si>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</si>
  <si>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</si>
  <si>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</si>
  <si>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</si>
  <si>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</si>
  <si>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</si>
  <si>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</si>
  <si>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</si>
  <si>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</si>
  <si>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</si>
  <si>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</si>
  <si>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</si>
  <si>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</si>
  <si>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</si>
  <si>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</si>
  <si>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</si>
  <si>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</si>
  <si>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</si>
  <si>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</si>
  <si>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</si>
  <si>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</si>
  <si>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</si>
  <si>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</si>
  <si>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</si>
  <si>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</si>
  <si>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</si>
  <si>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</si>
  <si>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</si>
  <si>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</si>
  <si>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</si>
  <si>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</si>
  <si>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</si>
  <si>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</si>
  <si>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</si>
  <si>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</si>
  <si>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</si>
  <si>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</si>
  <si>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</si>
  <si>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</si>
  <si>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</si>
  <si>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</si>
  <si>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</si>
  <si>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</si>
  <si>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</si>
  <si>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</si>
  <si>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</si>
  <si>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</si>
  <si>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</si>
  <si>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</si>
  <si>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</si>
  <si>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</si>
  <si>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</si>
  <si>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</si>
  <si>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</si>
  <si>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</si>
  <si>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</si>
  <si>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</si>
  <si>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</si>
  <si>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</si>
  <si>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</si>
  <si>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</si>
  <si>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</si>
  <si>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</si>
  <si>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</si>
  <si>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</si>
  <si>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</si>
  <si>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</si>
  <si>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</si>
  <si>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</si>
  <si>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</si>
  <si>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</si>
  <si>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</si>
  <si>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</si>
  <si>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</si>
  <si>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</si>
  <si>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</si>
  <si>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</si>
  <si>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</si>
  <si>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</si>
  <si>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</si>
  <si>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</si>
  <si>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</si>
  <si>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</si>
  <si>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</si>
  <si>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</si>
  <si>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</si>
  <si>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</si>
  <si>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</si>
  <si>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</si>
  <si>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</si>
  <si>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</si>
  <si>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</si>
  <si>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</si>
  <si>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</si>
  <si>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</si>
  <si>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</si>
  <si>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</si>
  <si>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</si>
  <si>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</si>
  <si>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</si>
  <si>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</si>
  <si>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</si>
  <si>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</si>
  <si>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</si>
  <si>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</si>
  <si>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</si>
  <si>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</si>
  <si>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</si>
  <si>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</si>
  <si>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</si>
  <si>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</si>
  <si>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</si>
  <si>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</si>
  <si>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</si>
  <si>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</si>
  <si>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</si>
  <si>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</si>
  <si>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</si>
  <si>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</si>
  <si>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</si>
  <si>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</si>
  <si>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</si>
  <si>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</si>
  <si>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</si>
  <si>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</si>
  <si>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</si>
  <si>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</si>
  <si>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</si>
  <si>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</si>
  <si>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</si>
  <si>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</si>
  <si>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</si>
  <si>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</si>
  <si>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</si>
  <si>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</si>
  <si>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</si>
  <si>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</si>
  <si>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</si>
  <si>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</si>
  <si>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</si>
  <si>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</si>
  <si>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</si>
  <si>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</si>
  <si>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</si>
  <si>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</si>
  <si>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</si>
  <si>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</si>
  <si>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</si>
  <si>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</si>
  <si>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</si>
  <si>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</si>
  <si>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</si>
  <si>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</si>
  <si>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</si>
  <si>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</si>
  <si>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</si>
  <si>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</si>
  <si>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</si>
  <si>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</si>
  <si>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</si>
  <si>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</si>
  <si>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</si>
  <si>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</si>
  <si>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</si>
  <si>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</si>
  <si>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</si>
  <si>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</si>
  <si>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</si>
  <si>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</si>
  <si>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</si>
  <si>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</si>
  <si>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</si>
  <si>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</si>
  <si>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</si>
  <si>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</si>
  <si>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</si>
  <si>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</si>
  <si>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</si>
  <si>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</si>
  <si>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</si>
  <si>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</si>
  <si>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</si>
  <si>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</si>
  <si>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</si>
  <si>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</si>
  <si>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</si>
  <si>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</si>
  <si>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</si>
  <si>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</si>
  <si>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</si>
  <si>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</si>
  <si>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</si>
  <si>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</si>
  <si>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</si>
  <si>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</si>
  <si>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</si>
  <si>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</si>
  <si>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</si>
  <si>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</si>
  <si>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</si>
  <si>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</si>
  <si>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</si>
  <si>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</si>
  <si>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</si>
  <si>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</si>
  <si>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</si>
  <si>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</si>
  <si>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</si>
  <si>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</si>
  <si>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</si>
  <si>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</si>
  <si>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</si>
  <si>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</si>
  <si>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</si>
  <si>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</si>
  <si>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</si>
  <si>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</si>
  <si>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</si>
  <si>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</si>
  <si>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</si>
  <si>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</si>
  <si>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</si>
  <si>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</si>
  <si>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</si>
  <si>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</si>
  <si>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</si>
  <si>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</si>
  <si>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</si>
  <si>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</si>
  <si>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</si>
  <si>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</si>
  <si>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</si>
  <si>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</si>
  <si>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</si>
  <si>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</si>
  <si>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</si>
  <si>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</si>
  <si>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</si>
  <si>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</si>
  <si>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</si>
  <si>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</si>
  <si>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</si>
  <si>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</si>
  <si>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</si>
  <si>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</si>
  <si>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</si>
  <si>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</si>
  <si>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</si>
  <si>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</si>
  <si>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</si>
  <si>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</si>
  <si>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</si>
  <si>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</si>
  <si>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</si>
  <si>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</si>
  <si>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</si>
  <si>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</si>
  <si>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</si>
  <si>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</si>
  <si>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</si>
  <si>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</si>
  <si>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</si>
  <si>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</si>
  <si>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</si>
  <si>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</si>
  <si>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</si>
  <si>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</si>
  <si>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</si>
  <si>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</si>
  <si>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</si>
  <si>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</si>
  <si>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</si>
  <si>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</si>
  <si>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</si>
  <si>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</si>
  <si>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</si>
  <si>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</si>
  <si>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</si>
  <si>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</si>
  <si>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</si>
  <si>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</si>
  <si>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</si>
  <si>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</si>
  <si>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</si>
  <si>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</si>
  <si>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</si>
  <si>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</si>
  <si>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</si>
  <si>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</si>
  <si>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</si>
  <si>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</si>
  <si>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</si>
  <si>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</si>
  <si>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</si>
  <si>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</si>
  <si>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</si>
  <si>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</si>
  <si>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</si>
  <si>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</si>
  <si>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</si>
  <si>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</si>
  <si>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</si>
  <si>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</si>
  <si>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</si>
  <si>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</si>
  <si>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</si>
  <si>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</si>
  <si>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</si>
  <si>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</si>
  <si>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</si>
  <si>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</si>
  <si>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</si>
  <si>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</si>
  <si>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</si>
  <si>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</si>
  <si>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</si>
  <si>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</si>
  <si>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</si>
  <si>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</si>
  <si>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</si>
  <si>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</si>
  <si>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</si>
  <si>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</si>
  <si>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</si>
  <si>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</si>
  <si>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</si>
  <si>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</si>
  <si>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</si>
  <si>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</si>
  <si>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</si>
  <si>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</si>
  <si>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</si>
  <si>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</si>
  <si>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</si>
  <si>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</si>
  <si>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</si>
  <si>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</si>
  <si>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</si>
  <si>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</si>
  <si>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</si>
  <si>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</si>
  <si>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</si>
  <si>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</si>
  <si>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</si>
  <si>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</si>
  <si>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</si>
  <si>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</si>
  <si>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</si>
  <si>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</si>
  <si>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</si>
  <si>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</si>
  <si>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</si>
  <si>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</si>
  <si>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</si>
  <si>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</si>
  <si>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</si>
  <si>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</si>
  <si>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</si>
  <si>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</si>
  <si>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</si>
  <si>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</si>
  <si>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</si>
  <si>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</si>
  <si>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</si>
  <si>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</si>
  <si>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</si>
  <si>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</si>
  <si>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</si>
  <si>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</si>
  <si>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</si>
  <si>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</si>
  <si>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</si>
  <si>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</si>
  <si>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</si>
  <si>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</si>
  <si>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</si>
  <si>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</si>
  <si>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</si>
  <si>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</si>
  <si>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</si>
  <si>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</si>
  <si>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</si>
  <si>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</si>
  <si>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</si>
  <si>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</si>
  <si>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</si>
  <si>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</si>
  <si>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</si>
  <si>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</si>
  <si>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</si>
  <si>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</si>
  <si>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</si>
  <si>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</si>
  <si>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</si>
  <si>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</si>
  <si>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</si>
  <si>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</si>
  <si>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</si>
  <si>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</si>
  <si>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</si>
  <si>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</si>
  <si>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</si>
  <si>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</si>
  <si>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</si>
  <si>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</si>
  <si>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</si>
  <si>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</si>
  <si>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</si>
  <si>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</si>
  <si>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</si>
  <si>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</si>
  <si>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</si>
  <si>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</si>
  <si>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</si>
  <si>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</si>
  <si>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</si>
  <si>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</si>
  <si>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</si>
  <si>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</si>
  <si>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</si>
  <si>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</si>
  <si>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</si>
  <si>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</si>
  <si>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</si>
  <si>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</si>
  <si>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</si>
  <si>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</si>
  <si>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</si>
  <si>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</si>
  <si>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</si>
  <si>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</si>
  <si>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</si>
  <si>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</si>
  <si>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</si>
  <si>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</si>
  <si>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</si>
  <si>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</si>
  <si>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</si>
  <si>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</si>
  <si>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</si>
  <si>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</si>
  <si>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</si>
  <si>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</si>
  <si>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</si>
  <si>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</si>
  <si>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</si>
  <si>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</si>
  <si>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</si>
  <si>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</si>
  <si>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</si>
  <si>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</si>
  <si>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</si>
  <si>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</si>
  <si>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</si>
  <si>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</si>
  <si>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</si>
  <si>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</si>
  <si>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</si>
  <si>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</si>
  <si>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</si>
  <si>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</si>
  <si>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</si>
  <si>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</si>
  <si>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</si>
  <si>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</si>
  <si>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</si>
  <si>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</si>
  <si>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</si>
  <si>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</si>
  <si>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</si>
  <si>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</si>
  <si>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</si>
  <si>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</si>
  <si>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</si>
  <si>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</si>
  <si>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</si>
  <si>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</si>
  <si>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</si>
  <si>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</si>
  <si>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</si>
  <si>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</si>
  <si>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</si>
  <si>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</si>
  <si>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</si>
  <si>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</si>
  <si>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</si>
  <si>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</si>
  <si>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</si>
  <si>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</si>
  <si>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</si>
  <si>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</si>
  <si>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</si>
  <si>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</si>
  <si>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</si>
  <si>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</si>
  <si>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</si>
  <si>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</si>
  <si>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</si>
  <si>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</si>
  <si>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</si>
  <si>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</si>
  <si>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</si>
  <si>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</si>
  <si>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</si>
  <si>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</si>
  <si>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</si>
  <si>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</si>
  <si>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</si>
  <si>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</si>
  <si>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</si>
  <si>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</si>
  <si>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</si>
  <si>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</si>
  <si>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</si>
  <si>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</si>
  <si>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</si>
  <si>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</si>
  <si>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</si>
  <si>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</si>
  <si>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</si>
  <si>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</si>
  <si>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</si>
  <si>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</si>
  <si>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</si>
  <si>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</si>
  <si>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</si>
  <si>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</si>
  <si>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</si>
  <si>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</si>
  <si>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</si>
  <si>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</si>
  <si>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</si>
  <si>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</si>
  <si>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</si>
  <si>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</si>
  <si>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</si>
  <si>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</si>
  <si>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</si>
  <si>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</si>
  <si>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</si>
  <si>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</si>
  <si>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</si>
  <si>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</si>
  <si>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</si>
  <si>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</si>
  <si>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</si>
  <si>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</si>
  <si>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</si>
  <si>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</si>
  <si>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</si>
  <si>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</si>
  <si>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</si>
  <si>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</si>
  <si>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</si>
  <si>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</si>
  <si>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</si>
  <si>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</si>
  <si>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</si>
  <si>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</si>
  <si>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</si>
  <si>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</si>
  <si>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</si>
  <si>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</si>
  <si>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</si>
  <si>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</si>
  <si>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</si>
  <si>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</si>
  <si>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</si>
  <si>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</si>
  <si>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</si>
  <si>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</si>
  <si>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</si>
  <si>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</si>
  <si>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</si>
  <si>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</si>
  <si>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</si>
  <si>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</si>
  <si>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</si>
  <si>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</si>
  <si>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</si>
  <si>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</si>
  <si>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</si>
  <si>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</si>
  <si>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</si>
  <si>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</si>
  <si>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</si>
  <si>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</si>
  <si>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</si>
  <si>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</si>
  <si>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</si>
  <si>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</si>
  <si>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</si>
  <si>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</si>
  <si>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</si>
  <si>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</si>
  <si>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</si>
  <si>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</si>
  <si>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</si>
  <si>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</si>
  <si>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</si>
  <si>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</si>
  <si>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</si>
  <si>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</si>
  <si>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</si>
  <si>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</si>
  <si>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</si>
  <si>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</si>
  <si>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</si>
  <si>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</si>
  <si>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</si>
  <si>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</si>
  <si>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</si>
  <si>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</si>
  <si>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</si>
  <si>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</si>
  <si>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</si>
  <si>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</si>
  <si>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</si>
  <si>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</si>
  <si>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</si>
  <si>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</si>
  <si>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</si>
  <si>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</si>
  <si>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</si>
  <si>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</si>
  <si>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</si>
  <si>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</si>
  <si>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</si>
  <si>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</si>
  <si>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</si>
  <si>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</si>
  <si>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</si>
  <si>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</si>
  <si>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</si>
  <si>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</si>
  <si>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</si>
  <si>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</si>
  <si>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</si>
  <si>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</si>
  <si>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</si>
  <si>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</si>
  <si>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</si>
  <si>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</si>
  <si>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</si>
  <si>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</si>
  <si>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</si>
  <si>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</si>
  <si>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</si>
  <si>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</si>
  <si>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</si>
  <si>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</si>
  <si>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</si>
  <si>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</si>
  <si>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</si>
  <si>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</si>
  <si>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</si>
  <si>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</si>
  <si>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</si>
  <si>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</si>
  <si>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</si>
  <si>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</si>
  <si>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</si>
  <si>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</si>
  <si>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</si>
  <si>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</si>
  <si>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</si>
  <si>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</si>
  <si>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</si>
  <si>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</si>
  <si>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</si>
  <si>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</si>
  <si>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</si>
  <si>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</si>
  <si>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</si>
  <si>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</si>
  <si>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</si>
  <si>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</si>
  <si>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</si>
  <si>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</si>
  <si>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</si>
  <si>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</si>
  <si>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</si>
  <si>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</si>
  <si>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</si>
  <si>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</si>
  <si>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</si>
  <si>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</si>
  <si>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</si>
  <si>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</si>
  <si>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</si>
  <si>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</si>
  <si>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</si>
  <si>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</si>
  <si>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</si>
  <si>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</si>
  <si>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</si>
  <si>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</si>
  <si>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</si>
  <si>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</si>
  <si>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</si>
  <si>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</si>
  <si>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</si>
  <si>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</si>
  <si>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</si>
  <si>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</si>
  <si>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</si>
  <si>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</si>
  <si>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</si>
  <si>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</si>
  <si>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</si>
  <si>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</si>
  <si>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</si>
  <si>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</si>
  <si>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</si>
  <si>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</si>
  <si>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</si>
  <si>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</si>
  <si>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</si>
  <si>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</si>
  <si>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</si>
  <si>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</si>
  <si>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</si>
  <si>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</si>
  <si>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</si>
  <si>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</si>
  <si>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</si>
  <si>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</si>
  <si>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</si>
  <si>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</si>
  <si>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</si>
  <si>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</si>
  <si>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</si>
  <si>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</si>
  <si>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</si>
  <si>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</si>
  <si>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</si>
  <si>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</si>
  <si>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</si>
  <si>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</si>
  <si>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</si>
  <si>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</si>
  <si>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</si>
  <si>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</si>
  <si>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</si>
  <si>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</si>
  <si>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</si>
  <si>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</si>
  <si>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</si>
  <si>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</si>
  <si>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</si>
  <si>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</si>
  <si>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</si>
  <si>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</si>
  <si>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</si>
  <si>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</si>
  <si>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</si>
  <si>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</si>
  <si>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</si>
  <si>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</si>
  <si>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</si>
  <si>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</si>
  <si>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</si>
  <si>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</si>
  <si>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</si>
  <si>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</si>
  <si>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</si>
  <si>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</si>
  <si>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</si>
  <si>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</si>
  <si>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</si>
  <si>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</si>
  <si>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</si>
  <si>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</si>
  <si>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</si>
  <si>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</si>
  <si>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</si>
  <si>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</si>
  <si>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</si>
  <si>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</si>
  <si>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</si>
  <si>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</si>
  <si>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</si>
  <si>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</si>
  <si>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</si>
  <si>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</si>
  <si>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</si>
  <si>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</si>
  <si>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</si>
  <si>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</si>
  <si>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</si>
  <si>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</si>
  <si>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</si>
  <si>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</si>
  <si>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</si>
  <si>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</si>
  <si>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</si>
  <si>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</si>
  <si>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</si>
  <si>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</si>
  <si>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</si>
  <si>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</si>
  <si>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</si>
  <si>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</si>
  <si>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</si>
  <si>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</si>
  <si>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</si>
  <si>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</si>
  <si>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</si>
  <si>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</si>
  <si>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</si>
  <si>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</si>
  <si>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</si>
  <si>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</si>
  <si>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</si>
  <si>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</si>
  <si>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</si>
  <si>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</si>
  <si>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</si>
  <si>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</si>
  <si>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</si>
  <si>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</si>
  <si>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</si>
  <si>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</si>
  <si>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</si>
  <si>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</si>
  <si>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</si>
  <si>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</si>
  <si>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</si>
  <si>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</si>
  <si>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</si>
  <si>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</si>
  <si>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</si>
  <si>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</si>
  <si>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</si>
  <si>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</si>
  <si>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</si>
  <si>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</si>
  <si>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</si>
  <si>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</si>
  <si>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</si>
  <si>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</si>
  <si>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</si>
  <si>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</si>
  <si>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</si>
  <si>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</si>
  <si>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</si>
  <si>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</si>
  <si>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</si>
  <si>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</si>
  <si>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</si>
  <si>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</si>
  <si>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</si>
  <si>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</si>
  <si>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</si>
  <si>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</si>
  <si>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</si>
  <si>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</si>
  <si>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</si>
  <si>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</si>
  <si>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</si>
  <si>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</si>
  <si>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</si>
  <si>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</si>
  <si>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</si>
  <si>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</si>
  <si>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</si>
  <si>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</si>
  <si>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</si>
  <si>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</si>
  <si>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</si>
  <si>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</si>
  <si>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</si>
  <si>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</si>
  <si>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</si>
  <si>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</si>
  <si>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</si>
  <si>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</si>
  <si>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</si>
  <si>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</si>
  <si>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</si>
  <si>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</si>
  <si>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</si>
  <si>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</si>
  <si>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</si>
  <si>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</si>
  <si>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</si>
  <si>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</si>
  <si>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</si>
  <si>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</si>
  <si>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</si>
  <si>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</si>
  <si>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</si>
  <si>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</si>
  <si>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</si>
  <si>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</si>
  <si>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</si>
  <si>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</si>
  <si>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</si>
  <si>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</si>
  <si>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</si>
  <si>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</si>
  <si>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</si>
  <si>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</si>
  <si>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</si>
  <si>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</si>
  <si>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</si>
  <si>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</si>
  <si>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</si>
  <si>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</si>
  <si>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</si>
  <si>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</si>
  <si>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</si>
  <si>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</si>
  <si>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</si>
  <si>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</si>
  <si>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</si>
  <si>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</si>
  <si>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</si>
  <si>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</si>
  <si>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</si>
  <si>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</si>
  <si>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</si>
  <si>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</si>
  <si>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</si>
  <si>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</si>
  <si>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</si>
  <si>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</si>
  <si>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</si>
  <si>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</si>
  <si>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</si>
  <si>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</si>
  <si>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</si>
  <si>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</si>
  <si>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</si>
  <si>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</si>
  <si>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</si>
  <si>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</si>
  <si>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</si>
  <si>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</si>
  <si>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</si>
  <si>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</si>
  <si>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</si>
  <si>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</si>
  <si>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</si>
  <si>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</si>
  <si>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</si>
  <si>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</si>
  <si>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</si>
  <si>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</si>
  <si>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</si>
  <si>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</si>
  <si>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</si>
  <si>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</si>
  <si>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</si>
  <si>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</si>
  <si>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</si>
  <si>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</si>
  <si>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</si>
  <si>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</si>
  <si>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</si>
  <si>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</si>
  <si>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</si>
  <si>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</si>
  <si>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</si>
  <si>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</si>
  <si>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</si>
  <si>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</si>
  <si>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</si>
  <si>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</si>
  <si>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</si>
  <si>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</si>
  <si>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</si>
  <si>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</si>
  <si>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</si>
  <si>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</si>
  <si>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</si>
  <si>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</si>
  <si>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</si>
  <si>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</si>
  <si>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</si>
  <si>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</si>
  <si>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</si>
  <si>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</si>
  <si>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</si>
  <si>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</si>
  <si>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</si>
  <si>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</si>
  <si>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</si>
  <si>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</si>
  <si>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</si>
  <si>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</si>
  <si>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</si>
  <si>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</si>
  <si>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</si>
  <si>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</si>
  <si>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</si>
  <si>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</si>
  <si>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</si>
  <si>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</si>
  <si>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</si>
  <si>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</si>
  <si>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</si>
  <si>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</si>
  <si>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</si>
  <si>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</si>
  <si>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</si>
  <si>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</si>
  <si>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</si>
  <si>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</si>
  <si>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</si>
  <si>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</si>
  <si>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</si>
  <si>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</si>
  <si>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</si>
  <si>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</si>
  <si>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</si>
  <si>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</si>
  <si>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</si>
  <si>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</si>
  <si>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</si>
  <si>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</si>
  <si>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</si>
  <si>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</si>
  <si>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</si>
  <si>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</si>
  <si>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</si>
  <si>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</si>
  <si>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</si>
  <si>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</si>
  <si>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</si>
  <si>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</si>
  <si>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</si>
  <si>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</si>
  <si>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</si>
  <si>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</si>
  <si>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</si>
  <si>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</si>
  <si>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</si>
  <si>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</si>
  <si>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</si>
  <si>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</si>
  <si>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</si>
  <si>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</si>
  <si>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</si>
  <si>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</si>
  <si>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</si>
  <si>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</si>
  <si>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</si>
  <si>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</si>
  <si>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</si>
  <si>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</si>
  <si>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</si>
  <si>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</si>
  <si>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</si>
  <si>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</si>
  <si>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</si>
  <si>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</si>
  <si>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</si>
  <si>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</si>
  <si>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</si>
  <si>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</si>
  <si>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</si>
  <si>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</si>
  <si>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</si>
  <si>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</si>
  <si>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</si>
  <si>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</si>
  <si>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</si>
  <si>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</si>
  <si>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</si>
  <si>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</si>
  <si>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</si>
  <si>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</si>
  <si>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</si>
  <si>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</si>
  <si>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</si>
  <si>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</si>
  <si>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</si>
  <si>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</si>
  <si>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</si>
  <si>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</si>
  <si>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</si>
  <si>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</si>
  <si>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</si>
  <si>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</si>
  <si>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</si>
  <si>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</si>
  <si>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</si>
  <si>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</si>
  <si>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</si>
  <si>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</si>
  <si>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</si>
  <si>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</si>
  <si>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</si>
  <si>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</si>
  <si>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</si>
  <si>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</si>
  <si>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</si>
  <si>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</si>
  <si>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</si>
  <si>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</si>
  <si>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</si>
  <si>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</si>
  <si>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</si>
  <si>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</si>
  <si>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</si>
  <si>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</si>
  <si>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</si>
  <si>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</si>
  <si>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</si>
  <si>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</si>
  <si>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</si>
  <si>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</si>
  <si>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</si>
  <si>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</si>
  <si>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</si>
  <si>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</si>
  <si>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</si>
  <si>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</si>
  <si>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</si>
  <si>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</si>
  <si>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</si>
  <si>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</si>
  <si>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</si>
  <si>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</si>
  <si>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</si>
  <si>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</si>
  <si>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</si>
  <si>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</si>
  <si>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</si>
  <si>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</si>
  <si>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</si>
  <si>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</si>
  <si>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</si>
  <si>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</si>
  <si>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</si>
  <si>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</si>
  <si>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</si>
  <si>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</si>
  <si>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</si>
  <si>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</si>
  <si>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</si>
  <si>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</si>
  <si>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</si>
  <si>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</si>
  <si>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</si>
  <si>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</si>
  <si>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</si>
  <si>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</si>
  <si>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</si>
  <si>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</si>
  <si>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</si>
  <si>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</si>
  <si>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</si>
  <si>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</si>
  <si>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</si>
  <si>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</si>
  <si>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</si>
  <si>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</si>
  <si>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</si>
  <si>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</si>
  <si>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</si>
  <si>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</si>
  <si>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</si>
  <si>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</si>
  <si>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</si>
  <si>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</si>
  <si>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</si>
  <si>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</si>
  <si>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</si>
  <si>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</si>
  <si>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</si>
  <si>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</si>
  <si>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</si>
  <si>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</si>
  <si>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</si>
  <si>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</si>
  <si>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</si>
  <si>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</si>
  <si>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</si>
  <si>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</si>
  <si>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</si>
  <si>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</si>
  <si>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</si>
  <si>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</si>
  <si>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</si>
  <si>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</si>
  <si>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</si>
  <si>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</si>
  <si>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</si>
  <si>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</si>
  <si>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</si>
  <si>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</si>
  <si>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</si>
  <si>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</si>
  <si>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</si>
  <si>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</si>
  <si>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</si>
  <si>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</si>
  <si>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</si>
  <si>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</si>
  <si>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</si>
  <si>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</si>
  <si>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</si>
  <si>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</si>
  <si>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</si>
  <si>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</si>
  <si>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</si>
  <si>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</si>
  <si>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</si>
  <si>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</si>
  <si>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</si>
  <si>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</si>
  <si>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</si>
  <si>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</si>
  <si>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</si>
  <si>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</si>
  <si>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</si>
  <si>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</si>
  <si>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</si>
  <si>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</si>
  <si>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</si>
  <si>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</si>
  <si>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</si>
  <si>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</si>
  <si>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</si>
  <si>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</si>
  <si>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</si>
  <si>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</si>
  <si>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</si>
  <si>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</si>
  <si>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</si>
  <si>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</si>
  <si>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</si>
  <si>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</si>
  <si>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</si>
  <si>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</si>
  <si>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</si>
  <si>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</si>
  <si>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</si>
  <si>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</si>
  <si>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</si>
  <si>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</si>
  <si>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</si>
  <si>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</si>
  <si>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</si>
  <si>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</si>
  <si>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</si>
  <si>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</si>
  <si>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</si>
  <si>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</si>
  <si>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</si>
  <si>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</si>
  <si>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</si>
  <si>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</si>
  <si>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</si>
  <si>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</si>
  <si>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</si>
  <si>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</si>
  <si>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</si>
  <si>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</si>
  <si>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</si>
  <si>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</si>
  <si>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</si>
  <si>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</si>
  <si>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</si>
  <si>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</si>
  <si>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</si>
  <si>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</si>
  <si>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</si>
  <si>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</si>
  <si>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</si>
  <si>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</si>
  <si>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</si>
  <si>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</si>
  <si>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</si>
  <si>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</si>
  <si>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</si>
  <si>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</si>
  <si>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</si>
  <si>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</si>
  <si>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</si>
  <si>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</si>
  <si>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</si>
  <si>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</si>
  <si>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</si>
  <si>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</si>
  <si>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</si>
  <si>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</si>
  <si>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</si>
  <si>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</si>
  <si>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</si>
  <si>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</si>
  <si>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</si>
  <si>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</si>
  <si>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</si>
  <si>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</si>
  <si>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</si>
  <si>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</si>
  <si>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</si>
  <si>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</si>
  <si>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</si>
  <si>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</si>
  <si>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</si>
  <si>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</si>
  <si>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</si>
  <si>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</si>
  <si>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</si>
  <si>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</si>
  <si>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</si>
  <si>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</si>
  <si>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</si>
  <si>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</si>
  <si>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</si>
  <si>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</si>
  <si>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</si>
  <si>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</si>
  <si>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</si>
  <si>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</si>
  <si>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</si>
  <si>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</si>
  <si>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</si>
  <si>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</si>
  <si>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</si>
  <si>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</si>
  <si>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</si>
  <si>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</si>
  <si>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</si>
  <si>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</si>
  <si>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</si>
  <si>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</si>
  <si>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</si>
  <si>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</si>
  <si>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</si>
  <si>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</si>
  <si>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</si>
  <si>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</si>
  <si>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</si>
  <si>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</si>
  <si>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</si>
  <si>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</si>
  <si>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</si>
  <si>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</si>
  <si>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</si>
  <si>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</si>
  <si>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</si>
  <si>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</si>
  <si>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</si>
  <si>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</si>
  <si>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</si>
  <si>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</si>
  <si>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</si>
  <si>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</si>
  <si>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</si>
  <si>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</si>
  <si>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</si>
  <si>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</si>
  <si>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</si>
  <si>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</si>
  <si>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</si>
  <si>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</si>
  <si>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</si>
  <si>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</si>
  <si>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</si>
  <si>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</si>
  <si>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Finanzzuweisung gemäß § 25 Abs. 2 FAG 2017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</si>
  <si>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</si>
  <si>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</si>
  <si>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</si>
  <si>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</si>
  <si>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</si>
  <si>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</si>
  <si>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</si>
  <si>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</si>
  <si>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</si>
  <si>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</si>
  <si>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</si>
  <si>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</si>
  <si>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</si>
  <si>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</si>
  <si>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</si>
  <si>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</si>
  <si>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</si>
  <si>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</si>
  <si>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</si>
  <si>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</si>
  <si>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</si>
  <si>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</si>
  <si>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</si>
  <si>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</si>
  <si>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</si>
  <si>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</si>
  <si>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</si>
  <si>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</si>
  <si>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</si>
  <si>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</si>
  <si>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</si>
  <si>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</si>
  <si>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</si>
  <si>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</si>
  <si>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</si>
  <si>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Finanzzuweisung gemäß § 25 Abs. 3 FAG 2017</t>
  </si>
  <si>
    <t>Finanzzuweisung gemäß § 25 Abs. 3 FAG 2017 - Finanzkraft nach Größenklassen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</si>
  <si>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</si>
  <si>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</si>
  <si>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</si>
  <si>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</si>
  <si>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</si>
  <si>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</si>
  <si>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</si>
  <si>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</si>
  <si>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</si>
  <si>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</si>
  <si>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</si>
  <si>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</si>
  <si>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</si>
  <si>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</si>
  <si>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§ 24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</si>
  <si>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</si>
  <si>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</si>
  <si>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</si>
  <si>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</si>
  <si>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</si>
  <si>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</si>
  <si>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</si>
  <si>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</si>
  <si>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</si>
  <si>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</si>
  <si>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</si>
  <si>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</si>
  <si>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</si>
  <si>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</si>
  <si>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</si>
  <si>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</si>
  <si>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</si>
  <si>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</si>
  <si>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</si>
  <si>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</si>
  <si>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</si>
  <si>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</si>
  <si>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</si>
  <si>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</si>
  <si>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</si>
  <si>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</si>
  <si>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</si>
  <si>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</si>
  <si>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</si>
  <si>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</si>
  <si>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</si>
  <si>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</si>
  <si>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</si>
  <si>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</si>
  <si>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</si>
  <si>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</si>
  <si>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</si>
  <si>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</si>
  <si>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</si>
  <si>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</si>
  <si>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</si>
  <si>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</si>
  <si>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</si>
  <si>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</si>
  <si>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</si>
  <si>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</si>
  <si>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</si>
  <si>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</si>
  <si>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</si>
  <si>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</si>
  <si>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</si>
  <si>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</si>
  <si>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</si>
  <si>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</si>
  <si>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</si>
  <si>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</si>
  <si>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</si>
  <si>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</si>
  <si>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</si>
  <si>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</si>
  <si>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</si>
  <si>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</si>
  <si>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</si>
  <si>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</si>
  <si>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</si>
  <si>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</si>
  <si>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</si>
  <si>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</si>
  <si>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</si>
  <si>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</si>
  <si>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</si>
  <si>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</si>
  <si>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</si>
  <si>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</si>
  <si>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</si>
  <si>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</si>
  <si>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</si>
  <si>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</si>
  <si>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</si>
  <si>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</si>
  <si>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</si>
  <si>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</si>
  <si>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</si>
  <si>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</si>
  <si>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</si>
  <si>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</si>
  <si>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</si>
  <si>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</si>
  <si>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</si>
  <si>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</si>
  <si>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</si>
  <si>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</si>
  <si>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</si>
  <si>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</si>
  <si>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</si>
  <si>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</si>
  <si>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</si>
  <si>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</si>
  <si>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</si>
  <si>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</si>
  <si>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</si>
  <si>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</si>
  <si>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</si>
  <si>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</si>
  <si>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</si>
  <si>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</si>
  <si>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</si>
  <si>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</si>
  <si>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</si>
  <si>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</si>
  <si>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</si>
  <si>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</si>
  <si>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</si>
  <si>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</si>
  <si>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</si>
  <si>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</si>
  <si>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</si>
  <si>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</si>
  <si>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</si>
  <si>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</si>
  <si>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</si>
  <si>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</si>
  <si>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</si>
  <si>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</si>
  <si>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</si>
  <si>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</si>
  <si>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</si>
  <si>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</si>
  <si>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</si>
  <si>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</si>
  <si>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</si>
  <si>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</si>
  <si>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</si>
  <si>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</si>
  <si>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</si>
  <si>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</si>
  <si>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</si>
  <si>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</si>
  <si>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</si>
  <si>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</si>
  <si>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</si>
  <si>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</si>
  <si>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</si>
  <si>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</si>
  <si>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</si>
  <si>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</si>
  <si>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</si>
  <si>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§ 25 FAG</t>
  </si>
  <si>
    <t>Perschling</t>
  </si>
  <si>
    <t>Premstätten</t>
  </si>
  <si>
    <t>Straß in Steiermark</t>
  </si>
  <si>
    <t>Lobmingtal</t>
  </si>
  <si>
    <t>Kirchbach-Zerlach</t>
  </si>
  <si>
    <t>Summe ohne Wien</t>
  </si>
  <si>
    <t>Einwohnerzahl für § 25 Abs. 2 FAG 2017</t>
  </si>
  <si>
    <t>Gmden ohne Wien</t>
  </si>
  <si>
    <t>Ebensee am Traunsee</t>
  </si>
  <si>
    <t>Roitham am Traunfall</t>
  </si>
  <si>
    <t>St. Stefan-Afiesl</t>
  </si>
  <si>
    <t>Gemeindegebarung 2020</t>
  </si>
  <si>
    <t>St. Veit in der Südsteiermark</t>
  </si>
  <si>
    <t>Bad Loipersdorf</t>
  </si>
  <si>
    <t>Finanzzuweisung gemäß § 25 FAG 2017, Überweisung im Jahr 2022</t>
  </si>
  <si>
    <t>Stand 7.6.2022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</si>
</sst>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  <numFmt numFmtId="169" formatCode="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  <font>
      <b/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</cellStyleXfs>
  <cellXfs count="46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Fill="1" applyAlignment="1">
      <alignment horizontal="right"/>
    </xf>
    <xf numFmtId="3" fontId="0" fillId="0" borderId="0" xfId="0" quotePrefix="1" applyNumberFormat="1" applyAlignment="1">
      <alignment horizontal="left"/>
    </xf>
    <xf numFmtId="14" fontId="0" fillId="2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2" borderId="0" xfId="0" applyNumberFormat="1" applyFill="1" applyAlignment="1">
      <alignment horizontal="left"/>
    </xf>
    <xf numFmtId="3" fontId="0" fillId="2" borderId="0" xfId="0" applyNumberFormat="1" applyFill="1" applyAlignment="1">
      <alignment horizontal="right"/>
    </xf>
    <xf numFmtId="169" fontId="0" fillId="0" borderId="0" xfId="0" applyNumberFormat="1"/>
  </cellXfs>
  <cellStyles count="6">
    <cellStyle name="Komma" xfId="2" builtinId="3"/>
    <cellStyle name="Prozent" xfId="1" builtinId="5"/>
    <cellStyle name="Prozent 2" xfId="4"/>
    <cellStyle name="Standard" xfId="0" builtinId="0"/>
    <cellStyle name="Standard 2" xfId="5"/>
    <cellStyle name="Standard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Finanzausgleich/Gebietsstands&#228;nderungen/Gebietsstand_FA16/Gebietsstand_20150501/BEV_FJ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eindetabelle"/>
      <sheetName val="Gebietsstandsänderungen"/>
      <sheetName val="nur Gemeindezusammenlegungen"/>
      <sheetName val="auch Gemeindeteilungen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  <col min="5" max="5" width="12" bestFit="1" customWidth="1"/>
    <col min="7" max="7" width="16.28515625" bestFit="1" customWidth="1"/>
  </cols>
  <sheetData>
    <row r="1" spans="1:4" ht="17.25" x14ac:dyDescent="0.3">
      <c r="A1" s="2" t="s">
        <v>2183</v>
      </c>
    </row>
    <row r="2" spans="1:4" x14ac:dyDescent="0.25">
      <c r="A2" t="s">
        <v>1</v>
      </c>
    </row>
    <row r="4" spans="1:4" x14ac:dyDescent="0.25">
      <c r="A4" s="3" t="s">
        <v>0</v>
      </c>
    </row>
    <row r="5" spans="1:4" x14ac:dyDescent="0.25">
      <c r="A5" s="28" t="s">
        <v>2184</v>
      </c>
    </row>
    <row r="8" spans="1:4" x14ac:dyDescent="0.25">
      <c r="A8" s="1" t="s">
        <v>2018</v>
      </c>
    </row>
    <row r="10" spans="1:4" x14ac:dyDescent="0.25">
      <c r="A10" t="s">
        <v>2019</v>
      </c>
      <c r="B10" s="36">
        <v>88096568845.969971</v>
      </c>
      <c r="D10" s="45"/>
    </row>
    <row r="11" spans="1:4" x14ac:dyDescent="0.25">
      <c r="A11" s="5">
        <v>1.64E-3</v>
      </c>
      <c r="B11" s="29">
        <f>ROUND(A11*B10,0)</f>
        <v>144478373</v>
      </c>
    </row>
    <row r="12" spans="1:4" x14ac:dyDescent="0.25">
      <c r="A12" t="s">
        <v>2</v>
      </c>
      <c r="B12" s="29">
        <v>11070000</v>
      </c>
    </row>
    <row r="13" spans="1:4" x14ac:dyDescent="0.25">
      <c r="A13" s="1" t="s">
        <v>4</v>
      </c>
      <c r="B13" s="30">
        <f>B11+B12</f>
        <v>155548373</v>
      </c>
    </row>
    <row r="14" spans="1:4" x14ac:dyDescent="0.25">
      <c r="A14" t="s">
        <v>3</v>
      </c>
      <c r="B14" s="29">
        <v>-6000000</v>
      </c>
    </row>
    <row r="15" spans="1:4" x14ac:dyDescent="0.25">
      <c r="A15" s="1" t="s">
        <v>5</v>
      </c>
      <c r="B15" s="30">
        <f>B13+B14</f>
        <v>149548373</v>
      </c>
    </row>
    <row r="16" spans="1:4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155548373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141548373</v>
      </c>
    </row>
    <row r="21" spans="1:2" x14ac:dyDescent="0.25">
      <c r="A21" s="3" t="s">
        <v>2020</v>
      </c>
      <c r="B21" s="29">
        <f>B14</f>
        <v>-6000000</v>
      </c>
    </row>
    <row r="22" spans="1:2" x14ac:dyDescent="0.25">
      <c r="A22" s="3" t="s">
        <v>2021</v>
      </c>
      <c r="B22" s="29">
        <v>-2000000</v>
      </c>
    </row>
    <row r="23" spans="1:2" x14ac:dyDescent="0.25">
      <c r="A23" s="1" t="s">
        <v>8</v>
      </c>
      <c r="B23" s="30">
        <f>B20+B21+B22</f>
        <v>133548373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2001</v>
      </c>
      <c r="B29" s="31">
        <f>$B$28*0.55</f>
        <v>8800000</v>
      </c>
    </row>
    <row r="30" spans="1:2" x14ac:dyDescent="0.25">
      <c r="A30" s="23" t="s">
        <v>2002</v>
      </c>
      <c r="B30" s="31">
        <f>$B$28*0.3</f>
        <v>4800000</v>
      </c>
    </row>
    <row r="31" spans="1:2" x14ac:dyDescent="0.25">
      <c r="A31" s="23" t="s">
        <v>2003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2017</v>
      </c>
      <c r="B33" s="32" t="s">
        <v>1989</v>
      </c>
      <c r="C33" s="11" t="s">
        <v>2016</v>
      </c>
      <c r="D33" s="11" t="s">
        <v>1976</v>
      </c>
    </row>
    <row r="34" spans="1:4" x14ac:dyDescent="0.25">
      <c r="B34" s="29"/>
    </row>
    <row r="35" spans="1:4" x14ac:dyDescent="0.25">
      <c r="A35" t="s">
        <v>1969</v>
      </c>
      <c r="B35" s="29">
        <f>'Abs2'!F24</f>
        <v>6053854</v>
      </c>
      <c r="C35" s="7">
        <f ca="1">'Abs3'!P2104</f>
        <v>178812</v>
      </c>
      <c r="D35" s="7">
        <f ca="1">B35+C35</f>
        <v>6232666</v>
      </c>
    </row>
    <row r="36" spans="1:4" x14ac:dyDescent="0.25">
      <c r="A36" t="s">
        <v>1970</v>
      </c>
      <c r="B36" s="29">
        <f>'Abs2'!F25</f>
        <v>8831259</v>
      </c>
      <c r="C36" s="7">
        <f ca="1">'Abs3'!P2105</f>
        <v>2161677</v>
      </c>
      <c r="D36" s="7">
        <f t="shared" ref="D36:D43" ca="1" si="0">B36+C36</f>
        <v>10992936</v>
      </c>
    </row>
    <row r="37" spans="1:4" x14ac:dyDescent="0.25">
      <c r="A37" t="s">
        <v>1971</v>
      </c>
      <c r="B37" s="29">
        <f>'Abs2'!F26</f>
        <v>26547644</v>
      </c>
      <c r="C37" s="7">
        <f ca="1">'Abs3'!P2106</f>
        <v>2213129</v>
      </c>
      <c r="D37" s="7">
        <f t="shared" ca="1" si="0"/>
        <v>28760773</v>
      </c>
    </row>
    <row r="38" spans="1:4" x14ac:dyDescent="0.25">
      <c r="A38" t="s">
        <v>1972</v>
      </c>
      <c r="B38" s="29">
        <f>'Abs2'!F27</f>
        <v>23486221</v>
      </c>
      <c r="C38" s="7">
        <f ca="1">'Abs3'!P2107</f>
        <v>3317500</v>
      </c>
      <c r="D38" s="7">
        <f t="shared" ca="1" si="0"/>
        <v>26803721</v>
      </c>
    </row>
    <row r="39" spans="1:4" x14ac:dyDescent="0.25">
      <c r="A39" t="s">
        <v>1246</v>
      </c>
      <c r="B39" s="29">
        <f>'Abs2'!F28</f>
        <v>8789922</v>
      </c>
      <c r="C39" s="7">
        <f ca="1">'Abs3'!P2108</f>
        <v>1906333</v>
      </c>
      <c r="D39" s="7">
        <f t="shared" ca="1" si="0"/>
        <v>10696255</v>
      </c>
    </row>
    <row r="40" spans="1:4" x14ac:dyDescent="0.25">
      <c r="A40" t="s">
        <v>1973</v>
      </c>
      <c r="B40" s="29">
        <f>'Abs2'!F29</f>
        <v>19584196</v>
      </c>
      <c r="C40" s="7">
        <f ca="1">'Abs3'!P2109</f>
        <v>4441302</v>
      </c>
      <c r="D40" s="7">
        <f t="shared" ca="1" si="0"/>
        <v>24025498</v>
      </c>
    </row>
    <row r="41" spans="1:4" x14ac:dyDescent="0.25">
      <c r="A41" t="s">
        <v>1974</v>
      </c>
      <c r="B41" s="29">
        <f>'Abs2'!F30</f>
        <v>11926422</v>
      </c>
      <c r="C41" s="7">
        <f ca="1">'Abs3'!P2110</f>
        <v>1618820</v>
      </c>
      <c r="D41" s="7">
        <f t="shared" ca="1" si="0"/>
        <v>13545242</v>
      </c>
    </row>
    <row r="42" spans="1:4" x14ac:dyDescent="0.25">
      <c r="A42" t="s">
        <v>1975</v>
      </c>
      <c r="B42" s="29">
        <f>'Abs2'!F31</f>
        <v>6267678</v>
      </c>
      <c r="C42" s="7">
        <f ca="1">'Abs3'!P2111</f>
        <v>162427</v>
      </c>
      <c r="D42" s="7">
        <f t="shared" ca="1" si="0"/>
        <v>6430105</v>
      </c>
    </row>
    <row r="43" spans="1:4" x14ac:dyDescent="0.25">
      <c r="A43" t="s">
        <v>1967</v>
      </c>
      <c r="B43" s="29">
        <f>'Abs2'!F32</f>
        <v>22061177</v>
      </c>
      <c r="C43" s="7">
        <f>'Abs3'!P2112</f>
        <v>0</v>
      </c>
      <c r="D43" s="7">
        <f t="shared" si="0"/>
        <v>22061177</v>
      </c>
    </row>
    <row r="44" spans="1:4" x14ac:dyDescent="0.25">
      <c r="B44" s="33"/>
      <c r="C44" s="4"/>
      <c r="D44" s="4"/>
    </row>
    <row r="45" spans="1:4" x14ac:dyDescent="0.25">
      <c r="A45" s="1" t="s">
        <v>1976</v>
      </c>
      <c r="B45" s="30">
        <f>SUM(B35:B43)</f>
        <v>133548373</v>
      </c>
      <c r="C45" s="6">
        <f t="shared" ref="C45:D45" ca="1" si="1">SUM(C35:C43)</f>
        <v>16000000</v>
      </c>
      <c r="D45" s="6">
        <f t="shared" ca="1" si="1"/>
        <v>149548373</v>
      </c>
    </row>
    <row r="47" spans="1:4" x14ac:dyDescent="0.25">
      <c r="A47" s="1" t="s">
        <v>2167</v>
      </c>
      <c r="B47" s="34" t="s">
        <v>2168</v>
      </c>
    </row>
    <row r="48" spans="1:4" x14ac:dyDescent="0.25">
      <c r="A48" t="s">
        <v>2165</v>
      </c>
      <c r="B48" s="29">
        <f>SUM(B35:B42)</f>
        <v>111487196</v>
      </c>
    </row>
    <row r="49" spans="1:2" x14ac:dyDescent="0.25">
      <c r="A49" t="s">
        <v>2166</v>
      </c>
      <c r="B49" s="29">
        <f ca="1">B43+C45</f>
        <v>38061177</v>
      </c>
    </row>
    <row r="50" spans="1:2" x14ac:dyDescent="0.25">
      <c r="A50" s="1" t="s">
        <v>1976</v>
      </c>
      <c r="B50" s="30">
        <f ca="1">B48+B49</f>
        <v>149548373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2175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41">
        <v>44135</v>
      </c>
    </row>
    <row r="5" spans="1:3" x14ac:dyDescent="0.25">
      <c r="A5" s="18"/>
    </row>
    <row r="6" spans="1:3" x14ac:dyDescent="0.25">
      <c r="A6" s="18">
        <v>1</v>
      </c>
      <c r="B6" t="s">
        <v>1969</v>
      </c>
      <c r="C6" s="36">
        <v>295983</v>
      </c>
    </row>
    <row r="7" spans="1:3" x14ac:dyDescent="0.25">
      <c r="A7" s="18">
        <v>2</v>
      </c>
      <c r="B7" t="s">
        <v>1970</v>
      </c>
      <c r="C7" s="36">
        <v>562506</v>
      </c>
    </row>
    <row r="8" spans="1:3" x14ac:dyDescent="0.25">
      <c r="A8" s="18">
        <v>3</v>
      </c>
      <c r="B8" t="s">
        <v>1971</v>
      </c>
      <c r="C8" s="36">
        <v>1690949</v>
      </c>
    </row>
    <row r="9" spans="1:3" x14ac:dyDescent="0.25">
      <c r="A9" s="18">
        <v>4</v>
      </c>
      <c r="B9" t="s">
        <v>1972</v>
      </c>
      <c r="C9" s="36">
        <v>1495952</v>
      </c>
    </row>
    <row r="10" spans="1:3" x14ac:dyDescent="0.25">
      <c r="A10" s="18">
        <v>5</v>
      </c>
      <c r="B10" t="s">
        <v>1246</v>
      </c>
      <c r="C10" s="36">
        <v>559873</v>
      </c>
    </row>
    <row r="11" spans="1:3" x14ac:dyDescent="0.25">
      <c r="A11" s="18">
        <v>6</v>
      </c>
      <c r="B11" t="s">
        <v>1973</v>
      </c>
      <c r="C11" s="36">
        <v>1247413</v>
      </c>
    </row>
    <row r="12" spans="1:3" x14ac:dyDescent="0.25">
      <c r="A12" s="18">
        <v>7</v>
      </c>
      <c r="B12" t="s">
        <v>1974</v>
      </c>
      <c r="C12" s="36">
        <v>759652</v>
      </c>
    </row>
    <row r="13" spans="1:3" x14ac:dyDescent="0.25">
      <c r="A13" s="18">
        <v>8</v>
      </c>
      <c r="B13" t="s">
        <v>1975</v>
      </c>
      <c r="C13" s="36">
        <v>399219</v>
      </c>
    </row>
    <row r="14" spans="1:3" x14ac:dyDescent="0.25">
      <c r="A14" s="18">
        <v>9</v>
      </c>
      <c r="B14" t="s">
        <v>1967</v>
      </c>
      <c r="C14" s="36">
        <v>1914743</v>
      </c>
    </row>
    <row r="15" spans="1:3" x14ac:dyDescent="0.25">
      <c r="A15" s="18"/>
      <c r="C15" s="11"/>
    </row>
    <row r="16" spans="1:3" x14ac:dyDescent="0.25">
      <c r="A16" s="18"/>
      <c r="B16" t="s">
        <v>1976</v>
      </c>
      <c r="C16" s="8">
        <f>SUM(C6:C14)</f>
        <v>8926290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2104"/>
  <sheetViews>
    <sheetView workbookViewId="0">
      <pane ySplit="6900" topLeftCell="A2088"/>
      <selection pane="bottomLeft" activeCell="N2102" sqref="N2102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7" width="11.42578125" style="32"/>
    <col min="8" max="8" width="12.7109375" style="32" bestFit="1" customWidth="1"/>
    <col min="9" max="9" width="13.28515625" style="32" bestFit="1" customWidth="1"/>
    <col min="10" max="10" width="11.42578125" style="32"/>
    <col min="11" max="11" width="11.42578125" style="29"/>
    <col min="12" max="12" width="12.7109375" style="7" bestFit="1" customWidth="1"/>
    <col min="13" max="13" width="13.7109375" style="7" bestFit="1" customWidth="1"/>
    <col min="14" max="15" width="11.42578125" style="29"/>
    <col min="16" max="16384" width="11.42578125" style="7"/>
  </cols>
  <sheetData>
    <row r="1" spans="1:15" x14ac:dyDescent="0.25">
      <c r="A1" s="30" t="s">
        <v>2180</v>
      </c>
      <c r="K1" s="32"/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K3" s="32"/>
      <c r="L3" s="8" t="s">
        <v>26</v>
      </c>
      <c r="M3" s="8" t="s">
        <v>26</v>
      </c>
      <c r="N3" s="32" t="s">
        <v>1992</v>
      </c>
      <c r="O3" s="32" t="s">
        <v>1997</v>
      </c>
    </row>
    <row r="4" spans="1:15" x14ac:dyDescent="0.25">
      <c r="E4" s="10">
        <v>43404</v>
      </c>
      <c r="F4" s="39"/>
      <c r="G4" s="39"/>
      <c r="H4" s="39"/>
      <c r="I4" s="32" t="s">
        <v>24</v>
      </c>
      <c r="J4" s="32" t="s">
        <v>20</v>
      </c>
      <c r="K4" s="32" t="s">
        <v>21</v>
      </c>
      <c r="L4" s="8" t="s">
        <v>27</v>
      </c>
      <c r="M4" s="8" t="s">
        <v>28</v>
      </c>
      <c r="N4" s="32" t="s">
        <v>1993</v>
      </c>
      <c r="O4" s="32" t="s">
        <v>1998</v>
      </c>
    </row>
    <row r="5" spans="1:15" x14ac:dyDescent="0.25">
      <c r="L5" s="8"/>
      <c r="M5" s="8"/>
    </row>
    <row r="6" spans="1:15" x14ac:dyDescent="0.25">
      <c r="A6" s="43">
        <v>10101</v>
      </c>
      <c r="B6" s="42">
        <f>INT(A6/10000)</f>
        <v>1</v>
      </c>
      <c r="C6" s="42">
        <f>IF(E6&lt;=10000,0,IF(E6&lt;=20000,1,IF(E6&lt;=50000,2,3)))</f>
        <v>1</v>
      </c>
      <c r="D6" s="36" t="s">
        <v>29</v>
      </c>
      <c r="E6" s="44">
        <v>14568</v>
      </c>
      <c r="F6" s="44">
        <v>30591.88</v>
      </c>
      <c r="G6" s="44">
        <v>1808898.86</v>
      </c>
      <c r="H6" s="44">
        <v>9976677.6999999993</v>
      </c>
      <c r="I6" s="44">
        <v>14918107.119868107</v>
      </c>
      <c r="J6" s="44">
        <v>500</v>
      </c>
      <c r="K6" s="44">
        <v>500</v>
      </c>
      <c r="L6" s="29">
        <f>F6/J6*500+G6/K6*500+H6</f>
        <v>11816168.439999999</v>
      </c>
      <c r="M6" s="29">
        <f t="shared" ref="M6:M69" si="0">L6+I6</f>
        <v>26734275.559868105</v>
      </c>
      <c r="N6" s="44">
        <v>1</v>
      </c>
      <c r="O6" s="44">
        <v>1</v>
      </c>
    </row>
    <row r="7" spans="1:15" x14ac:dyDescent="0.25">
      <c r="A7" s="43">
        <v>10201</v>
      </c>
      <c r="B7" s="42">
        <f t="shared" ref="B7:B70" si="1">INT(A7/10000)</f>
        <v>1</v>
      </c>
      <c r="C7" s="42">
        <f t="shared" ref="C7:C70" si="2">IF(E7&lt;=10000,0,IF(E7&lt;=20000,1,IF(E7&lt;=50000,2,3)))</f>
        <v>0</v>
      </c>
      <c r="D7" s="36" t="s">
        <v>30</v>
      </c>
      <c r="E7" s="44">
        <v>1953</v>
      </c>
      <c r="F7" s="44">
        <v>16006.26</v>
      </c>
      <c r="G7" s="44">
        <v>168738.98</v>
      </c>
      <c r="H7" s="44">
        <v>385842.71</v>
      </c>
      <c r="I7" s="44">
        <v>2144511.8996790694</v>
      </c>
      <c r="J7" s="44">
        <v>500</v>
      </c>
      <c r="K7" s="44">
        <v>500</v>
      </c>
      <c r="L7" s="29">
        <f t="shared" ref="L7:L70" si="3">F7/J7*500+G7/K7*500+H7</f>
        <v>570587.95000000007</v>
      </c>
      <c r="M7" s="29">
        <f t="shared" si="0"/>
        <v>2715099.8496790696</v>
      </c>
      <c r="N7" s="44">
        <v>1</v>
      </c>
      <c r="O7" s="44"/>
    </row>
    <row r="8" spans="1:15" x14ac:dyDescent="0.25">
      <c r="A8" s="43">
        <v>10301</v>
      </c>
      <c r="B8" s="42">
        <f t="shared" si="1"/>
        <v>1</v>
      </c>
      <c r="C8" s="42">
        <f t="shared" si="2"/>
        <v>0</v>
      </c>
      <c r="D8" s="36" t="s">
        <v>2022</v>
      </c>
      <c r="E8" s="44">
        <v>1909</v>
      </c>
      <c r="F8" s="44">
        <v>8076.98</v>
      </c>
      <c r="G8" s="44">
        <v>175168.15</v>
      </c>
      <c r="H8" s="44">
        <v>365956.56</v>
      </c>
      <c r="I8" s="44">
        <v>1413176.6380214416</v>
      </c>
      <c r="J8" s="44">
        <v>500</v>
      </c>
      <c r="K8" s="44">
        <v>500</v>
      </c>
      <c r="L8" s="29">
        <f t="shared" si="3"/>
        <v>549201.68999999994</v>
      </c>
      <c r="M8" s="29">
        <f t="shared" si="0"/>
        <v>1962378.3280214416</v>
      </c>
      <c r="N8" s="44"/>
      <c r="O8" s="44"/>
    </row>
    <row r="9" spans="1:15" x14ac:dyDescent="0.25">
      <c r="A9" s="43">
        <v>10302</v>
      </c>
      <c r="B9" s="42">
        <f t="shared" si="1"/>
        <v>1</v>
      </c>
      <c r="C9" s="42">
        <f t="shared" si="2"/>
        <v>0</v>
      </c>
      <c r="D9" s="36" t="s">
        <v>31</v>
      </c>
      <c r="E9" s="44">
        <v>1819</v>
      </c>
      <c r="F9" s="44">
        <v>17841.599999999999</v>
      </c>
      <c r="G9" s="44">
        <v>112112.52</v>
      </c>
      <c r="H9" s="44">
        <v>213996.9</v>
      </c>
      <c r="I9" s="44">
        <v>1345197.1422530131</v>
      </c>
      <c r="J9" s="44">
        <v>500</v>
      </c>
      <c r="K9" s="44">
        <v>500</v>
      </c>
      <c r="L9" s="29">
        <f t="shared" si="3"/>
        <v>343951.02</v>
      </c>
      <c r="M9" s="29">
        <f t="shared" si="0"/>
        <v>1689148.1622530131</v>
      </c>
      <c r="N9" s="44"/>
      <c r="O9" s="44"/>
    </row>
    <row r="10" spans="1:15" x14ac:dyDescent="0.25">
      <c r="A10" s="43">
        <v>10303</v>
      </c>
      <c r="B10" s="42">
        <f t="shared" si="1"/>
        <v>1</v>
      </c>
      <c r="C10" s="42">
        <f t="shared" si="2"/>
        <v>0</v>
      </c>
      <c r="D10" s="36" t="s">
        <v>32</v>
      </c>
      <c r="E10" s="44">
        <v>2048</v>
      </c>
      <c r="F10" s="44">
        <v>10316.700000000001</v>
      </c>
      <c r="G10" s="44">
        <v>129407.41</v>
      </c>
      <c r="H10" s="44">
        <v>372514.59</v>
      </c>
      <c r="I10" s="44">
        <v>1504927.1925971254</v>
      </c>
      <c r="J10" s="44">
        <v>500</v>
      </c>
      <c r="K10" s="44">
        <v>500</v>
      </c>
      <c r="L10" s="29">
        <f t="shared" si="3"/>
        <v>512238.70000000007</v>
      </c>
      <c r="M10" s="29">
        <f t="shared" si="0"/>
        <v>2017165.8925971254</v>
      </c>
      <c r="N10" s="44"/>
      <c r="O10" s="44"/>
    </row>
    <row r="11" spans="1:15" x14ac:dyDescent="0.25">
      <c r="A11" s="43">
        <v>10304</v>
      </c>
      <c r="B11" s="42">
        <f t="shared" si="1"/>
        <v>1</v>
      </c>
      <c r="C11" s="42">
        <f t="shared" si="2"/>
        <v>0</v>
      </c>
      <c r="D11" s="36" t="s">
        <v>33</v>
      </c>
      <c r="E11" s="44">
        <v>3101</v>
      </c>
      <c r="F11" s="44">
        <v>13168.6</v>
      </c>
      <c r="G11" s="44">
        <v>275076.3</v>
      </c>
      <c r="H11" s="44">
        <v>928022.33</v>
      </c>
      <c r="I11" s="44">
        <v>2278700.7930877372</v>
      </c>
      <c r="J11" s="44">
        <v>500</v>
      </c>
      <c r="K11" s="44">
        <v>500</v>
      </c>
      <c r="L11" s="29">
        <f t="shared" si="3"/>
        <v>1216267.23</v>
      </c>
      <c r="M11" s="29">
        <f t="shared" si="0"/>
        <v>3494968.0230877372</v>
      </c>
      <c r="N11" s="44"/>
      <c r="O11" s="44"/>
    </row>
    <row r="12" spans="1:15" x14ac:dyDescent="0.25">
      <c r="A12" s="43">
        <v>10305</v>
      </c>
      <c r="B12" s="42">
        <f t="shared" si="1"/>
        <v>1</v>
      </c>
      <c r="C12" s="42">
        <f t="shared" si="2"/>
        <v>0</v>
      </c>
      <c r="D12" s="36" t="s">
        <v>34</v>
      </c>
      <c r="E12" s="44">
        <v>1152</v>
      </c>
      <c r="F12" s="44">
        <v>3735</v>
      </c>
      <c r="G12" s="44">
        <v>66309.25</v>
      </c>
      <c r="H12" s="44">
        <v>71580.039999999994</v>
      </c>
      <c r="I12" s="44">
        <v>849858.74583588296</v>
      </c>
      <c r="J12" s="44">
        <v>500</v>
      </c>
      <c r="K12" s="44">
        <v>500</v>
      </c>
      <c r="L12" s="29">
        <f t="shared" si="3"/>
        <v>141624.28999999998</v>
      </c>
      <c r="M12" s="29">
        <f t="shared" si="0"/>
        <v>991483.03583588288</v>
      </c>
      <c r="N12" s="44"/>
      <c r="O12" s="44"/>
    </row>
    <row r="13" spans="1:15" x14ac:dyDescent="0.25">
      <c r="A13" s="43">
        <v>10306</v>
      </c>
      <c r="B13" s="42">
        <f t="shared" si="1"/>
        <v>1</v>
      </c>
      <c r="C13" s="42">
        <f t="shared" si="2"/>
        <v>0</v>
      </c>
      <c r="D13" s="36" t="s">
        <v>35</v>
      </c>
      <c r="E13" s="44">
        <v>1194</v>
      </c>
      <c r="F13" s="44">
        <v>14628.08</v>
      </c>
      <c r="G13" s="44">
        <v>78932.289999999994</v>
      </c>
      <c r="H13" s="44">
        <v>117137.89</v>
      </c>
      <c r="I13" s="44">
        <v>877384.3105278163</v>
      </c>
      <c r="J13" s="44">
        <v>500</v>
      </c>
      <c r="K13" s="44">
        <v>500</v>
      </c>
      <c r="L13" s="29">
        <f t="shared" si="3"/>
        <v>210698.26</v>
      </c>
      <c r="M13" s="29">
        <f t="shared" si="0"/>
        <v>1088082.5705278162</v>
      </c>
      <c r="N13" s="44"/>
      <c r="O13" s="44"/>
    </row>
    <row r="14" spans="1:15" x14ac:dyDescent="0.25">
      <c r="A14" s="43">
        <v>10307</v>
      </c>
      <c r="B14" s="42">
        <f t="shared" si="1"/>
        <v>1</v>
      </c>
      <c r="C14" s="42">
        <f t="shared" si="2"/>
        <v>0</v>
      </c>
      <c r="D14" s="36" t="s">
        <v>36</v>
      </c>
      <c r="E14" s="44">
        <v>2231</v>
      </c>
      <c r="F14" s="44">
        <v>9827.49</v>
      </c>
      <c r="G14" s="44">
        <v>181019.57</v>
      </c>
      <c r="H14" s="44">
        <v>206148.47</v>
      </c>
      <c r="I14" s="44">
        <v>1731398.8397979569</v>
      </c>
      <c r="J14" s="44">
        <v>500</v>
      </c>
      <c r="K14" s="44">
        <v>500</v>
      </c>
      <c r="L14" s="29">
        <f t="shared" si="3"/>
        <v>396995.53</v>
      </c>
      <c r="M14" s="29">
        <f t="shared" si="0"/>
        <v>2128394.3697979571</v>
      </c>
      <c r="N14" s="44"/>
      <c r="O14" s="44"/>
    </row>
    <row r="15" spans="1:15" x14ac:dyDescent="0.25">
      <c r="A15" s="43">
        <v>10308</v>
      </c>
      <c r="B15" s="42">
        <f t="shared" si="1"/>
        <v>1</v>
      </c>
      <c r="C15" s="42">
        <f t="shared" si="2"/>
        <v>0</v>
      </c>
      <c r="D15" s="36" t="s">
        <v>37</v>
      </c>
      <c r="E15" s="44">
        <v>1404</v>
      </c>
      <c r="F15" s="44">
        <v>13287.34</v>
      </c>
      <c r="G15" s="44">
        <v>168099.23</v>
      </c>
      <c r="H15" s="44">
        <v>930834.88</v>
      </c>
      <c r="I15" s="44">
        <v>1031384.7402259974</v>
      </c>
      <c r="J15" s="44">
        <v>500</v>
      </c>
      <c r="K15" s="44">
        <v>500</v>
      </c>
      <c r="L15" s="29">
        <f t="shared" si="3"/>
        <v>1112221.45</v>
      </c>
      <c r="M15" s="29">
        <f t="shared" si="0"/>
        <v>2143606.1902259975</v>
      </c>
      <c r="N15" s="44"/>
      <c r="O15" s="44"/>
    </row>
    <row r="16" spans="1:15" x14ac:dyDescent="0.25">
      <c r="A16" s="43">
        <v>10309</v>
      </c>
      <c r="B16" s="42">
        <f t="shared" si="1"/>
        <v>1</v>
      </c>
      <c r="C16" s="42">
        <f t="shared" si="2"/>
        <v>0</v>
      </c>
      <c r="D16" s="36" t="s">
        <v>38</v>
      </c>
      <c r="E16" s="44">
        <v>3445</v>
      </c>
      <c r="F16" s="44">
        <v>3675.64</v>
      </c>
      <c r="G16" s="44">
        <v>219001.31</v>
      </c>
      <c r="H16" s="44">
        <v>410044.55</v>
      </c>
      <c r="I16" s="44">
        <v>2541142.1324692857</v>
      </c>
      <c r="J16" s="44">
        <v>500</v>
      </c>
      <c r="K16" s="44">
        <v>500</v>
      </c>
      <c r="L16" s="29">
        <f t="shared" si="3"/>
        <v>632721.5</v>
      </c>
      <c r="M16" s="29">
        <f t="shared" si="0"/>
        <v>3173863.6324692857</v>
      </c>
      <c r="N16" s="44"/>
      <c r="O16" s="44"/>
    </row>
    <row r="17" spans="1:15" x14ac:dyDescent="0.25">
      <c r="A17" s="43">
        <v>10310</v>
      </c>
      <c r="B17" s="42">
        <f t="shared" si="1"/>
        <v>1</v>
      </c>
      <c r="C17" s="42">
        <f t="shared" si="2"/>
        <v>0</v>
      </c>
      <c r="D17" s="36" t="s">
        <v>39</v>
      </c>
      <c r="E17" s="44">
        <v>1756</v>
      </c>
      <c r="F17" s="44">
        <v>13250.12</v>
      </c>
      <c r="G17" s="44">
        <v>90781.99</v>
      </c>
      <c r="H17" s="44">
        <v>72606.33</v>
      </c>
      <c r="I17" s="44">
        <v>1315294.9469280301</v>
      </c>
      <c r="J17" s="44">
        <v>500</v>
      </c>
      <c r="K17" s="44">
        <v>500</v>
      </c>
      <c r="L17" s="29">
        <f t="shared" si="3"/>
        <v>176638.44</v>
      </c>
      <c r="M17" s="29">
        <f t="shared" si="0"/>
        <v>1491933.3869280301</v>
      </c>
      <c r="N17" s="44"/>
      <c r="O17" s="44"/>
    </row>
    <row r="18" spans="1:15" x14ac:dyDescent="0.25">
      <c r="A18" s="43">
        <v>10311</v>
      </c>
      <c r="B18" s="42">
        <f t="shared" si="1"/>
        <v>1</v>
      </c>
      <c r="C18" s="42">
        <f t="shared" si="2"/>
        <v>0</v>
      </c>
      <c r="D18" s="36" t="s">
        <v>40</v>
      </c>
      <c r="E18" s="44">
        <v>1261</v>
      </c>
      <c r="F18" s="44">
        <v>9786.09</v>
      </c>
      <c r="G18" s="44">
        <v>82194.89</v>
      </c>
      <c r="H18" s="44">
        <v>168384.08</v>
      </c>
      <c r="I18" s="44">
        <v>926617.76848875743</v>
      </c>
      <c r="J18" s="44">
        <v>500</v>
      </c>
      <c r="K18" s="44">
        <v>500</v>
      </c>
      <c r="L18" s="29">
        <f t="shared" si="3"/>
        <v>260365.06</v>
      </c>
      <c r="M18" s="29">
        <f t="shared" si="0"/>
        <v>1186982.8284887574</v>
      </c>
      <c r="N18" s="44"/>
      <c r="O18" s="44"/>
    </row>
    <row r="19" spans="1:15" x14ac:dyDescent="0.25">
      <c r="A19" s="43">
        <v>10312</v>
      </c>
      <c r="B19" s="42">
        <f t="shared" si="1"/>
        <v>1</v>
      </c>
      <c r="C19" s="42">
        <f t="shared" si="2"/>
        <v>0</v>
      </c>
      <c r="D19" s="36" t="s">
        <v>41</v>
      </c>
      <c r="E19" s="44">
        <v>2920</v>
      </c>
      <c r="F19" s="44">
        <v>15877.55</v>
      </c>
      <c r="G19" s="44">
        <v>215259.41</v>
      </c>
      <c r="H19" s="44">
        <v>364066.4</v>
      </c>
      <c r="I19" s="44">
        <v>2163244.2738201199</v>
      </c>
      <c r="J19" s="44">
        <v>500</v>
      </c>
      <c r="K19" s="44">
        <v>500</v>
      </c>
      <c r="L19" s="29">
        <f t="shared" si="3"/>
        <v>595203.36</v>
      </c>
      <c r="M19" s="29">
        <f t="shared" si="0"/>
        <v>2758447.6338201198</v>
      </c>
      <c r="N19" s="44"/>
      <c r="O19" s="44"/>
    </row>
    <row r="20" spans="1:15" x14ac:dyDescent="0.25">
      <c r="A20" s="43">
        <v>10313</v>
      </c>
      <c r="B20" s="42">
        <f t="shared" si="1"/>
        <v>1</v>
      </c>
      <c r="C20" s="42">
        <f t="shared" si="2"/>
        <v>0</v>
      </c>
      <c r="D20" s="36" t="s">
        <v>2023</v>
      </c>
      <c r="E20" s="44">
        <v>2648</v>
      </c>
      <c r="F20" s="44">
        <v>18389.240000000002</v>
      </c>
      <c r="G20" s="44">
        <v>175041.31</v>
      </c>
      <c r="H20" s="44">
        <v>357665.23</v>
      </c>
      <c r="I20" s="44">
        <v>1948925.2310533142</v>
      </c>
      <c r="J20" s="44">
        <v>500</v>
      </c>
      <c r="K20" s="44">
        <v>500</v>
      </c>
      <c r="L20" s="29">
        <f t="shared" si="3"/>
        <v>551095.78</v>
      </c>
      <c r="M20" s="29">
        <f t="shared" si="0"/>
        <v>2500021.0110533144</v>
      </c>
      <c r="N20" s="44"/>
      <c r="O20" s="44"/>
    </row>
    <row r="21" spans="1:15" x14ac:dyDescent="0.25">
      <c r="A21" s="43">
        <v>10314</v>
      </c>
      <c r="B21" s="42">
        <f t="shared" si="1"/>
        <v>1</v>
      </c>
      <c r="C21" s="42">
        <f t="shared" si="2"/>
        <v>0</v>
      </c>
      <c r="D21" s="36" t="s">
        <v>42</v>
      </c>
      <c r="E21" s="44">
        <v>1384</v>
      </c>
      <c r="F21" s="44">
        <v>9128.23</v>
      </c>
      <c r="G21" s="44">
        <v>84805.11</v>
      </c>
      <c r="H21" s="44">
        <v>144244.9</v>
      </c>
      <c r="I21" s="44">
        <v>1017001.579372276</v>
      </c>
      <c r="J21" s="44">
        <v>500</v>
      </c>
      <c r="K21" s="44">
        <v>500</v>
      </c>
      <c r="L21" s="29">
        <f t="shared" si="3"/>
        <v>238178.24</v>
      </c>
      <c r="M21" s="29">
        <f t="shared" si="0"/>
        <v>1255179.8193722758</v>
      </c>
      <c r="N21" s="44"/>
      <c r="O21" s="44"/>
    </row>
    <row r="22" spans="1:15" x14ac:dyDescent="0.25">
      <c r="A22" s="43">
        <v>10315</v>
      </c>
      <c r="B22" s="42">
        <f t="shared" si="1"/>
        <v>1</v>
      </c>
      <c r="C22" s="42">
        <f t="shared" si="2"/>
        <v>0</v>
      </c>
      <c r="D22" s="36" t="s">
        <v>43</v>
      </c>
      <c r="E22" s="44">
        <v>3028</v>
      </c>
      <c r="F22" s="44">
        <v>18509.22</v>
      </c>
      <c r="G22" s="44">
        <v>237265.98</v>
      </c>
      <c r="H22" s="44">
        <v>974720.7</v>
      </c>
      <c r="I22" s="44">
        <v>2225058.3687422345</v>
      </c>
      <c r="J22" s="44">
        <v>500</v>
      </c>
      <c r="K22" s="44">
        <v>500</v>
      </c>
      <c r="L22" s="29">
        <f t="shared" si="3"/>
        <v>1230495.8999999999</v>
      </c>
      <c r="M22" s="29">
        <f t="shared" si="0"/>
        <v>3455554.2687422344</v>
      </c>
      <c r="N22" s="44"/>
      <c r="O22" s="44"/>
    </row>
    <row r="23" spans="1:15" x14ac:dyDescent="0.25">
      <c r="A23" s="43">
        <v>10316</v>
      </c>
      <c r="B23" s="42">
        <f t="shared" si="1"/>
        <v>1</v>
      </c>
      <c r="C23" s="42">
        <f t="shared" si="2"/>
        <v>0</v>
      </c>
      <c r="D23" s="36" t="s">
        <v>44</v>
      </c>
      <c r="E23" s="44">
        <v>2648</v>
      </c>
      <c r="F23" s="44">
        <v>10901.66</v>
      </c>
      <c r="G23" s="44">
        <v>197913.74</v>
      </c>
      <c r="H23" s="44">
        <v>225042.26</v>
      </c>
      <c r="I23" s="44">
        <v>1953734.8310533143</v>
      </c>
      <c r="J23" s="44">
        <v>500</v>
      </c>
      <c r="K23" s="44">
        <v>500</v>
      </c>
      <c r="L23" s="29">
        <f t="shared" si="3"/>
        <v>433857.66000000003</v>
      </c>
      <c r="M23" s="29">
        <f t="shared" si="0"/>
        <v>2387592.4910533144</v>
      </c>
      <c r="N23" s="44"/>
      <c r="O23" s="44"/>
    </row>
    <row r="24" spans="1:15" x14ac:dyDescent="0.25">
      <c r="A24" s="43">
        <v>10317</v>
      </c>
      <c r="B24" s="42">
        <f t="shared" si="1"/>
        <v>1</v>
      </c>
      <c r="C24" s="42">
        <f t="shared" si="2"/>
        <v>0</v>
      </c>
      <c r="D24" s="36" t="s">
        <v>45</v>
      </c>
      <c r="E24" s="44">
        <v>2089</v>
      </c>
      <c r="F24" s="44">
        <v>10152.84</v>
      </c>
      <c r="G24" s="44">
        <v>152200.14000000001</v>
      </c>
      <c r="H24" s="44">
        <v>121462.17</v>
      </c>
      <c r="I24" s="44">
        <v>1535756.2295582984</v>
      </c>
      <c r="J24" s="44">
        <v>500</v>
      </c>
      <c r="K24" s="44">
        <v>500</v>
      </c>
      <c r="L24" s="29">
        <f t="shared" si="3"/>
        <v>283815.15000000002</v>
      </c>
      <c r="M24" s="29">
        <f t="shared" si="0"/>
        <v>1819571.3795582983</v>
      </c>
      <c r="N24" s="44"/>
      <c r="O24" s="44"/>
    </row>
    <row r="25" spans="1:15" x14ac:dyDescent="0.25">
      <c r="A25" s="43">
        <v>10318</v>
      </c>
      <c r="B25" s="42">
        <f t="shared" si="1"/>
        <v>1</v>
      </c>
      <c r="C25" s="42">
        <f t="shared" si="2"/>
        <v>0</v>
      </c>
      <c r="D25" s="36" t="s">
        <v>46</v>
      </c>
      <c r="E25" s="44">
        <v>1589</v>
      </c>
      <c r="F25" s="44">
        <v>7797.07</v>
      </c>
      <c r="G25" s="44">
        <v>97196.9</v>
      </c>
      <c r="H25" s="44">
        <v>167995.83</v>
      </c>
      <c r="I25" s="44">
        <v>1167641.2641781406</v>
      </c>
      <c r="J25" s="44">
        <v>500</v>
      </c>
      <c r="K25" s="44">
        <v>500</v>
      </c>
      <c r="L25" s="29">
        <f t="shared" si="3"/>
        <v>272989.8</v>
      </c>
      <c r="M25" s="29">
        <f t="shared" si="0"/>
        <v>1440631.0641781406</v>
      </c>
      <c r="N25" s="44"/>
      <c r="O25" s="44"/>
    </row>
    <row r="26" spans="1:15" x14ac:dyDescent="0.25">
      <c r="A26" s="43">
        <v>10319</v>
      </c>
      <c r="B26" s="42">
        <f t="shared" si="1"/>
        <v>1</v>
      </c>
      <c r="C26" s="42">
        <f t="shared" si="2"/>
        <v>0</v>
      </c>
      <c r="D26" s="36" t="s">
        <v>47</v>
      </c>
      <c r="E26" s="44">
        <v>1956</v>
      </c>
      <c r="F26" s="44">
        <v>10258.98</v>
      </c>
      <c r="G26" s="44">
        <v>119330.81</v>
      </c>
      <c r="H26" s="44">
        <v>412746.7</v>
      </c>
      <c r="I26" s="44">
        <v>1437323.0413671762</v>
      </c>
      <c r="J26" s="44">
        <v>500</v>
      </c>
      <c r="K26" s="44">
        <v>500</v>
      </c>
      <c r="L26" s="29">
        <f t="shared" si="3"/>
        <v>542336.49</v>
      </c>
      <c r="M26" s="29">
        <f t="shared" si="0"/>
        <v>1979659.5313671762</v>
      </c>
      <c r="N26" s="44"/>
      <c r="O26" s="44"/>
    </row>
    <row r="27" spans="1:15" x14ac:dyDescent="0.25">
      <c r="A27" s="43">
        <v>10320</v>
      </c>
      <c r="B27" s="42">
        <f t="shared" si="1"/>
        <v>1</v>
      </c>
      <c r="C27" s="42">
        <f t="shared" si="2"/>
        <v>0</v>
      </c>
      <c r="D27" s="36" t="s">
        <v>48</v>
      </c>
      <c r="E27" s="44">
        <v>474</v>
      </c>
      <c r="F27" s="44">
        <v>636.11</v>
      </c>
      <c r="G27" s="44">
        <v>23222.69</v>
      </c>
      <c r="H27" s="44">
        <v>26012.25</v>
      </c>
      <c r="I27" s="44">
        <v>348308.34438038938</v>
      </c>
      <c r="J27" s="44">
        <v>500</v>
      </c>
      <c r="K27" s="44">
        <v>500</v>
      </c>
      <c r="L27" s="29">
        <f t="shared" si="3"/>
        <v>49871.05</v>
      </c>
      <c r="M27" s="29">
        <f t="shared" si="0"/>
        <v>398179.39438038936</v>
      </c>
      <c r="N27" s="44"/>
      <c r="O27" s="44"/>
    </row>
    <row r="28" spans="1:15" x14ac:dyDescent="0.25">
      <c r="A28" s="43">
        <v>10321</v>
      </c>
      <c r="B28" s="42">
        <f t="shared" si="1"/>
        <v>1</v>
      </c>
      <c r="C28" s="42">
        <f t="shared" si="2"/>
        <v>0</v>
      </c>
      <c r="D28" s="36" t="s">
        <v>49</v>
      </c>
      <c r="E28" s="44">
        <v>842</v>
      </c>
      <c r="F28" s="44">
        <v>3440.13</v>
      </c>
      <c r="G28" s="44">
        <v>39156.730000000003</v>
      </c>
      <c r="H28" s="44">
        <v>15034.68</v>
      </c>
      <c r="I28" s="44">
        <v>618724.94930018531</v>
      </c>
      <c r="J28" s="44">
        <v>500</v>
      </c>
      <c r="K28" s="44">
        <v>500</v>
      </c>
      <c r="L28" s="29">
        <f t="shared" si="3"/>
        <v>57631.54</v>
      </c>
      <c r="M28" s="29">
        <f t="shared" si="0"/>
        <v>676356.48930018535</v>
      </c>
      <c r="N28" s="44"/>
      <c r="O28" s="44"/>
    </row>
    <row r="29" spans="1:15" x14ac:dyDescent="0.25">
      <c r="A29" s="43">
        <v>10322</v>
      </c>
      <c r="B29" s="42">
        <f t="shared" si="1"/>
        <v>1</v>
      </c>
      <c r="C29" s="42">
        <f t="shared" si="2"/>
        <v>0</v>
      </c>
      <c r="D29" s="36" t="s">
        <v>50</v>
      </c>
      <c r="E29" s="44">
        <v>939</v>
      </c>
      <c r="F29" s="44">
        <v>16829.72</v>
      </c>
      <c r="G29" s="44">
        <v>49126.38</v>
      </c>
      <c r="H29" s="44">
        <v>19713.11</v>
      </c>
      <c r="I29" s="44">
        <v>690003.23918393592</v>
      </c>
      <c r="J29" s="44">
        <v>500</v>
      </c>
      <c r="K29" s="44">
        <v>500</v>
      </c>
      <c r="L29" s="29">
        <f t="shared" si="3"/>
        <v>85669.21</v>
      </c>
      <c r="M29" s="29">
        <f t="shared" si="0"/>
        <v>775672.44918393588</v>
      </c>
      <c r="N29" s="44"/>
      <c r="O29" s="44"/>
    </row>
    <row r="30" spans="1:15" x14ac:dyDescent="0.25">
      <c r="A30" s="43">
        <v>10323</v>
      </c>
      <c r="B30" s="42">
        <f t="shared" si="1"/>
        <v>1</v>
      </c>
      <c r="C30" s="42">
        <f t="shared" si="2"/>
        <v>0</v>
      </c>
      <c r="D30" s="36" t="s">
        <v>51</v>
      </c>
      <c r="E30" s="44">
        <v>1046</v>
      </c>
      <c r="F30" s="44">
        <v>5177.66</v>
      </c>
      <c r="G30" s="44">
        <v>52610.05</v>
      </c>
      <c r="H30" s="44">
        <v>135458.29999999999</v>
      </c>
      <c r="I30" s="44">
        <v>768629.80637528969</v>
      </c>
      <c r="J30" s="44">
        <v>500</v>
      </c>
      <c r="K30" s="44">
        <v>500</v>
      </c>
      <c r="L30" s="29">
        <f t="shared" si="3"/>
        <v>193246.01</v>
      </c>
      <c r="M30" s="29">
        <f t="shared" si="0"/>
        <v>961875.81637528969</v>
      </c>
      <c r="N30" s="44"/>
      <c r="O30" s="44"/>
    </row>
    <row r="31" spans="1:15" x14ac:dyDescent="0.25">
      <c r="A31" s="43">
        <v>10401</v>
      </c>
      <c r="B31" s="42">
        <f t="shared" si="1"/>
        <v>1</v>
      </c>
      <c r="C31" s="42">
        <f t="shared" si="2"/>
        <v>0</v>
      </c>
      <c r="D31" s="36" t="s">
        <v>52</v>
      </c>
      <c r="E31" s="44">
        <v>801</v>
      </c>
      <c r="F31" s="44">
        <v>6748.66</v>
      </c>
      <c r="G31" s="44">
        <v>39542.78</v>
      </c>
      <c r="H31" s="44">
        <v>50045.45</v>
      </c>
      <c r="I31" s="44">
        <v>588597.01233901246</v>
      </c>
      <c r="J31" s="44">
        <v>500</v>
      </c>
      <c r="K31" s="44">
        <v>500</v>
      </c>
      <c r="L31" s="29">
        <f t="shared" si="3"/>
        <v>96336.89</v>
      </c>
      <c r="M31" s="29">
        <f t="shared" si="0"/>
        <v>684933.90233901248</v>
      </c>
      <c r="N31" s="44"/>
      <c r="O31" s="44"/>
    </row>
    <row r="32" spans="1:15" x14ac:dyDescent="0.25">
      <c r="A32" s="43">
        <v>10402</v>
      </c>
      <c r="B32" s="42">
        <f t="shared" si="1"/>
        <v>1</v>
      </c>
      <c r="C32" s="42">
        <f t="shared" si="2"/>
        <v>0</v>
      </c>
      <c r="D32" s="36" t="s">
        <v>53</v>
      </c>
      <c r="E32" s="44">
        <v>1364</v>
      </c>
      <c r="F32" s="44">
        <v>4476.29</v>
      </c>
      <c r="G32" s="44">
        <v>82593.259999999995</v>
      </c>
      <c r="H32" s="44">
        <v>140411.62</v>
      </c>
      <c r="I32" s="44">
        <v>1007188.4247570698</v>
      </c>
      <c r="J32" s="44">
        <v>500</v>
      </c>
      <c r="K32" s="44">
        <v>500</v>
      </c>
      <c r="L32" s="29">
        <f t="shared" si="3"/>
        <v>227481.16999999998</v>
      </c>
      <c r="M32" s="29">
        <f t="shared" si="0"/>
        <v>1234669.5947570698</v>
      </c>
      <c r="N32" s="44"/>
      <c r="O32" s="44"/>
    </row>
    <row r="33" spans="1:15" x14ac:dyDescent="0.25">
      <c r="A33" s="43">
        <v>10403</v>
      </c>
      <c r="B33" s="42">
        <f t="shared" si="1"/>
        <v>1</v>
      </c>
      <c r="C33" s="42">
        <f t="shared" si="2"/>
        <v>0</v>
      </c>
      <c r="D33" s="36" t="s">
        <v>54</v>
      </c>
      <c r="E33" s="44">
        <v>917</v>
      </c>
      <c r="F33" s="44">
        <v>20516.41</v>
      </c>
      <c r="G33" s="44">
        <v>47270.76</v>
      </c>
      <c r="H33" s="44">
        <v>82154.02</v>
      </c>
      <c r="I33" s="44">
        <v>675677.52910720906</v>
      </c>
      <c r="J33" s="44">
        <v>500</v>
      </c>
      <c r="K33" s="44">
        <v>500</v>
      </c>
      <c r="L33" s="29">
        <f t="shared" si="3"/>
        <v>149941.19</v>
      </c>
      <c r="M33" s="29">
        <f t="shared" si="0"/>
        <v>825618.71910720901</v>
      </c>
      <c r="N33" s="44"/>
      <c r="O33" s="44"/>
    </row>
    <row r="34" spans="1:15" x14ac:dyDescent="0.25">
      <c r="A34" s="43">
        <v>10404</v>
      </c>
      <c r="B34" s="42">
        <f t="shared" si="1"/>
        <v>1</v>
      </c>
      <c r="C34" s="42">
        <f t="shared" si="2"/>
        <v>0</v>
      </c>
      <c r="D34" s="36" t="s">
        <v>55</v>
      </c>
      <c r="E34" s="44">
        <v>1013</v>
      </c>
      <c r="F34" s="44">
        <v>8844.3700000000008</v>
      </c>
      <c r="G34" s="44">
        <v>46597.57</v>
      </c>
      <c r="H34" s="44">
        <v>21736.92</v>
      </c>
      <c r="I34" s="44">
        <v>744860.19126019918</v>
      </c>
      <c r="J34" s="44">
        <v>500</v>
      </c>
      <c r="K34" s="44">
        <v>500</v>
      </c>
      <c r="L34" s="29">
        <f t="shared" si="3"/>
        <v>77178.86</v>
      </c>
      <c r="M34" s="29">
        <f t="shared" si="0"/>
        <v>822039.05126019916</v>
      </c>
      <c r="N34" s="44"/>
      <c r="O34" s="44"/>
    </row>
    <row r="35" spans="1:15" x14ac:dyDescent="0.25">
      <c r="A35" s="43">
        <v>10405</v>
      </c>
      <c r="B35" s="42">
        <f t="shared" si="1"/>
        <v>1</v>
      </c>
      <c r="C35" s="42">
        <f t="shared" si="2"/>
        <v>0</v>
      </c>
      <c r="D35" s="36" t="s">
        <v>56</v>
      </c>
      <c r="E35" s="44">
        <v>3713</v>
      </c>
      <c r="F35" s="44">
        <v>19605.71</v>
      </c>
      <c r="G35" s="44">
        <v>419463.53</v>
      </c>
      <c r="H35" s="44">
        <v>1620229.86</v>
      </c>
      <c r="I35" s="44">
        <v>2738453.4732141015</v>
      </c>
      <c r="J35" s="44">
        <v>500</v>
      </c>
      <c r="K35" s="44">
        <v>500</v>
      </c>
      <c r="L35" s="29">
        <f t="shared" si="3"/>
        <v>2059299.1</v>
      </c>
      <c r="M35" s="29">
        <f t="shared" si="0"/>
        <v>4797752.5732141016</v>
      </c>
      <c r="N35" s="44"/>
      <c r="O35" s="44"/>
    </row>
    <row r="36" spans="1:15" x14ac:dyDescent="0.25">
      <c r="A36" s="43">
        <v>10406</v>
      </c>
      <c r="B36" s="42">
        <f t="shared" si="1"/>
        <v>1</v>
      </c>
      <c r="C36" s="42">
        <f t="shared" si="2"/>
        <v>0</v>
      </c>
      <c r="D36" s="36" t="s">
        <v>57</v>
      </c>
      <c r="E36" s="44">
        <v>886</v>
      </c>
      <c r="F36" s="44">
        <v>6982.85</v>
      </c>
      <c r="G36" s="44">
        <v>38761.71</v>
      </c>
      <c r="H36" s="44">
        <v>101949.12</v>
      </c>
      <c r="I36" s="44">
        <v>651057.36945363914</v>
      </c>
      <c r="J36" s="44">
        <v>500</v>
      </c>
      <c r="K36" s="44">
        <v>500</v>
      </c>
      <c r="L36" s="29">
        <f t="shared" si="3"/>
        <v>147693.68</v>
      </c>
      <c r="M36" s="29">
        <f t="shared" si="0"/>
        <v>798751.04945363919</v>
      </c>
      <c r="N36" s="44"/>
      <c r="O36" s="44"/>
    </row>
    <row r="37" spans="1:15" x14ac:dyDescent="0.25">
      <c r="A37" s="43">
        <v>10407</v>
      </c>
      <c r="B37" s="42">
        <f t="shared" si="1"/>
        <v>1</v>
      </c>
      <c r="C37" s="42">
        <f t="shared" si="2"/>
        <v>0</v>
      </c>
      <c r="D37" s="36" t="s">
        <v>58</v>
      </c>
      <c r="E37" s="44">
        <v>736</v>
      </c>
      <c r="F37" s="44">
        <v>18335.29</v>
      </c>
      <c r="G37" s="44">
        <v>42392.12</v>
      </c>
      <c r="H37" s="44">
        <v>27673.64</v>
      </c>
      <c r="I37" s="44">
        <v>550069.90983959183</v>
      </c>
      <c r="J37" s="44">
        <v>500</v>
      </c>
      <c r="K37" s="44">
        <v>500</v>
      </c>
      <c r="L37" s="29">
        <f t="shared" si="3"/>
        <v>88401.05</v>
      </c>
      <c r="M37" s="29">
        <f t="shared" si="0"/>
        <v>638470.95983959187</v>
      </c>
      <c r="N37" s="44"/>
      <c r="O37" s="44"/>
    </row>
    <row r="38" spans="1:15" x14ac:dyDescent="0.25">
      <c r="A38" s="43">
        <v>10408</v>
      </c>
      <c r="B38" s="42">
        <f t="shared" si="1"/>
        <v>1</v>
      </c>
      <c r="C38" s="42">
        <f t="shared" si="2"/>
        <v>0</v>
      </c>
      <c r="D38" s="36" t="s">
        <v>59</v>
      </c>
      <c r="E38" s="44">
        <v>1994</v>
      </c>
      <c r="F38" s="44">
        <v>17778.97</v>
      </c>
      <c r="G38" s="44">
        <v>95931.17</v>
      </c>
      <c r="H38" s="44">
        <v>148875.76999999999</v>
      </c>
      <c r="I38" s="44">
        <v>1476212.0951360683</v>
      </c>
      <c r="J38" s="44">
        <v>500</v>
      </c>
      <c r="K38" s="44">
        <v>500</v>
      </c>
      <c r="L38" s="29">
        <f t="shared" si="3"/>
        <v>262585.90999999997</v>
      </c>
      <c r="M38" s="29">
        <f t="shared" si="0"/>
        <v>1738798.0051360682</v>
      </c>
      <c r="N38" s="44"/>
      <c r="O38" s="44"/>
    </row>
    <row r="39" spans="1:15" x14ac:dyDescent="0.25">
      <c r="A39" s="43">
        <v>10409</v>
      </c>
      <c r="B39" s="42">
        <f t="shared" si="1"/>
        <v>1</v>
      </c>
      <c r="C39" s="42">
        <f t="shared" si="2"/>
        <v>0</v>
      </c>
      <c r="D39" s="36" t="s">
        <v>60</v>
      </c>
      <c r="E39" s="44">
        <v>983</v>
      </c>
      <c r="F39" s="44">
        <v>5746.65</v>
      </c>
      <c r="G39" s="44">
        <v>42849.3</v>
      </c>
      <c r="H39" s="44">
        <v>14749.85</v>
      </c>
      <c r="I39" s="44">
        <v>722335.65933738975</v>
      </c>
      <c r="J39" s="44">
        <v>500</v>
      </c>
      <c r="K39" s="44">
        <v>500</v>
      </c>
      <c r="L39" s="29">
        <f t="shared" si="3"/>
        <v>63345.8</v>
      </c>
      <c r="M39" s="29">
        <f t="shared" si="0"/>
        <v>785681.4593373898</v>
      </c>
      <c r="N39" s="44"/>
      <c r="O39" s="44"/>
    </row>
    <row r="40" spans="1:15" x14ac:dyDescent="0.25">
      <c r="A40" s="43">
        <v>10410</v>
      </c>
      <c r="B40" s="42">
        <f t="shared" si="1"/>
        <v>1</v>
      </c>
      <c r="C40" s="42">
        <f t="shared" si="2"/>
        <v>0</v>
      </c>
      <c r="D40" s="36" t="s">
        <v>61</v>
      </c>
      <c r="E40" s="44">
        <v>475</v>
      </c>
      <c r="F40" s="44">
        <v>4515.75</v>
      </c>
      <c r="G40" s="44">
        <v>20743.89</v>
      </c>
      <c r="H40" s="44">
        <v>11200.63</v>
      </c>
      <c r="I40" s="44">
        <v>349043.1721111497</v>
      </c>
      <c r="J40" s="44">
        <v>500</v>
      </c>
      <c r="K40" s="44">
        <v>500</v>
      </c>
      <c r="L40" s="29">
        <f t="shared" si="3"/>
        <v>36460.269999999997</v>
      </c>
      <c r="M40" s="29">
        <f t="shared" si="0"/>
        <v>385503.44211114972</v>
      </c>
      <c r="N40" s="44"/>
      <c r="O40" s="44"/>
    </row>
    <row r="41" spans="1:15" x14ac:dyDescent="0.25">
      <c r="A41" s="43">
        <v>10411</v>
      </c>
      <c r="B41" s="42">
        <f t="shared" si="1"/>
        <v>1</v>
      </c>
      <c r="C41" s="42">
        <f t="shared" si="2"/>
        <v>0</v>
      </c>
      <c r="D41" s="36" t="s">
        <v>62</v>
      </c>
      <c r="E41" s="44">
        <v>1435</v>
      </c>
      <c r="F41" s="44">
        <v>5500.47</v>
      </c>
      <c r="G41" s="44">
        <v>62510.34</v>
      </c>
      <c r="H41" s="44">
        <v>100235.81</v>
      </c>
      <c r="I41" s="44">
        <v>1054477.7936410522</v>
      </c>
      <c r="J41" s="44">
        <v>500</v>
      </c>
      <c r="K41" s="44">
        <v>500</v>
      </c>
      <c r="L41" s="29">
        <f t="shared" si="3"/>
        <v>168246.62</v>
      </c>
      <c r="M41" s="29">
        <f t="shared" si="0"/>
        <v>1222724.4136410523</v>
      </c>
      <c r="N41" s="44"/>
      <c r="O41" s="44"/>
    </row>
    <row r="42" spans="1:15" x14ac:dyDescent="0.25">
      <c r="A42" s="43">
        <v>10412</v>
      </c>
      <c r="B42" s="42">
        <f t="shared" si="1"/>
        <v>1</v>
      </c>
      <c r="C42" s="42">
        <f t="shared" si="2"/>
        <v>0</v>
      </c>
      <c r="D42" s="36" t="s">
        <v>63</v>
      </c>
      <c r="E42" s="44">
        <v>930</v>
      </c>
      <c r="F42" s="44">
        <v>2498.25</v>
      </c>
      <c r="G42" s="44">
        <v>51534.37</v>
      </c>
      <c r="H42" s="44">
        <v>65017.19</v>
      </c>
      <c r="I42" s="44">
        <v>685844.98960709304</v>
      </c>
      <c r="J42" s="44">
        <v>500</v>
      </c>
      <c r="K42" s="44">
        <v>500</v>
      </c>
      <c r="L42" s="29">
        <f t="shared" si="3"/>
        <v>119049.81</v>
      </c>
      <c r="M42" s="29">
        <f t="shared" si="0"/>
        <v>804894.79960709298</v>
      </c>
      <c r="N42" s="44"/>
      <c r="O42" s="44"/>
    </row>
    <row r="43" spans="1:15" x14ac:dyDescent="0.25">
      <c r="A43" s="43">
        <v>10413</v>
      </c>
      <c r="B43" s="42">
        <f t="shared" si="1"/>
        <v>1</v>
      </c>
      <c r="C43" s="42">
        <f t="shared" si="2"/>
        <v>0</v>
      </c>
      <c r="D43" s="36" t="s">
        <v>2024</v>
      </c>
      <c r="E43" s="44">
        <v>970</v>
      </c>
      <c r="F43" s="44">
        <v>10504.84</v>
      </c>
      <c r="G43" s="44">
        <v>65616.34</v>
      </c>
      <c r="H43" s="44">
        <v>187040.93</v>
      </c>
      <c r="I43" s="44">
        <v>712782.89883750572</v>
      </c>
      <c r="J43" s="44">
        <v>500</v>
      </c>
      <c r="K43" s="44">
        <v>500</v>
      </c>
      <c r="L43" s="29">
        <f t="shared" si="3"/>
        <v>263162.11</v>
      </c>
      <c r="M43" s="29">
        <f t="shared" si="0"/>
        <v>975945.00883750571</v>
      </c>
      <c r="N43" s="44"/>
      <c r="O43" s="44"/>
    </row>
    <row r="44" spans="1:15" x14ac:dyDescent="0.25">
      <c r="A44" s="43">
        <v>10414</v>
      </c>
      <c r="B44" s="42">
        <f t="shared" si="1"/>
        <v>1</v>
      </c>
      <c r="C44" s="42">
        <f t="shared" si="2"/>
        <v>0</v>
      </c>
      <c r="D44" s="36" t="s">
        <v>64</v>
      </c>
      <c r="E44" s="44">
        <v>2670</v>
      </c>
      <c r="F44" s="44">
        <v>7123.04</v>
      </c>
      <c r="G44" s="44">
        <v>256097.7</v>
      </c>
      <c r="H44" s="44">
        <v>1230451.3400000001</v>
      </c>
      <c r="I44" s="44">
        <v>2166469.850000734</v>
      </c>
      <c r="J44" s="44">
        <v>500</v>
      </c>
      <c r="K44" s="44">
        <v>500</v>
      </c>
      <c r="L44" s="29">
        <f t="shared" si="3"/>
        <v>1493672.08</v>
      </c>
      <c r="M44" s="29">
        <f t="shared" si="0"/>
        <v>3660141.930000734</v>
      </c>
      <c r="N44" s="44"/>
      <c r="O44" s="44"/>
    </row>
    <row r="45" spans="1:15" x14ac:dyDescent="0.25">
      <c r="A45" s="43">
        <v>10415</v>
      </c>
      <c r="B45" s="42">
        <f t="shared" si="1"/>
        <v>1</v>
      </c>
      <c r="C45" s="42">
        <f t="shared" si="2"/>
        <v>0</v>
      </c>
      <c r="D45" s="36" t="s">
        <v>65</v>
      </c>
      <c r="E45" s="44">
        <v>1226</v>
      </c>
      <c r="F45" s="44">
        <v>1850.64</v>
      </c>
      <c r="G45" s="44">
        <v>75573.070000000007</v>
      </c>
      <c r="H45" s="44">
        <v>39177.79</v>
      </c>
      <c r="I45" s="44">
        <v>900898.79791214631</v>
      </c>
      <c r="J45" s="44">
        <v>500</v>
      </c>
      <c r="K45" s="44">
        <v>500</v>
      </c>
      <c r="L45" s="29">
        <f t="shared" si="3"/>
        <v>116601.5</v>
      </c>
      <c r="M45" s="29">
        <f t="shared" si="0"/>
        <v>1017500.2979121463</v>
      </c>
      <c r="N45" s="44"/>
      <c r="O45" s="44"/>
    </row>
    <row r="46" spans="1:15" x14ac:dyDescent="0.25">
      <c r="A46" s="43">
        <v>10416</v>
      </c>
      <c r="B46" s="42">
        <f t="shared" si="1"/>
        <v>1</v>
      </c>
      <c r="C46" s="42">
        <f t="shared" si="2"/>
        <v>0</v>
      </c>
      <c r="D46" s="36" t="s">
        <v>66</v>
      </c>
      <c r="E46" s="44">
        <v>904</v>
      </c>
      <c r="F46" s="44">
        <v>19002.13</v>
      </c>
      <c r="G46" s="44">
        <v>52267.87</v>
      </c>
      <c r="H46" s="44">
        <v>51905.33</v>
      </c>
      <c r="I46" s="44">
        <v>664284.26860732492</v>
      </c>
      <c r="J46" s="44">
        <v>500</v>
      </c>
      <c r="K46" s="44">
        <v>500</v>
      </c>
      <c r="L46" s="29">
        <f t="shared" si="3"/>
        <v>123175.33</v>
      </c>
      <c r="M46" s="29">
        <f t="shared" si="0"/>
        <v>787459.59860732488</v>
      </c>
      <c r="N46" s="44"/>
      <c r="O46" s="44"/>
    </row>
    <row r="47" spans="1:15" x14ac:dyDescent="0.25">
      <c r="A47" s="43">
        <v>10417</v>
      </c>
      <c r="B47" s="42">
        <f t="shared" si="1"/>
        <v>1</v>
      </c>
      <c r="C47" s="42">
        <f t="shared" si="2"/>
        <v>0</v>
      </c>
      <c r="D47" s="36" t="s">
        <v>67</v>
      </c>
      <c r="E47" s="44">
        <v>1360</v>
      </c>
      <c r="F47" s="44">
        <v>28440.95</v>
      </c>
      <c r="G47" s="44">
        <v>79805.8</v>
      </c>
      <c r="H47" s="44">
        <v>224623.19</v>
      </c>
      <c r="I47" s="44">
        <v>999365.71383402857</v>
      </c>
      <c r="J47" s="44">
        <v>500</v>
      </c>
      <c r="K47" s="44">
        <v>500</v>
      </c>
      <c r="L47" s="29">
        <f t="shared" si="3"/>
        <v>332869.94</v>
      </c>
      <c r="M47" s="29">
        <f t="shared" si="0"/>
        <v>1332235.6538340286</v>
      </c>
      <c r="N47" s="44"/>
      <c r="O47" s="44"/>
    </row>
    <row r="48" spans="1:15" x14ac:dyDescent="0.25">
      <c r="A48" s="43">
        <v>10418</v>
      </c>
      <c r="B48" s="42">
        <f t="shared" si="1"/>
        <v>1</v>
      </c>
      <c r="C48" s="42">
        <f t="shared" si="2"/>
        <v>0</v>
      </c>
      <c r="D48" s="36" t="s">
        <v>68</v>
      </c>
      <c r="E48" s="44">
        <v>358</v>
      </c>
      <c r="F48" s="44">
        <v>1397.35</v>
      </c>
      <c r="G48" s="44">
        <v>13473.42</v>
      </c>
      <c r="H48" s="44">
        <v>7109.62</v>
      </c>
      <c r="I48" s="44">
        <v>263068.32761219284</v>
      </c>
      <c r="J48" s="44">
        <v>500</v>
      </c>
      <c r="K48" s="44">
        <v>500</v>
      </c>
      <c r="L48" s="29">
        <f t="shared" si="3"/>
        <v>21980.39</v>
      </c>
      <c r="M48" s="29">
        <f t="shared" si="0"/>
        <v>285048.71761219285</v>
      </c>
      <c r="N48" s="44"/>
      <c r="O48" s="44"/>
    </row>
    <row r="49" spans="1:15" x14ac:dyDescent="0.25">
      <c r="A49" s="43">
        <v>10419</v>
      </c>
      <c r="B49" s="42">
        <f t="shared" si="1"/>
        <v>1</v>
      </c>
      <c r="C49" s="42">
        <f t="shared" si="2"/>
        <v>0</v>
      </c>
      <c r="D49" s="36" t="s">
        <v>69</v>
      </c>
      <c r="E49" s="44">
        <v>491</v>
      </c>
      <c r="F49" s="44">
        <v>1494.78</v>
      </c>
      <c r="G49" s="44">
        <v>23649.21</v>
      </c>
      <c r="H49" s="44">
        <v>5212.5</v>
      </c>
      <c r="I49" s="44">
        <v>368465.70748669904</v>
      </c>
      <c r="J49" s="44">
        <v>500</v>
      </c>
      <c r="K49" s="44">
        <v>500</v>
      </c>
      <c r="L49" s="29">
        <f t="shared" si="3"/>
        <v>30356.489999999998</v>
      </c>
      <c r="M49" s="29">
        <f t="shared" si="0"/>
        <v>398822.19748669903</v>
      </c>
      <c r="N49" s="44"/>
      <c r="O49" s="44"/>
    </row>
    <row r="50" spans="1:15" x14ac:dyDescent="0.25">
      <c r="A50" s="43">
        <v>10420</v>
      </c>
      <c r="B50" s="42">
        <f t="shared" si="1"/>
        <v>1</v>
      </c>
      <c r="C50" s="42">
        <f t="shared" si="2"/>
        <v>0</v>
      </c>
      <c r="D50" s="36" t="s">
        <v>70</v>
      </c>
      <c r="E50" s="44">
        <v>241</v>
      </c>
      <c r="F50" s="44">
        <v>1844.6</v>
      </c>
      <c r="G50" s="44">
        <v>10663.36</v>
      </c>
      <c r="H50" s="44">
        <v>8563.2099999999991</v>
      </c>
      <c r="I50" s="44">
        <v>177093.48311323597</v>
      </c>
      <c r="J50" s="44">
        <v>500</v>
      </c>
      <c r="K50" s="44">
        <v>500</v>
      </c>
      <c r="L50" s="29">
        <f t="shared" si="3"/>
        <v>21071.17</v>
      </c>
      <c r="M50" s="29">
        <f t="shared" si="0"/>
        <v>198164.65311323595</v>
      </c>
      <c r="N50" s="44"/>
      <c r="O50" s="44"/>
    </row>
    <row r="51" spans="1:15" x14ac:dyDescent="0.25">
      <c r="A51" s="43">
        <v>10421</v>
      </c>
      <c r="B51" s="42">
        <f t="shared" si="1"/>
        <v>1</v>
      </c>
      <c r="C51" s="42">
        <f t="shared" si="2"/>
        <v>0</v>
      </c>
      <c r="D51" s="36" t="s">
        <v>71</v>
      </c>
      <c r="E51" s="44">
        <v>337</v>
      </c>
      <c r="F51" s="44">
        <v>2212.44</v>
      </c>
      <c r="G51" s="44">
        <v>13950.37</v>
      </c>
      <c r="H51" s="44">
        <v>6611.43</v>
      </c>
      <c r="I51" s="44">
        <v>247636.94526622622</v>
      </c>
      <c r="J51" s="44">
        <v>500</v>
      </c>
      <c r="K51" s="44">
        <v>500</v>
      </c>
      <c r="L51" s="29">
        <f t="shared" si="3"/>
        <v>22774.240000000002</v>
      </c>
      <c r="M51" s="29">
        <f t="shared" si="0"/>
        <v>270411.18526622624</v>
      </c>
      <c r="N51" s="44"/>
      <c r="O51" s="44"/>
    </row>
    <row r="52" spans="1:15" x14ac:dyDescent="0.25">
      <c r="A52" s="43">
        <v>10422</v>
      </c>
      <c r="B52" s="42">
        <f t="shared" si="1"/>
        <v>1</v>
      </c>
      <c r="C52" s="42">
        <f t="shared" si="2"/>
        <v>0</v>
      </c>
      <c r="D52" s="36" t="s">
        <v>72</v>
      </c>
      <c r="E52" s="44">
        <v>223</v>
      </c>
      <c r="F52" s="44">
        <v>1295.05</v>
      </c>
      <c r="G52" s="44">
        <v>10970.08</v>
      </c>
      <c r="H52" s="44">
        <v>172.91</v>
      </c>
      <c r="I52" s="44">
        <v>163866.58395955028</v>
      </c>
      <c r="J52" s="44">
        <v>500</v>
      </c>
      <c r="K52" s="44">
        <v>500</v>
      </c>
      <c r="L52" s="29">
        <f t="shared" si="3"/>
        <v>12438.039999999999</v>
      </c>
      <c r="M52" s="29">
        <f t="shared" si="0"/>
        <v>176304.62395955028</v>
      </c>
      <c r="N52" s="44"/>
      <c r="O52" s="44"/>
    </row>
    <row r="53" spans="1:15" x14ac:dyDescent="0.25">
      <c r="A53" s="43">
        <v>10423</v>
      </c>
      <c r="B53" s="42">
        <f t="shared" si="1"/>
        <v>1</v>
      </c>
      <c r="C53" s="42">
        <f t="shared" si="2"/>
        <v>0</v>
      </c>
      <c r="D53" s="36" t="s">
        <v>73</v>
      </c>
      <c r="E53" s="44">
        <v>65</v>
      </c>
      <c r="F53" s="44">
        <v>348.65</v>
      </c>
      <c r="G53" s="44">
        <v>3389.71</v>
      </c>
      <c r="H53" s="44">
        <v>0</v>
      </c>
      <c r="I53" s="44">
        <v>47763.802499420482</v>
      </c>
      <c r="J53" s="44">
        <v>500</v>
      </c>
      <c r="K53" s="44">
        <v>500</v>
      </c>
      <c r="L53" s="29">
        <f t="shared" si="3"/>
        <v>3738.36</v>
      </c>
      <c r="M53" s="29">
        <f t="shared" si="0"/>
        <v>51502.162499420483</v>
      </c>
      <c r="N53" s="44"/>
      <c r="O53" s="44"/>
    </row>
    <row r="54" spans="1:15" x14ac:dyDescent="0.25">
      <c r="A54" s="43">
        <v>10424</v>
      </c>
      <c r="B54" s="42">
        <f t="shared" si="1"/>
        <v>1</v>
      </c>
      <c r="C54" s="42">
        <f t="shared" si="2"/>
        <v>0</v>
      </c>
      <c r="D54" s="36" t="s">
        <v>74</v>
      </c>
      <c r="E54" s="44">
        <v>213</v>
      </c>
      <c r="F54" s="44">
        <v>2720.6</v>
      </c>
      <c r="G54" s="44">
        <v>8963.11</v>
      </c>
      <c r="H54" s="44">
        <v>8400.0499999999993</v>
      </c>
      <c r="I54" s="44">
        <v>156518.30665194712</v>
      </c>
      <c r="J54" s="44">
        <v>500</v>
      </c>
      <c r="K54" s="44">
        <v>500</v>
      </c>
      <c r="L54" s="29">
        <f t="shared" si="3"/>
        <v>20083.760000000002</v>
      </c>
      <c r="M54" s="29">
        <f t="shared" si="0"/>
        <v>176602.06665194713</v>
      </c>
      <c r="N54" s="44"/>
      <c r="O54" s="44"/>
    </row>
    <row r="55" spans="1:15" x14ac:dyDescent="0.25">
      <c r="A55" s="43">
        <v>10425</v>
      </c>
      <c r="B55" s="42">
        <f t="shared" si="1"/>
        <v>1</v>
      </c>
      <c r="C55" s="42">
        <f t="shared" si="2"/>
        <v>0</v>
      </c>
      <c r="D55" s="36" t="s">
        <v>75</v>
      </c>
      <c r="E55" s="44">
        <v>376</v>
      </c>
      <c r="F55" s="44">
        <v>4461.0600000000004</v>
      </c>
      <c r="G55" s="44">
        <v>17769.259999999998</v>
      </c>
      <c r="H55" s="44">
        <v>21815.87</v>
      </c>
      <c r="I55" s="44">
        <v>276644.86356719094</v>
      </c>
      <c r="J55" s="44">
        <v>500</v>
      </c>
      <c r="K55" s="44">
        <v>500</v>
      </c>
      <c r="L55" s="29">
        <f t="shared" si="3"/>
        <v>44046.19</v>
      </c>
      <c r="M55" s="29">
        <f t="shared" si="0"/>
        <v>320691.05356719095</v>
      </c>
      <c r="N55" s="44"/>
      <c r="O55" s="44"/>
    </row>
    <row r="56" spans="1:15" x14ac:dyDescent="0.25">
      <c r="A56" s="43">
        <v>10426</v>
      </c>
      <c r="B56" s="42">
        <f t="shared" si="1"/>
        <v>1</v>
      </c>
      <c r="C56" s="42">
        <f t="shared" si="2"/>
        <v>0</v>
      </c>
      <c r="D56" s="36" t="s">
        <v>76</v>
      </c>
      <c r="E56" s="44">
        <v>340</v>
      </c>
      <c r="F56" s="44">
        <v>13597.5</v>
      </c>
      <c r="G56" s="44">
        <v>6998.02</v>
      </c>
      <c r="H56" s="44">
        <v>22224.36</v>
      </c>
      <c r="I56" s="44">
        <v>249841.42845850714</v>
      </c>
      <c r="J56" s="44">
        <v>500</v>
      </c>
      <c r="K56" s="44">
        <v>500</v>
      </c>
      <c r="L56" s="29">
        <f t="shared" si="3"/>
        <v>42819.880000000005</v>
      </c>
      <c r="M56" s="29">
        <f t="shared" si="0"/>
        <v>292661.30845850718</v>
      </c>
      <c r="N56" s="44"/>
      <c r="O56" s="44"/>
    </row>
    <row r="57" spans="1:15" x14ac:dyDescent="0.25">
      <c r="A57" s="43">
        <v>10427</v>
      </c>
      <c r="B57" s="42">
        <f t="shared" si="1"/>
        <v>1</v>
      </c>
      <c r="C57" s="42">
        <f t="shared" si="2"/>
        <v>0</v>
      </c>
      <c r="D57" s="36" t="s">
        <v>77</v>
      </c>
      <c r="E57" s="44">
        <v>447</v>
      </c>
      <c r="F57" s="44">
        <v>12531.09</v>
      </c>
      <c r="G57" s="44">
        <v>20054.64</v>
      </c>
      <c r="H57" s="44">
        <v>4686.66</v>
      </c>
      <c r="I57" s="44">
        <v>334557.3956498609</v>
      </c>
      <c r="J57" s="44">
        <v>500</v>
      </c>
      <c r="K57" s="44">
        <v>500</v>
      </c>
      <c r="L57" s="29">
        <f t="shared" si="3"/>
        <v>37272.39</v>
      </c>
      <c r="M57" s="29">
        <f t="shared" si="0"/>
        <v>371829.78564986092</v>
      </c>
      <c r="N57" s="44"/>
      <c r="O57" s="44"/>
    </row>
    <row r="58" spans="1:15" x14ac:dyDescent="0.25">
      <c r="A58" s="43">
        <v>10428</v>
      </c>
      <c r="B58" s="42">
        <f t="shared" si="1"/>
        <v>1</v>
      </c>
      <c r="C58" s="42">
        <f t="shared" si="2"/>
        <v>0</v>
      </c>
      <c r="D58" s="36" t="s">
        <v>78</v>
      </c>
      <c r="E58" s="44">
        <v>398</v>
      </c>
      <c r="F58" s="44">
        <v>10542.39</v>
      </c>
      <c r="G58" s="44">
        <v>15434.11</v>
      </c>
      <c r="H58" s="44">
        <v>24108.97</v>
      </c>
      <c r="I58" s="44">
        <v>292461.43684260541</v>
      </c>
      <c r="J58" s="44">
        <v>500</v>
      </c>
      <c r="K58" s="44">
        <v>500</v>
      </c>
      <c r="L58" s="29">
        <f t="shared" si="3"/>
        <v>50085.47</v>
      </c>
      <c r="M58" s="29">
        <f t="shared" si="0"/>
        <v>342546.90684260544</v>
      </c>
      <c r="N58" s="44"/>
      <c r="O58" s="44"/>
    </row>
    <row r="59" spans="1:15" x14ac:dyDescent="0.25">
      <c r="A59" s="43">
        <v>10501</v>
      </c>
      <c r="B59" s="42">
        <f t="shared" si="1"/>
        <v>1</v>
      </c>
      <c r="C59" s="42">
        <f t="shared" si="2"/>
        <v>0</v>
      </c>
      <c r="D59" s="36" t="s">
        <v>79</v>
      </c>
      <c r="E59" s="44">
        <v>1738</v>
      </c>
      <c r="F59" s="44">
        <v>20819.439999999999</v>
      </c>
      <c r="G59" s="44">
        <v>84910.85</v>
      </c>
      <c r="H59" s="44">
        <v>229506.53</v>
      </c>
      <c r="I59" s="44">
        <v>1277130.5960614278</v>
      </c>
      <c r="J59" s="44">
        <v>500</v>
      </c>
      <c r="K59" s="44">
        <v>500</v>
      </c>
      <c r="L59" s="29">
        <f t="shared" si="3"/>
        <v>335236.82</v>
      </c>
      <c r="M59" s="29">
        <f t="shared" si="0"/>
        <v>1612367.4160614279</v>
      </c>
      <c r="N59" s="44"/>
      <c r="O59" s="44"/>
    </row>
    <row r="60" spans="1:15" x14ac:dyDescent="0.25">
      <c r="A60" s="43">
        <v>10502</v>
      </c>
      <c r="B60" s="42">
        <f t="shared" si="1"/>
        <v>1</v>
      </c>
      <c r="C60" s="42">
        <f t="shared" si="2"/>
        <v>0</v>
      </c>
      <c r="D60" s="36" t="s">
        <v>80</v>
      </c>
      <c r="E60" s="44">
        <v>931</v>
      </c>
      <c r="F60" s="44">
        <v>10266.25</v>
      </c>
      <c r="G60" s="44">
        <v>57806.41</v>
      </c>
      <c r="H60" s="44">
        <v>87706.85</v>
      </c>
      <c r="I60" s="44">
        <v>685711.31733785337</v>
      </c>
      <c r="J60" s="44">
        <v>500</v>
      </c>
      <c r="K60" s="44">
        <v>500</v>
      </c>
      <c r="L60" s="29">
        <f t="shared" si="3"/>
        <v>155779.51</v>
      </c>
      <c r="M60" s="29">
        <f t="shared" si="0"/>
        <v>841490.82733785338</v>
      </c>
      <c r="N60" s="44"/>
      <c r="O60" s="44"/>
    </row>
    <row r="61" spans="1:15" x14ac:dyDescent="0.25">
      <c r="A61" s="43">
        <v>10503</v>
      </c>
      <c r="B61" s="42">
        <f t="shared" si="1"/>
        <v>1</v>
      </c>
      <c r="C61" s="42">
        <f t="shared" si="2"/>
        <v>0</v>
      </c>
      <c r="D61" s="36" t="s">
        <v>2025</v>
      </c>
      <c r="E61" s="44">
        <v>1226</v>
      </c>
      <c r="F61" s="44">
        <v>11160.23</v>
      </c>
      <c r="G61" s="44">
        <v>157302.93</v>
      </c>
      <c r="H61" s="44">
        <v>759809.19</v>
      </c>
      <c r="I61" s="44">
        <v>910962.35571606981</v>
      </c>
      <c r="J61" s="44">
        <v>500</v>
      </c>
      <c r="K61" s="44">
        <v>500</v>
      </c>
      <c r="L61" s="29">
        <f t="shared" si="3"/>
        <v>928272.35</v>
      </c>
      <c r="M61" s="29">
        <f t="shared" si="0"/>
        <v>1839234.7057160698</v>
      </c>
      <c r="N61" s="44"/>
      <c r="O61" s="44"/>
    </row>
    <row r="62" spans="1:15" x14ac:dyDescent="0.25">
      <c r="A62" s="43">
        <v>10504</v>
      </c>
      <c r="B62" s="42">
        <f t="shared" si="1"/>
        <v>1</v>
      </c>
      <c r="C62" s="42">
        <f t="shared" si="2"/>
        <v>0</v>
      </c>
      <c r="D62" s="36" t="s">
        <v>81</v>
      </c>
      <c r="E62" s="44">
        <v>4110</v>
      </c>
      <c r="F62" s="44">
        <v>26933.360000000001</v>
      </c>
      <c r="G62" s="44">
        <v>436224.1</v>
      </c>
      <c r="H62" s="44">
        <v>1148961.21</v>
      </c>
      <c r="I62" s="44">
        <v>3104079.5734248953</v>
      </c>
      <c r="J62" s="44">
        <v>500</v>
      </c>
      <c r="K62" s="44">
        <v>500</v>
      </c>
      <c r="L62" s="29">
        <f t="shared" si="3"/>
        <v>1612118.67</v>
      </c>
      <c r="M62" s="29">
        <f t="shared" si="0"/>
        <v>4716198.2434248952</v>
      </c>
      <c r="N62" s="44"/>
      <c r="O62" s="44"/>
    </row>
    <row r="63" spans="1:15" x14ac:dyDescent="0.25">
      <c r="A63" s="43">
        <v>10505</v>
      </c>
      <c r="B63" s="42">
        <f t="shared" si="1"/>
        <v>1</v>
      </c>
      <c r="C63" s="42">
        <f t="shared" si="2"/>
        <v>0</v>
      </c>
      <c r="D63" s="36" t="s">
        <v>82</v>
      </c>
      <c r="E63" s="44">
        <v>1040</v>
      </c>
      <c r="F63" s="44">
        <v>5127.04</v>
      </c>
      <c r="G63" s="44">
        <v>50776.89</v>
      </c>
      <c r="H63" s="44">
        <v>73476.600000000006</v>
      </c>
      <c r="I63" s="44">
        <v>781603.37428275461</v>
      </c>
      <c r="J63" s="44">
        <v>500</v>
      </c>
      <c r="K63" s="44">
        <v>500</v>
      </c>
      <c r="L63" s="29">
        <f t="shared" si="3"/>
        <v>129380.53</v>
      </c>
      <c r="M63" s="29">
        <f t="shared" si="0"/>
        <v>910983.90428275464</v>
      </c>
      <c r="N63" s="44"/>
      <c r="O63" s="44"/>
    </row>
    <row r="64" spans="1:15" x14ac:dyDescent="0.25">
      <c r="A64" s="43">
        <v>10506</v>
      </c>
      <c r="B64" s="42">
        <f t="shared" si="1"/>
        <v>1</v>
      </c>
      <c r="C64" s="42">
        <f t="shared" si="2"/>
        <v>0</v>
      </c>
      <c r="D64" s="36" t="s">
        <v>83</v>
      </c>
      <c r="E64" s="44">
        <v>1148</v>
      </c>
      <c r="F64" s="44">
        <v>6360.87</v>
      </c>
      <c r="G64" s="44">
        <v>47203.6</v>
      </c>
      <c r="H64" s="44">
        <v>86753.54</v>
      </c>
      <c r="I64" s="44">
        <v>843582.23491284181</v>
      </c>
      <c r="J64" s="44">
        <v>500</v>
      </c>
      <c r="K64" s="44">
        <v>500</v>
      </c>
      <c r="L64" s="29">
        <f t="shared" si="3"/>
        <v>140318.01</v>
      </c>
      <c r="M64" s="29">
        <f t="shared" si="0"/>
        <v>983900.24491284182</v>
      </c>
      <c r="N64" s="44"/>
      <c r="O64" s="44"/>
    </row>
    <row r="65" spans="1:15" x14ac:dyDescent="0.25">
      <c r="A65" s="43">
        <v>10507</v>
      </c>
      <c r="B65" s="42">
        <f t="shared" si="1"/>
        <v>1</v>
      </c>
      <c r="C65" s="42">
        <f t="shared" si="2"/>
        <v>0</v>
      </c>
      <c r="D65" s="36" t="s">
        <v>84</v>
      </c>
      <c r="E65" s="44">
        <v>917</v>
      </c>
      <c r="F65" s="44">
        <v>6320.23</v>
      </c>
      <c r="G65" s="44">
        <v>43799.93</v>
      </c>
      <c r="H65" s="44">
        <v>45191.66</v>
      </c>
      <c r="I65" s="44">
        <v>676173.42910720909</v>
      </c>
      <c r="J65" s="44">
        <v>500</v>
      </c>
      <c r="K65" s="44">
        <v>500</v>
      </c>
      <c r="L65" s="29">
        <f t="shared" si="3"/>
        <v>95311.82</v>
      </c>
      <c r="M65" s="29">
        <f t="shared" si="0"/>
        <v>771485.24910720903</v>
      </c>
      <c r="N65" s="44"/>
      <c r="O65" s="44"/>
    </row>
    <row r="66" spans="1:15" x14ac:dyDescent="0.25">
      <c r="A66" s="43">
        <v>10508</v>
      </c>
      <c r="B66" s="42">
        <f t="shared" si="1"/>
        <v>1</v>
      </c>
      <c r="C66" s="42">
        <f t="shared" si="2"/>
        <v>0</v>
      </c>
      <c r="D66" s="36" t="s">
        <v>85</v>
      </c>
      <c r="E66" s="44">
        <v>2163</v>
      </c>
      <c r="F66" s="44">
        <v>8907.06</v>
      </c>
      <c r="G66" s="44">
        <v>142537.94</v>
      </c>
      <c r="H66" s="44">
        <v>914354.11</v>
      </c>
      <c r="I66" s="44">
        <v>1591004.6816345616</v>
      </c>
      <c r="J66" s="44">
        <v>500</v>
      </c>
      <c r="K66" s="44">
        <v>500</v>
      </c>
      <c r="L66" s="29">
        <f t="shared" si="3"/>
        <v>1065799.1099999999</v>
      </c>
      <c r="M66" s="29">
        <f t="shared" si="0"/>
        <v>2656803.7916345615</v>
      </c>
      <c r="N66" s="44"/>
      <c r="O66" s="44"/>
    </row>
    <row r="67" spans="1:15" x14ac:dyDescent="0.25">
      <c r="A67" s="43">
        <v>10509</v>
      </c>
      <c r="B67" s="42">
        <f t="shared" si="1"/>
        <v>1</v>
      </c>
      <c r="C67" s="42">
        <f t="shared" si="2"/>
        <v>0</v>
      </c>
      <c r="D67" s="36" t="s">
        <v>2026</v>
      </c>
      <c r="E67" s="44">
        <v>1966</v>
      </c>
      <c r="F67" s="44">
        <v>17404.64</v>
      </c>
      <c r="G67" s="44">
        <v>98761.27</v>
      </c>
      <c r="H67" s="44">
        <v>166009.87</v>
      </c>
      <c r="I67" s="44">
        <v>1458568.2186747794</v>
      </c>
      <c r="J67" s="44">
        <v>500</v>
      </c>
      <c r="K67" s="44">
        <v>500</v>
      </c>
      <c r="L67" s="29">
        <f t="shared" si="3"/>
        <v>282175.78000000003</v>
      </c>
      <c r="M67" s="29">
        <f t="shared" si="0"/>
        <v>1740743.9986747794</v>
      </c>
      <c r="N67" s="44"/>
      <c r="O67" s="44"/>
    </row>
    <row r="68" spans="1:15" x14ac:dyDescent="0.25">
      <c r="A68" s="43">
        <v>10510</v>
      </c>
      <c r="B68" s="42">
        <f t="shared" si="1"/>
        <v>1</v>
      </c>
      <c r="C68" s="42">
        <f t="shared" si="2"/>
        <v>0</v>
      </c>
      <c r="D68" s="36" t="s">
        <v>86</v>
      </c>
      <c r="E68" s="44">
        <v>714</v>
      </c>
      <c r="F68" s="44">
        <v>4549.51</v>
      </c>
      <c r="G68" s="44">
        <v>32202.19</v>
      </c>
      <c r="H68" s="44">
        <v>36211.35</v>
      </c>
      <c r="I68" s="44">
        <v>524666.99976286502</v>
      </c>
      <c r="J68" s="44">
        <v>500</v>
      </c>
      <c r="K68" s="44">
        <v>500</v>
      </c>
      <c r="L68" s="29">
        <f t="shared" si="3"/>
        <v>72963.05</v>
      </c>
      <c r="M68" s="29">
        <f t="shared" si="0"/>
        <v>597630.04976286506</v>
      </c>
      <c r="N68" s="44"/>
      <c r="O68" s="44"/>
    </row>
    <row r="69" spans="1:15" x14ac:dyDescent="0.25">
      <c r="A69" s="43">
        <v>10511</v>
      </c>
      <c r="B69" s="42">
        <f t="shared" si="1"/>
        <v>1</v>
      </c>
      <c r="C69" s="42">
        <f t="shared" si="2"/>
        <v>0</v>
      </c>
      <c r="D69" s="36" t="s">
        <v>87</v>
      </c>
      <c r="E69" s="44">
        <v>721</v>
      </c>
      <c r="F69" s="44">
        <v>8490.7900000000009</v>
      </c>
      <c r="G69" s="44">
        <v>42608.51</v>
      </c>
      <c r="H69" s="44">
        <v>50750.02</v>
      </c>
      <c r="I69" s="44">
        <v>529810.79387818719</v>
      </c>
      <c r="J69" s="44">
        <v>500</v>
      </c>
      <c r="K69" s="44">
        <v>500</v>
      </c>
      <c r="L69" s="29">
        <f t="shared" si="3"/>
        <v>101849.32</v>
      </c>
      <c r="M69" s="29">
        <f t="shared" si="0"/>
        <v>631660.11387818726</v>
      </c>
      <c r="N69" s="44"/>
      <c r="O69" s="44"/>
    </row>
    <row r="70" spans="1:15" x14ac:dyDescent="0.25">
      <c r="A70" s="43">
        <v>10512</v>
      </c>
      <c r="B70" s="42">
        <f t="shared" si="1"/>
        <v>1</v>
      </c>
      <c r="C70" s="42">
        <f t="shared" si="2"/>
        <v>0</v>
      </c>
      <c r="D70" s="36" t="s">
        <v>88</v>
      </c>
      <c r="E70" s="44">
        <v>397</v>
      </c>
      <c r="F70" s="44">
        <v>1151.9000000000001</v>
      </c>
      <c r="G70" s="44">
        <v>15974.42</v>
      </c>
      <c r="H70" s="44">
        <v>16488.28</v>
      </c>
      <c r="I70" s="44">
        <v>291726.60911184509</v>
      </c>
      <c r="J70" s="44">
        <v>500</v>
      </c>
      <c r="K70" s="44">
        <v>500</v>
      </c>
      <c r="L70" s="29">
        <f t="shared" si="3"/>
        <v>33614.6</v>
      </c>
      <c r="M70" s="29">
        <f t="shared" ref="M70:M133" si="4">L70+I70</f>
        <v>325341.20911184506</v>
      </c>
      <c r="N70" s="44"/>
      <c r="O70" s="44"/>
    </row>
    <row r="71" spans="1:15" x14ac:dyDescent="0.25">
      <c r="A71" s="43">
        <v>10601</v>
      </c>
      <c r="B71" s="42">
        <f t="shared" ref="B71:B134" si="5">INT(A71/10000)</f>
        <v>1</v>
      </c>
      <c r="C71" s="42">
        <f t="shared" ref="C71:C134" si="6">IF(E71&lt;=10000,0,IF(E71&lt;=20000,1,IF(E71&lt;=50000,2,3)))</f>
        <v>0</v>
      </c>
      <c r="D71" s="36" t="s">
        <v>89</v>
      </c>
      <c r="E71" s="44">
        <v>1217</v>
      </c>
      <c r="F71" s="44">
        <v>8122.84</v>
      </c>
      <c r="G71" s="44">
        <v>56721.62</v>
      </c>
      <c r="H71" s="44">
        <v>156296.41</v>
      </c>
      <c r="I71" s="44">
        <v>894285.34833530348</v>
      </c>
      <c r="J71" s="44">
        <v>500</v>
      </c>
      <c r="K71" s="44">
        <v>500</v>
      </c>
      <c r="L71" s="29">
        <f t="shared" ref="L71:L134" si="7">F71/J71*500+G71/K71*500+H71</f>
        <v>221140.87</v>
      </c>
      <c r="M71" s="29">
        <f t="shared" si="4"/>
        <v>1115426.2183353035</v>
      </c>
      <c r="N71" s="44"/>
      <c r="O71" s="44"/>
    </row>
    <row r="72" spans="1:15" x14ac:dyDescent="0.25">
      <c r="A72" s="43">
        <v>10602</v>
      </c>
      <c r="B72" s="42">
        <f t="shared" si="5"/>
        <v>1</v>
      </c>
      <c r="C72" s="42">
        <f t="shared" si="6"/>
        <v>0</v>
      </c>
      <c r="D72" s="36" t="s">
        <v>90</v>
      </c>
      <c r="E72" s="44">
        <v>2767</v>
      </c>
      <c r="F72" s="44">
        <v>4557.3100000000004</v>
      </c>
      <c r="G72" s="44">
        <v>168230.64</v>
      </c>
      <c r="H72" s="44">
        <v>314984.34000000003</v>
      </c>
      <c r="I72" s="44">
        <v>2033268.3310137917</v>
      </c>
      <c r="J72" s="44">
        <v>500</v>
      </c>
      <c r="K72" s="44">
        <v>500</v>
      </c>
      <c r="L72" s="29">
        <f t="shared" si="7"/>
        <v>487772.29000000004</v>
      </c>
      <c r="M72" s="29">
        <f t="shared" si="4"/>
        <v>2521040.6210137918</v>
      </c>
      <c r="N72" s="44"/>
      <c r="O72" s="44"/>
    </row>
    <row r="73" spans="1:15" x14ac:dyDescent="0.25">
      <c r="A73" s="43">
        <v>10603</v>
      </c>
      <c r="B73" s="42">
        <f t="shared" si="5"/>
        <v>1</v>
      </c>
      <c r="C73" s="42">
        <f t="shared" si="6"/>
        <v>0</v>
      </c>
      <c r="D73" s="36" t="s">
        <v>91</v>
      </c>
      <c r="E73" s="44">
        <v>1020</v>
      </c>
      <c r="F73" s="44">
        <v>3140.05</v>
      </c>
      <c r="G73" s="44">
        <v>75550.899999999994</v>
      </c>
      <c r="H73" s="44">
        <v>316467.15000000002</v>
      </c>
      <c r="I73" s="44">
        <v>749524.2853755214</v>
      </c>
      <c r="J73" s="44">
        <v>500</v>
      </c>
      <c r="K73" s="44">
        <v>500</v>
      </c>
      <c r="L73" s="29">
        <f t="shared" si="7"/>
        <v>395158.10000000003</v>
      </c>
      <c r="M73" s="29">
        <f t="shared" si="4"/>
        <v>1144682.3853755214</v>
      </c>
      <c r="N73" s="44"/>
      <c r="O73" s="44"/>
    </row>
    <row r="74" spans="1:15" x14ac:dyDescent="0.25">
      <c r="A74" s="43">
        <v>10604</v>
      </c>
      <c r="B74" s="42">
        <f t="shared" si="5"/>
        <v>1</v>
      </c>
      <c r="C74" s="42">
        <f t="shared" si="6"/>
        <v>0</v>
      </c>
      <c r="D74" s="36" t="s">
        <v>92</v>
      </c>
      <c r="E74" s="44">
        <v>1220</v>
      </c>
      <c r="F74" s="44">
        <v>8119.79</v>
      </c>
      <c r="G74" s="44">
        <v>71602.28</v>
      </c>
      <c r="H74" s="44">
        <v>103492.26</v>
      </c>
      <c r="I74" s="44">
        <v>896489.83152758447</v>
      </c>
      <c r="J74" s="44">
        <v>500</v>
      </c>
      <c r="K74" s="44">
        <v>500</v>
      </c>
      <c r="L74" s="29">
        <f t="shared" si="7"/>
        <v>183214.33</v>
      </c>
      <c r="M74" s="29">
        <f t="shared" si="4"/>
        <v>1079704.1615275845</v>
      </c>
      <c r="N74" s="44"/>
      <c r="O74" s="44"/>
    </row>
    <row r="75" spans="1:15" x14ac:dyDescent="0.25">
      <c r="A75" s="43">
        <v>10605</v>
      </c>
      <c r="B75" s="42">
        <f t="shared" si="5"/>
        <v>1</v>
      </c>
      <c r="C75" s="42">
        <f t="shared" si="6"/>
        <v>0</v>
      </c>
      <c r="D75" s="36" t="s">
        <v>93</v>
      </c>
      <c r="E75" s="44">
        <v>2060</v>
      </c>
      <c r="F75" s="44">
        <v>5677.03</v>
      </c>
      <c r="G75" s="44">
        <v>146733.22</v>
      </c>
      <c r="H75" s="44">
        <v>596500.12</v>
      </c>
      <c r="I75" s="44">
        <v>1523996.1253662491</v>
      </c>
      <c r="J75" s="44">
        <v>500</v>
      </c>
      <c r="K75" s="44">
        <v>500</v>
      </c>
      <c r="L75" s="29">
        <f t="shared" si="7"/>
        <v>748910.37</v>
      </c>
      <c r="M75" s="29">
        <f t="shared" si="4"/>
        <v>2272906.4953662492</v>
      </c>
      <c r="N75" s="44"/>
      <c r="O75" s="44"/>
    </row>
    <row r="76" spans="1:15" x14ac:dyDescent="0.25">
      <c r="A76" s="43">
        <v>10606</v>
      </c>
      <c r="B76" s="42">
        <f t="shared" si="5"/>
        <v>1</v>
      </c>
      <c r="C76" s="42">
        <f t="shared" si="6"/>
        <v>0</v>
      </c>
      <c r="D76" s="36" t="s">
        <v>94</v>
      </c>
      <c r="E76" s="44">
        <v>7415</v>
      </c>
      <c r="F76" s="44">
        <v>13847.93</v>
      </c>
      <c r="G76" s="44">
        <v>630229.85</v>
      </c>
      <c r="H76" s="44">
        <v>2293372.59</v>
      </c>
      <c r="I76" s="44">
        <v>5454148.5235877372</v>
      </c>
      <c r="J76" s="44">
        <v>500</v>
      </c>
      <c r="K76" s="44">
        <v>500</v>
      </c>
      <c r="L76" s="29">
        <f t="shared" si="7"/>
        <v>2937450.37</v>
      </c>
      <c r="M76" s="29">
        <f t="shared" si="4"/>
        <v>8391598.8935877383</v>
      </c>
      <c r="N76" s="44"/>
      <c r="O76" s="44"/>
    </row>
    <row r="77" spans="1:15" x14ac:dyDescent="0.25">
      <c r="A77" s="43">
        <v>10607</v>
      </c>
      <c r="B77" s="42">
        <f t="shared" si="5"/>
        <v>1</v>
      </c>
      <c r="C77" s="42">
        <f t="shared" si="6"/>
        <v>0</v>
      </c>
      <c r="D77" s="36" t="s">
        <v>95</v>
      </c>
      <c r="E77" s="44">
        <v>4568</v>
      </c>
      <c r="F77" s="44">
        <v>3815.98</v>
      </c>
      <c r="G77" s="44">
        <v>301679.71999999997</v>
      </c>
      <c r="H77" s="44">
        <v>1919101.98</v>
      </c>
      <c r="I77" s="44">
        <v>3362757.4946581065</v>
      </c>
      <c r="J77" s="44">
        <v>500</v>
      </c>
      <c r="K77" s="44">
        <v>500</v>
      </c>
      <c r="L77" s="29">
        <f t="shared" si="7"/>
        <v>2224597.6799999997</v>
      </c>
      <c r="M77" s="29">
        <f t="shared" si="4"/>
        <v>5587355.1746581066</v>
      </c>
      <c r="N77" s="44"/>
      <c r="O77" s="44"/>
    </row>
    <row r="78" spans="1:15" x14ac:dyDescent="0.25">
      <c r="A78" s="43">
        <v>10608</v>
      </c>
      <c r="B78" s="42">
        <f t="shared" si="5"/>
        <v>1</v>
      </c>
      <c r="C78" s="42">
        <f t="shared" si="6"/>
        <v>0</v>
      </c>
      <c r="D78" s="36" t="s">
        <v>96</v>
      </c>
      <c r="E78" s="44">
        <v>747</v>
      </c>
      <c r="F78" s="44">
        <v>7438.8</v>
      </c>
      <c r="G78" s="44">
        <v>95374.93</v>
      </c>
      <c r="H78" s="44">
        <v>601945.15</v>
      </c>
      <c r="I78" s="44">
        <v>548811.22726178251</v>
      </c>
      <c r="J78" s="44">
        <v>500</v>
      </c>
      <c r="K78" s="44">
        <v>500</v>
      </c>
      <c r="L78" s="29">
        <f t="shared" si="7"/>
        <v>704758.88</v>
      </c>
      <c r="M78" s="29">
        <f t="shared" si="4"/>
        <v>1253570.1072617825</v>
      </c>
      <c r="N78" s="44"/>
      <c r="O78" s="44"/>
    </row>
    <row r="79" spans="1:15" x14ac:dyDescent="0.25">
      <c r="A79" s="43">
        <v>10609</v>
      </c>
      <c r="B79" s="42">
        <f t="shared" si="5"/>
        <v>1</v>
      </c>
      <c r="C79" s="42">
        <f t="shared" si="6"/>
        <v>0</v>
      </c>
      <c r="D79" s="36" t="s">
        <v>97</v>
      </c>
      <c r="E79" s="44">
        <v>2972</v>
      </c>
      <c r="F79" s="44">
        <v>13082.53</v>
      </c>
      <c r="G79" s="44">
        <v>197806.39</v>
      </c>
      <c r="H79" s="44">
        <v>450723.81</v>
      </c>
      <c r="I79" s="44">
        <v>2183981.8158196565</v>
      </c>
      <c r="J79" s="44">
        <v>500</v>
      </c>
      <c r="K79" s="44">
        <v>500</v>
      </c>
      <c r="L79" s="29">
        <f t="shared" si="7"/>
        <v>661612.73</v>
      </c>
      <c r="M79" s="29">
        <f t="shared" si="4"/>
        <v>2845594.5458196565</v>
      </c>
      <c r="N79" s="44"/>
      <c r="O79" s="44"/>
    </row>
    <row r="80" spans="1:15" x14ac:dyDescent="0.25">
      <c r="A80" s="43">
        <v>10610</v>
      </c>
      <c r="B80" s="42">
        <f t="shared" si="5"/>
        <v>1</v>
      </c>
      <c r="C80" s="42">
        <f t="shared" si="6"/>
        <v>0</v>
      </c>
      <c r="D80" s="36" t="s">
        <v>98</v>
      </c>
      <c r="E80" s="44">
        <v>2683</v>
      </c>
      <c r="F80" s="44">
        <v>11598.18</v>
      </c>
      <c r="G80" s="44">
        <v>142757.21</v>
      </c>
      <c r="H80" s="44">
        <v>351877.73</v>
      </c>
      <c r="I80" s="44">
        <v>1971542.8016299256</v>
      </c>
      <c r="J80" s="44">
        <v>500</v>
      </c>
      <c r="K80" s="44">
        <v>500</v>
      </c>
      <c r="L80" s="29">
        <f t="shared" si="7"/>
        <v>506233.12</v>
      </c>
      <c r="M80" s="29">
        <f t="shared" si="4"/>
        <v>2477775.9216299257</v>
      </c>
      <c r="N80" s="44"/>
      <c r="O80" s="44"/>
    </row>
    <row r="81" spans="1:15" x14ac:dyDescent="0.25">
      <c r="A81" s="43">
        <v>10611</v>
      </c>
      <c r="B81" s="42">
        <f t="shared" si="5"/>
        <v>1</v>
      </c>
      <c r="C81" s="42">
        <f t="shared" si="6"/>
        <v>0</v>
      </c>
      <c r="D81" s="36" t="s">
        <v>99</v>
      </c>
      <c r="E81" s="44">
        <v>2240</v>
      </c>
      <c r="F81" s="44">
        <v>299.47000000000003</v>
      </c>
      <c r="G81" s="44">
        <v>209485.55</v>
      </c>
      <c r="H81" s="44">
        <v>487873.79</v>
      </c>
      <c r="I81" s="44">
        <v>1748312.5149401356</v>
      </c>
      <c r="J81" s="44">
        <v>500</v>
      </c>
      <c r="K81" s="44">
        <v>500</v>
      </c>
      <c r="L81" s="29">
        <f t="shared" si="7"/>
        <v>697658.80999999994</v>
      </c>
      <c r="M81" s="29">
        <f t="shared" si="4"/>
        <v>2445971.3249401357</v>
      </c>
      <c r="N81" s="44"/>
      <c r="O81" s="44"/>
    </row>
    <row r="82" spans="1:15" x14ac:dyDescent="0.25">
      <c r="A82" s="43">
        <v>10612</v>
      </c>
      <c r="B82" s="42">
        <f t="shared" si="5"/>
        <v>1</v>
      </c>
      <c r="C82" s="42">
        <f t="shared" si="6"/>
        <v>0</v>
      </c>
      <c r="D82" s="36" t="s">
        <v>100</v>
      </c>
      <c r="E82" s="44">
        <v>2405</v>
      </c>
      <c r="F82" s="44">
        <v>6874.62</v>
      </c>
      <c r="G82" s="44">
        <v>130149.28</v>
      </c>
      <c r="H82" s="44">
        <v>145966.68</v>
      </c>
      <c r="I82" s="44">
        <v>1767681.892478558</v>
      </c>
      <c r="J82" s="44">
        <v>500</v>
      </c>
      <c r="K82" s="44">
        <v>500</v>
      </c>
      <c r="L82" s="29">
        <f t="shared" si="7"/>
        <v>282990.57999999996</v>
      </c>
      <c r="M82" s="29">
        <f t="shared" si="4"/>
        <v>2050672.4724785578</v>
      </c>
      <c r="N82" s="44"/>
      <c r="O82" s="44"/>
    </row>
    <row r="83" spans="1:15" x14ac:dyDescent="0.25">
      <c r="A83" s="43">
        <v>10613</v>
      </c>
      <c r="B83" s="42">
        <f t="shared" si="5"/>
        <v>1</v>
      </c>
      <c r="C83" s="42">
        <f t="shared" si="6"/>
        <v>0</v>
      </c>
      <c r="D83" s="36" t="s">
        <v>101</v>
      </c>
      <c r="E83" s="44">
        <v>1247</v>
      </c>
      <c r="F83" s="44">
        <v>4311.12</v>
      </c>
      <c r="G83" s="44">
        <v>78617.34</v>
      </c>
      <c r="H83" s="44">
        <v>188896.26</v>
      </c>
      <c r="I83" s="44">
        <v>916330.18025811296</v>
      </c>
      <c r="J83" s="44">
        <v>500</v>
      </c>
      <c r="K83" s="44">
        <v>500</v>
      </c>
      <c r="L83" s="29">
        <f t="shared" si="7"/>
        <v>271824.71999999997</v>
      </c>
      <c r="M83" s="29">
        <f t="shared" si="4"/>
        <v>1188154.9002581129</v>
      </c>
      <c r="N83" s="44"/>
      <c r="O83" s="44"/>
    </row>
    <row r="84" spans="1:15" x14ac:dyDescent="0.25">
      <c r="A84" s="43">
        <v>10614</v>
      </c>
      <c r="B84" s="42">
        <f t="shared" si="5"/>
        <v>1</v>
      </c>
      <c r="C84" s="42">
        <f t="shared" si="6"/>
        <v>0</v>
      </c>
      <c r="D84" s="36" t="s">
        <v>102</v>
      </c>
      <c r="E84" s="44">
        <v>1176</v>
      </c>
      <c r="F84" s="44">
        <v>8975.99</v>
      </c>
      <c r="G84" s="44">
        <v>51496.27</v>
      </c>
      <c r="H84" s="44">
        <v>143361.44</v>
      </c>
      <c r="I84" s="44">
        <v>864157.41137413052</v>
      </c>
      <c r="J84" s="44">
        <v>500</v>
      </c>
      <c r="K84" s="44">
        <v>500</v>
      </c>
      <c r="L84" s="29">
        <f t="shared" si="7"/>
        <v>203833.7</v>
      </c>
      <c r="M84" s="29">
        <f t="shared" si="4"/>
        <v>1067991.1113741305</v>
      </c>
      <c r="N84" s="44"/>
      <c r="O84" s="44"/>
    </row>
    <row r="85" spans="1:15" x14ac:dyDescent="0.25">
      <c r="A85" s="43">
        <v>10615</v>
      </c>
      <c r="B85" s="42">
        <f t="shared" si="5"/>
        <v>1</v>
      </c>
      <c r="C85" s="42">
        <f t="shared" si="6"/>
        <v>0</v>
      </c>
      <c r="D85" s="36" t="s">
        <v>103</v>
      </c>
      <c r="E85" s="44">
        <v>2685</v>
      </c>
      <c r="F85" s="44">
        <v>5360.46</v>
      </c>
      <c r="G85" s="44">
        <v>159877.60999999999</v>
      </c>
      <c r="H85" s="44">
        <v>195430.04</v>
      </c>
      <c r="I85" s="44">
        <v>1973012.4570914463</v>
      </c>
      <c r="J85" s="44">
        <v>500</v>
      </c>
      <c r="K85" s="44">
        <v>500</v>
      </c>
      <c r="L85" s="29">
        <f t="shared" si="7"/>
        <v>360668.11</v>
      </c>
      <c r="M85" s="29">
        <f t="shared" si="4"/>
        <v>2333680.5670914464</v>
      </c>
      <c r="N85" s="44"/>
      <c r="O85" s="44"/>
    </row>
    <row r="86" spans="1:15" x14ac:dyDescent="0.25">
      <c r="A86" s="43">
        <v>10616</v>
      </c>
      <c r="B86" s="42">
        <f t="shared" si="5"/>
        <v>1</v>
      </c>
      <c r="C86" s="42">
        <f t="shared" si="6"/>
        <v>0</v>
      </c>
      <c r="D86" s="36" t="s">
        <v>104</v>
      </c>
      <c r="E86" s="44">
        <v>763</v>
      </c>
      <c r="F86" s="44">
        <v>7576.96</v>
      </c>
      <c r="G86" s="44">
        <v>63775.25</v>
      </c>
      <c r="H86" s="44">
        <v>201241.42</v>
      </c>
      <c r="I86" s="44">
        <v>560673.55857012048</v>
      </c>
      <c r="J86" s="44">
        <v>500</v>
      </c>
      <c r="K86" s="44">
        <v>500</v>
      </c>
      <c r="L86" s="29">
        <f t="shared" si="7"/>
        <v>272593.63</v>
      </c>
      <c r="M86" s="29">
        <f t="shared" si="4"/>
        <v>833267.18857012049</v>
      </c>
      <c r="N86" s="44"/>
      <c r="O86" s="44"/>
    </row>
    <row r="87" spans="1:15" x14ac:dyDescent="0.25">
      <c r="A87" s="43">
        <v>10617</v>
      </c>
      <c r="B87" s="42">
        <f t="shared" si="5"/>
        <v>1</v>
      </c>
      <c r="C87" s="42">
        <f t="shared" si="6"/>
        <v>0</v>
      </c>
      <c r="D87" s="36" t="s">
        <v>105</v>
      </c>
      <c r="E87" s="44">
        <v>874</v>
      </c>
      <c r="F87" s="44">
        <v>4489.2299999999996</v>
      </c>
      <c r="G87" s="44">
        <v>47031.83</v>
      </c>
      <c r="H87" s="44">
        <v>79891.78</v>
      </c>
      <c r="I87" s="44">
        <v>642239.43668451544</v>
      </c>
      <c r="J87" s="44">
        <v>500</v>
      </c>
      <c r="K87" s="44">
        <v>500</v>
      </c>
      <c r="L87" s="29">
        <f t="shared" si="7"/>
        <v>131412.84</v>
      </c>
      <c r="M87" s="29">
        <f t="shared" si="4"/>
        <v>773652.27668451541</v>
      </c>
      <c r="N87" s="44"/>
      <c r="O87" s="44"/>
    </row>
    <row r="88" spans="1:15" x14ac:dyDescent="0.25">
      <c r="A88" s="43">
        <v>10618</v>
      </c>
      <c r="B88" s="42">
        <f t="shared" si="5"/>
        <v>1</v>
      </c>
      <c r="C88" s="42">
        <f t="shared" si="6"/>
        <v>0</v>
      </c>
      <c r="D88" s="36" t="s">
        <v>106</v>
      </c>
      <c r="E88" s="44">
        <v>1267</v>
      </c>
      <c r="F88" s="44">
        <v>13502.72</v>
      </c>
      <c r="G88" s="44">
        <v>92879.37</v>
      </c>
      <c r="H88" s="44">
        <v>176233.60000000001</v>
      </c>
      <c r="I88" s="44">
        <v>931026.73487331928</v>
      </c>
      <c r="J88" s="44">
        <v>500</v>
      </c>
      <c r="K88" s="44">
        <v>500</v>
      </c>
      <c r="L88" s="29">
        <f t="shared" si="7"/>
        <v>282615.69</v>
      </c>
      <c r="M88" s="29">
        <f t="shared" si="4"/>
        <v>1213642.4248733192</v>
      </c>
      <c r="N88" s="44"/>
      <c r="O88" s="44"/>
    </row>
    <row r="89" spans="1:15" x14ac:dyDescent="0.25">
      <c r="A89" s="43">
        <v>10619</v>
      </c>
      <c r="B89" s="42">
        <f t="shared" si="5"/>
        <v>1</v>
      </c>
      <c r="C89" s="42">
        <f t="shared" si="6"/>
        <v>0</v>
      </c>
      <c r="D89" s="36" t="s">
        <v>107</v>
      </c>
      <c r="E89" s="44">
        <v>649</v>
      </c>
      <c r="F89" s="44">
        <v>9008.3700000000008</v>
      </c>
      <c r="G89" s="44">
        <v>31529.7</v>
      </c>
      <c r="H89" s="44">
        <v>9677.41</v>
      </c>
      <c r="I89" s="44">
        <v>476903.1972634446</v>
      </c>
      <c r="J89" s="44">
        <v>500</v>
      </c>
      <c r="K89" s="44">
        <v>500</v>
      </c>
      <c r="L89" s="29">
        <f t="shared" si="7"/>
        <v>50215.479999999996</v>
      </c>
      <c r="M89" s="29">
        <f t="shared" si="4"/>
        <v>527118.67726344464</v>
      </c>
      <c r="N89" s="44"/>
      <c r="O89" s="44"/>
    </row>
    <row r="90" spans="1:15" x14ac:dyDescent="0.25">
      <c r="A90" s="43">
        <v>10701</v>
      </c>
      <c r="B90" s="42">
        <f t="shared" si="5"/>
        <v>1</v>
      </c>
      <c r="C90" s="42">
        <f t="shared" si="6"/>
        <v>0</v>
      </c>
      <c r="D90" s="36" t="s">
        <v>108</v>
      </c>
      <c r="E90" s="44">
        <v>2266</v>
      </c>
      <c r="F90" s="44">
        <v>48958.01</v>
      </c>
      <c r="G90" s="44">
        <v>178236.04</v>
      </c>
      <c r="H90" s="44">
        <v>410312.03</v>
      </c>
      <c r="I90" s="44">
        <v>1672271.0379028739</v>
      </c>
      <c r="J90" s="44">
        <v>500</v>
      </c>
      <c r="K90" s="44">
        <v>500</v>
      </c>
      <c r="L90" s="29">
        <f t="shared" si="7"/>
        <v>637506.08000000007</v>
      </c>
      <c r="M90" s="29">
        <f t="shared" si="4"/>
        <v>2309777.117902874</v>
      </c>
      <c r="N90" s="44"/>
      <c r="O90" s="44"/>
    </row>
    <row r="91" spans="1:15" x14ac:dyDescent="0.25">
      <c r="A91" s="43">
        <v>10702</v>
      </c>
      <c r="B91" s="42">
        <f t="shared" si="5"/>
        <v>1</v>
      </c>
      <c r="C91" s="42">
        <f t="shared" si="6"/>
        <v>0</v>
      </c>
      <c r="D91" s="36" t="s">
        <v>109</v>
      </c>
      <c r="E91" s="44">
        <v>1761</v>
      </c>
      <c r="F91" s="44">
        <v>37939.699999999997</v>
      </c>
      <c r="G91" s="44">
        <v>120047.39</v>
      </c>
      <c r="H91" s="44">
        <v>173811.91</v>
      </c>
      <c r="I91" s="44">
        <v>1307960.0338689147</v>
      </c>
      <c r="J91" s="44">
        <v>500</v>
      </c>
      <c r="K91" s="44">
        <v>500</v>
      </c>
      <c r="L91" s="29">
        <f t="shared" si="7"/>
        <v>331799</v>
      </c>
      <c r="M91" s="29">
        <f t="shared" si="4"/>
        <v>1639759.0338689147</v>
      </c>
      <c r="N91" s="44"/>
      <c r="O91" s="44"/>
    </row>
    <row r="92" spans="1:15" x14ac:dyDescent="0.25">
      <c r="A92" s="43">
        <v>10703</v>
      </c>
      <c r="B92" s="42">
        <f t="shared" si="5"/>
        <v>1</v>
      </c>
      <c r="C92" s="42">
        <f t="shared" si="6"/>
        <v>0</v>
      </c>
      <c r="D92" s="36" t="s">
        <v>110</v>
      </c>
      <c r="E92" s="44">
        <v>3118</v>
      </c>
      <c r="F92" s="44">
        <v>21314.35</v>
      </c>
      <c r="G92" s="44">
        <v>166767.91</v>
      </c>
      <c r="H92" s="44">
        <v>318688.78000000003</v>
      </c>
      <c r="I92" s="44">
        <v>2296305.7645106623</v>
      </c>
      <c r="J92" s="44">
        <v>500</v>
      </c>
      <c r="K92" s="44">
        <v>500</v>
      </c>
      <c r="L92" s="29">
        <f t="shared" si="7"/>
        <v>506771.04000000004</v>
      </c>
      <c r="M92" s="29">
        <f t="shared" si="4"/>
        <v>2803076.8045106623</v>
      </c>
      <c r="N92" s="44"/>
      <c r="O92" s="44"/>
    </row>
    <row r="93" spans="1:15" x14ac:dyDescent="0.25">
      <c r="A93" s="43">
        <v>10704</v>
      </c>
      <c r="B93" s="42">
        <f t="shared" si="5"/>
        <v>1</v>
      </c>
      <c r="C93" s="42">
        <f t="shared" si="6"/>
        <v>0</v>
      </c>
      <c r="D93" s="36" t="s">
        <v>111</v>
      </c>
      <c r="E93" s="44">
        <v>608</v>
      </c>
      <c r="F93" s="44">
        <v>21512.799999999999</v>
      </c>
      <c r="G93" s="44">
        <v>35456.769999999997</v>
      </c>
      <c r="H93" s="44">
        <v>18207.78</v>
      </c>
      <c r="I93" s="44">
        <v>446775.26030227164</v>
      </c>
      <c r="J93" s="44">
        <v>500</v>
      </c>
      <c r="K93" s="44">
        <v>500</v>
      </c>
      <c r="L93" s="29">
        <f t="shared" si="7"/>
        <v>75177.349999999991</v>
      </c>
      <c r="M93" s="29">
        <f t="shared" si="4"/>
        <v>521952.61030227161</v>
      </c>
      <c r="N93" s="44"/>
      <c r="O93" s="44"/>
    </row>
    <row r="94" spans="1:15" x14ac:dyDescent="0.25">
      <c r="A94" s="43">
        <v>10705</v>
      </c>
      <c r="B94" s="42">
        <f t="shared" si="5"/>
        <v>1</v>
      </c>
      <c r="C94" s="42">
        <f t="shared" si="6"/>
        <v>0</v>
      </c>
      <c r="D94" s="36" t="s">
        <v>112</v>
      </c>
      <c r="E94" s="44">
        <v>2864</v>
      </c>
      <c r="F94" s="44">
        <v>25602.76</v>
      </c>
      <c r="G94" s="44">
        <v>300040.95999999996</v>
      </c>
      <c r="H94" s="44">
        <v>833310.24</v>
      </c>
      <c r="I94" s="44">
        <v>2210296.9636338335</v>
      </c>
      <c r="J94" s="44">
        <v>500</v>
      </c>
      <c r="K94" s="44">
        <v>500</v>
      </c>
      <c r="L94" s="29">
        <f t="shared" si="7"/>
        <v>1158953.96</v>
      </c>
      <c r="M94" s="29">
        <f t="shared" si="4"/>
        <v>3369250.9236338334</v>
      </c>
      <c r="N94" s="44"/>
      <c r="O94" s="44"/>
    </row>
    <row r="95" spans="1:15" x14ac:dyDescent="0.25">
      <c r="A95" s="43">
        <v>10706</v>
      </c>
      <c r="B95" s="42">
        <f t="shared" si="5"/>
        <v>1</v>
      </c>
      <c r="C95" s="42">
        <f t="shared" si="6"/>
        <v>0</v>
      </c>
      <c r="D95" s="36" t="s">
        <v>113</v>
      </c>
      <c r="E95" s="44">
        <v>1323</v>
      </c>
      <c r="F95" s="44">
        <v>25366.19</v>
      </c>
      <c r="G95" s="44">
        <v>76968.479999999996</v>
      </c>
      <c r="H95" s="44">
        <v>74903.08</v>
      </c>
      <c r="I95" s="44">
        <v>972177.08779589692</v>
      </c>
      <c r="J95" s="44">
        <v>500</v>
      </c>
      <c r="K95" s="44">
        <v>500</v>
      </c>
      <c r="L95" s="29">
        <f t="shared" si="7"/>
        <v>177237.75</v>
      </c>
      <c r="M95" s="29">
        <f t="shared" si="4"/>
        <v>1149414.8377958969</v>
      </c>
      <c r="N95" s="44"/>
      <c r="O95" s="44"/>
    </row>
    <row r="96" spans="1:15" x14ac:dyDescent="0.25">
      <c r="A96" s="43">
        <v>10707</v>
      </c>
      <c r="B96" s="42">
        <f t="shared" si="5"/>
        <v>1</v>
      </c>
      <c r="C96" s="42">
        <f t="shared" si="6"/>
        <v>0</v>
      </c>
      <c r="D96" s="36" t="s">
        <v>114</v>
      </c>
      <c r="E96" s="44">
        <v>3858</v>
      </c>
      <c r="F96" s="44">
        <v>59127.68</v>
      </c>
      <c r="G96" s="44">
        <v>297533.51</v>
      </c>
      <c r="H96" s="44">
        <v>1039386.17</v>
      </c>
      <c r="I96" s="44">
        <v>2860711.6852732957</v>
      </c>
      <c r="J96" s="44">
        <v>500</v>
      </c>
      <c r="K96" s="44">
        <v>500</v>
      </c>
      <c r="L96" s="29">
        <f t="shared" si="7"/>
        <v>1396047.36</v>
      </c>
      <c r="M96" s="29">
        <f t="shared" si="4"/>
        <v>4256759.0452732956</v>
      </c>
      <c r="N96" s="44"/>
      <c r="O96" s="44"/>
    </row>
    <row r="97" spans="1:15" x14ac:dyDescent="0.25">
      <c r="A97" s="43">
        <v>10708</v>
      </c>
      <c r="B97" s="42">
        <f t="shared" si="5"/>
        <v>1</v>
      </c>
      <c r="C97" s="42">
        <f t="shared" si="6"/>
        <v>0</v>
      </c>
      <c r="D97" s="36" t="s">
        <v>115</v>
      </c>
      <c r="E97" s="44">
        <v>1923</v>
      </c>
      <c r="F97" s="44">
        <v>68993.440000000002</v>
      </c>
      <c r="G97" s="44">
        <v>149712.32999999999</v>
      </c>
      <c r="H97" s="44">
        <v>185889.66</v>
      </c>
      <c r="I97" s="44">
        <v>1413458.9262520859</v>
      </c>
      <c r="J97" s="44">
        <v>500</v>
      </c>
      <c r="K97" s="44">
        <v>500</v>
      </c>
      <c r="L97" s="29">
        <f t="shared" si="7"/>
        <v>404595.43</v>
      </c>
      <c r="M97" s="29">
        <f t="shared" si="4"/>
        <v>1818054.3562520859</v>
      </c>
      <c r="N97" s="44"/>
      <c r="O97" s="44"/>
    </row>
    <row r="98" spans="1:15" x14ac:dyDescent="0.25">
      <c r="A98" s="43">
        <v>10709</v>
      </c>
      <c r="B98" s="42">
        <f t="shared" si="5"/>
        <v>1</v>
      </c>
      <c r="C98" s="42">
        <f t="shared" si="6"/>
        <v>0</v>
      </c>
      <c r="D98" s="36" t="s">
        <v>116</v>
      </c>
      <c r="E98" s="44">
        <v>2368</v>
      </c>
      <c r="F98" s="44">
        <v>33312.15</v>
      </c>
      <c r="G98" s="44">
        <v>202742.57</v>
      </c>
      <c r="H98" s="44">
        <v>359761.58</v>
      </c>
      <c r="I98" s="44">
        <v>1865422.8605655034</v>
      </c>
      <c r="J98" s="44">
        <v>500</v>
      </c>
      <c r="K98" s="44">
        <v>500</v>
      </c>
      <c r="L98" s="29">
        <f t="shared" si="7"/>
        <v>595816.30000000005</v>
      </c>
      <c r="M98" s="29">
        <f t="shared" si="4"/>
        <v>2461239.1605655034</v>
      </c>
      <c r="N98" s="44"/>
      <c r="O98" s="44"/>
    </row>
    <row r="99" spans="1:15" x14ac:dyDescent="0.25">
      <c r="A99" s="43">
        <v>10710</v>
      </c>
      <c r="B99" s="42">
        <f t="shared" si="5"/>
        <v>1</v>
      </c>
      <c r="C99" s="42">
        <f t="shared" si="6"/>
        <v>0</v>
      </c>
      <c r="D99" s="36" t="s">
        <v>117</v>
      </c>
      <c r="E99" s="44">
        <v>1634</v>
      </c>
      <c r="F99" s="44">
        <v>19743.97</v>
      </c>
      <c r="G99" s="44">
        <v>125053.43</v>
      </c>
      <c r="H99" s="44">
        <v>378023.66</v>
      </c>
      <c r="I99" s="44">
        <v>1231574.3465121738</v>
      </c>
      <c r="J99" s="44">
        <v>500</v>
      </c>
      <c r="K99" s="44">
        <v>500</v>
      </c>
      <c r="L99" s="29">
        <f t="shared" si="7"/>
        <v>522821.05999999994</v>
      </c>
      <c r="M99" s="29">
        <f t="shared" si="4"/>
        <v>1754395.4065121738</v>
      </c>
      <c r="N99" s="44"/>
      <c r="O99" s="44"/>
    </row>
    <row r="100" spans="1:15" x14ac:dyDescent="0.25">
      <c r="A100" s="43">
        <v>10711</v>
      </c>
      <c r="B100" s="42">
        <f t="shared" si="5"/>
        <v>1</v>
      </c>
      <c r="C100" s="42">
        <f t="shared" si="6"/>
        <v>0</v>
      </c>
      <c r="D100" s="36" t="s">
        <v>118</v>
      </c>
      <c r="E100" s="44">
        <v>3236</v>
      </c>
      <c r="F100" s="44">
        <v>25322.81</v>
      </c>
      <c r="G100" s="44">
        <v>195921.93</v>
      </c>
      <c r="H100" s="44">
        <v>753918.11</v>
      </c>
      <c r="I100" s="44">
        <v>2411139.5367403794</v>
      </c>
      <c r="J100" s="44">
        <v>500</v>
      </c>
      <c r="K100" s="44">
        <v>500</v>
      </c>
      <c r="L100" s="29">
        <f t="shared" si="7"/>
        <v>975162.85</v>
      </c>
      <c r="M100" s="29">
        <f t="shared" si="4"/>
        <v>3386302.3867403795</v>
      </c>
      <c r="N100" s="44"/>
      <c r="O100" s="44"/>
    </row>
    <row r="101" spans="1:15" x14ac:dyDescent="0.25">
      <c r="A101" s="43">
        <v>10712</v>
      </c>
      <c r="B101" s="42">
        <f t="shared" si="5"/>
        <v>1</v>
      </c>
      <c r="C101" s="42">
        <f t="shared" si="6"/>
        <v>0</v>
      </c>
      <c r="D101" s="36" t="s">
        <v>119</v>
      </c>
      <c r="E101" s="44">
        <v>2237</v>
      </c>
      <c r="F101" s="44">
        <v>43363.839999999997</v>
      </c>
      <c r="G101" s="44">
        <v>181617.36</v>
      </c>
      <c r="H101" s="44">
        <v>379417.21</v>
      </c>
      <c r="I101" s="44">
        <v>1661997.2343495379</v>
      </c>
      <c r="J101" s="44">
        <v>500</v>
      </c>
      <c r="K101" s="44">
        <v>500</v>
      </c>
      <c r="L101" s="29">
        <f t="shared" si="7"/>
        <v>604398.41</v>
      </c>
      <c r="M101" s="29">
        <f t="shared" si="4"/>
        <v>2266395.6443495378</v>
      </c>
      <c r="N101" s="44"/>
      <c r="O101" s="44"/>
    </row>
    <row r="102" spans="1:15" x14ac:dyDescent="0.25">
      <c r="A102" s="43">
        <v>10713</v>
      </c>
      <c r="B102" s="42">
        <f t="shared" si="5"/>
        <v>1</v>
      </c>
      <c r="C102" s="42">
        <f t="shared" si="6"/>
        <v>0</v>
      </c>
      <c r="D102" s="36" t="s">
        <v>120</v>
      </c>
      <c r="E102" s="44">
        <v>8387</v>
      </c>
      <c r="F102" s="44">
        <v>23523.31</v>
      </c>
      <c r="G102" s="44">
        <v>822110.74</v>
      </c>
      <c r="H102" s="44">
        <v>2757270.34</v>
      </c>
      <c r="I102" s="44">
        <v>6215002.1778867627</v>
      </c>
      <c r="J102" s="44">
        <v>500</v>
      </c>
      <c r="K102" s="44">
        <v>500</v>
      </c>
      <c r="L102" s="29">
        <f t="shared" si="7"/>
        <v>3602904.3899999997</v>
      </c>
      <c r="M102" s="29">
        <f t="shared" si="4"/>
        <v>9817906.5678867623</v>
      </c>
      <c r="N102" s="44"/>
      <c r="O102" s="44"/>
    </row>
    <row r="103" spans="1:15" x14ac:dyDescent="0.25">
      <c r="A103" s="43">
        <v>10714</v>
      </c>
      <c r="B103" s="42">
        <f t="shared" si="5"/>
        <v>1</v>
      </c>
      <c r="C103" s="42">
        <f t="shared" si="6"/>
        <v>0</v>
      </c>
      <c r="D103" s="36" t="s">
        <v>121</v>
      </c>
      <c r="E103" s="44">
        <v>1800</v>
      </c>
      <c r="F103" s="44">
        <v>40484.959999999999</v>
      </c>
      <c r="G103" s="44">
        <v>93301.4</v>
      </c>
      <c r="H103" s="44">
        <v>151473.17000000001</v>
      </c>
      <c r="I103" s="44">
        <v>1325885.8153685671</v>
      </c>
      <c r="J103" s="44">
        <v>500</v>
      </c>
      <c r="K103" s="44">
        <v>500</v>
      </c>
      <c r="L103" s="29">
        <f t="shared" si="7"/>
        <v>285259.53000000003</v>
      </c>
      <c r="M103" s="29">
        <f t="shared" si="4"/>
        <v>1611145.3453685672</v>
      </c>
      <c r="N103" s="44"/>
      <c r="O103" s="44"/>
    </row>
    <row r="104" spans="1:15" x14ac:dyDescent="0.25">
      <c r="A104" s="43">
        <v>10715</v>
      </c>
      <c r="B104" s="42">
        <f t="shared" si="5"/>
        <v>1</v>
      </c>
      <c r="C104" s="42">
        <f t="shared" si="6"/>
        <v>0</v>
      </c>
      <c r="D104" s="36" t="s">
        <v>122</v>
      </c>
      <c r="E104" s="44">
        <v>1217</v>
      </c>
      <c r="F104" s="44">
        <v>21074.02</v>
      </c>
      <c r="G104" s="44">
        <v>64393.2</v>
      </c>
      <c r="H104" s="44">
        <v>179542.47</v>
      </c>
      <c r="I104" s="44">
        <v>894285.34833530348</v>
      </c>
      <c r="J104" s="44">
        <v>500</v>
      </c>
      <c r="K104" s="44">
        <v>500</v>
      </c>
      <c r="L104" s="29">
        <f t="shared" si="7"/>
        <v>265009.69</v>
      </c>
      <c r="M104" s="29">
        <f t="shared" si="4"/>
        <v>1159295.0383353035</v>
      </c>
      <c r="N104" s="44"/>
      <c r="O104" s="44"/>
    </row>
    <row r="105" spans="1:15" x14ac:dyDescent="0.25">
      <c r="A105" s="43">
        <v>10716</v>
      </c>
      <c r="B105" s="42">
        <f t="shared" si="5"/>
        <v>1</v>
      </c>
      <c r="C105" s="42">
        <f t="shared" si="6"/>
        <v>0</v>
      </c>
      <c r="D105" s="36" t="s">
        <v>123</v>
      </c>
      <c r="E105" s="44">
        <v>1598</v>
      </c>
      <c r="F105" s="44">
        <v>36883.61</v>
      </c>
      <c r="G105" s="44">
        <v>110767.43</v>
      </c>
      <c r="H105" s="44">
        <v>377726.45</v>
      </c>
      <c r="I105" s="44">
        <v>1249839.4242723742</v>
      </c>
      <c r="J105" s="44">
        <v>500</v>
      </c>
      <c r="K105" s="44">
        <v>500</v>
      </c>
      <c r="L105" s="29">
        <f t="shared" si="7"/>
        <v>525377.49</v>
      </c>
      <c r="M105" s="29">
        <f t="shared" si="4"/>
        <v>1775216.9142723742</v>
      </c>
      <c r="N105" s="44"/>
      <c r="O105" s="44"/>
    </row>
    <row r="106" spans="1:15" x14ac:dyDescent="0.25">
      <c r="A106" s="43">
        <v>10717</v>
      </c>
      <c r="B106" s="42">
        <f t="shared" si="5"/>
        <v>1</v>
      </c>
      <c r="C106" s="42">
        <f t="shared" si="6"/>
        <v>0</v>
      </c>
      <c r="D106" s="36" t="s">
        <v>124</v>
      </c>
      <c r="E106" s="44">
        <v>4793</v>
      </c>
      <c r="F106" s="44">
        <v>78561.759999999995</v>
      </c>
      <c r="G106" s="44">
        <v>527475.77</v>
      </c>
      <c r="H106" s="44">
        <v>3670724.19</v>
      </c>
      <c r="I106" s="44">
        <v>3561827.2826402895</v>
      </c>
      <c r="J106" s="44">
        <v>500</v>
      </c>
      <c r="K106" s="44">
        <v>500</v>
      </c>
      <c r="L106" s="29">
        <f t="shared" si="7"/>
        <v>4276761.72</v>
      </c>
      <c r="M106" s="29">
        <f t="shared" si="4"/>
        <v>7838589.0026402893</v>
      </c>
      <c r="N106" s="44"/>
      <c r="O106" s="44"/>
    </row>
    <row r="107" spans="1:15" x14ac:dyDescent="0.25">
      <c r="A107" s="43">
        <v>10718</v>
      </c>
      <c r="B107" s="42">
        <f t="shared" si="5"/>
        <v>1</v>
      </c>
      <c r="C107" s="42">
        <f t="shared" si="6"/>
        <v>0</v>
      </c>
      <c r="D107" s="36" t="s">
        <v>125</v>
      </c>
      <c r="E107" s="44">
        <v>2124</v>
      </c>
      <c r="F107" s="44">
        <v>21171.66</v>
      </c>
      <c r="G107" s="44">
        <v>275061.78999999998</v>
      </c>
      <c r="H107" s="44">
        <v>347860.49000000005</v>
      </c>
      <c r="I107" s="44">
        <v>1931438.9318444906</v>
      </c>
      <c r="J107" s="44">
        <v>500</v>
      </c>
      <c r="K107" s="44">
        <v>500</v>
      </c>
      <c r="L107" s="29">
        <f t="shared" si="7"/>
        <v>644093.93999999994</v>
      </c>
      <c r="M107" s="29">
        <f t="shared" si="4"/>
        <v>2575532.8718444905</v>
      </c>
      <c r="N107" s="44"/>
      <c r="O107" s="44"/>
    </row>
    <row r="108" spans="1:15" x14ac:dyDescent="0.25">
      <c r="A108" s="43">
        <v>10719</v>
      </c>
      <c r="B108" s="42">
        <f t="shared" si="5"/>
        <v>1</v>
      </c>
      <c r="C108" s="42">
        <f t="shared" si="6"/>
        <v>0</v>
      </c>
      <c r="D108" s="36" t="s">
        <v>2027</v>
      </c>
      <c r="E108" s="44">
        <v>1387</v>
      </c>
      <c r="F108" s="44">
        <v>28815.35</v>
      </c>
      <c r="G108" s="44">
        <v>120906.84</v>
      </c>
      <c r="H108" s="44">
        <v>197631.29</v>
      </c>
      <c r="I108" s="44">
        <v>1085139.4775112537</v>
      </c>
      <c r="J108" s="44">
        <v>500</v>
      </c>
      <c r="K108" s="44">
        <v>500</v>
      </c>
      <c r="L108" s="29">
        <f t="shared" si="7"/>
        <v>347353.48</v>
      </c>
      <c r="M108" s="29">
        <f t="shared" si="4"/>
        <v>1432492.9575112537</v>
      </c>
      <c r="N108" s="44"/>
      <c r="O108" s="44"/>
    </row>
    <row r="109" spans="1:15" x14ac:dyDescent="0.25">
      <c r="A109" s="43">
        <v>10720</v>
      </c>
      <c r="B109" s="42">
        <f t="shared" si="5"/>
        <v>1</v>
      </c>
      <c r="C109" s="42">
        <f t="shared" si="6"/>
        <v>0</v>
      </c>
      <c r="D109" s="36" t="s">
        <v>126</v>
      </c>
      <c r="E109" s="44">
        <v>1196</v>
      </c>
      <c r="F109" s="44">
        <v>38218.61</v>
      </c>
      <c r="G109" s="44">
        <v>69969.63</v>
      </c>
      <c r="H109" s="44">
        <v>161860.39000000001</v>
      </c>
      <c r="I109" s="44">
        <v>878853.96598933695</v>
      </c>
      <c r="J109" s="44">
        <v>500</v>
      </c>
      <c r="K109" s="44">
        <v>500</v>
      </c>
      <c r="L109" s="29">
        <f t="shared" si="7"/>
        <v>270048.63</v>
      </c>
      <c r="M109" s="29">
        <f t="shared" si="4"/>
        <v>1148902.595989337</v>
      </c>
      <c r="N109" s="44"/>
      <c r="O109" s="44"/>
    </row>
    <row r="110" spans="1:15" x14ac:dyDescent="0.25">
      <c r="A110" s="43">
        <v>10721</v>
      </c>
      <c r="B110" s="42">
        <f t="shared" si="5"/>
        <v>1</v>
      </c>
      <c r="C110" s="42">
        <f t="shared" si="6"/>
        <v>0</v>
      </c>
      <c r="D110" s="36" t="s">
        <v>127</v>
      </c>
      <c r="E110" s="44">
        <v>1689</v>
      </c>
      <c r="F110" s="44">
        <v>48625.33</v>
      </c>
      <c r="G110" s="44">
        <v>107855.49</v>
      </c>
      <c r="H110" s="44">
        <v>596781.02</v>
      </c>
      <c r="I110" s="44">
        <v>1244676.3372541724</v>
      </c>
      <c r="J110" s="44">
        <v>500</v>
      </c>
      <c r="K110" s="44">
        <v>500</v>
      </c>
      <c r="L110" s="29">
        <f t="shared" si="7"/>
        <v>753261.84000000008</v>
      </c>
      <c r="M110" s="29">
        <f t="shared" si="4"/>
        <v>1997938.1772541725</v>
      </c>
      <c r="N110" s="44"/>
      <c r="O110" s="44"/>
    </row>
    <row r="111" spans="1:15" x14ac:dyDescent="0.25">
      <c r="A111" s="43">
        <v>10722</v>
      </c>
      <c r="B111" s="42">
        <f t="shared" si="5"/>
        <v>1</v>
      </c>
      <c r="C111" s="42">
        <f t="shared" si="6"/>
        <v>0</v>
      </c>
      <c r="D111" s="36" t="s">
        <v>128</v>
      </c>
      <c r="E111" s="44">
        <v>2459</v>
      </c>
      <c r="F111" s="44">
        <v>22578.67</v>
      </c>
      <c r="G111" s="44">
        <v>205354.22</v>
      </c>
      <c r="H111" s="44">
        <v>380561.01</v>
      </c>
      <c r="I111" s="44">
        <v>1836126.5899396148</v>
      </c>
      <c r="J111" s="44">
        <v>500</v>
      </c>
      <c r="K111" s="44">
        <v>500</v>
      </c>
      <c r="L111" s="29">
        <f t="shared" si="7"/>
        <v>608493.9</v>
      </c>
      <c r="M111" s="29">
        <f t="shared" si="4"/>
        <v>2444620.4899396147</v>
      </c>
      <c r="N111" s="44"/>
      <c r="O111" s="44"/>
    </row>
    <row r="112" spans="1:15" x14ac:dyDescent="0.25">
      <c r="A112" s="43">
        <v>10723</v>
      </c>
      <c r="B112" s="42">
        <f t="shared" si="5"/>
        <v>1</v>
      </c>
      <c r="C112" s="42">
        <f t="shared" si="6"/>
        <v>0</v>
      </c>
      <c r="D112" s="36" t="s">
        <v>129</v>
      </c>
      <c r="E112" s="44">
        <v>1321</v>
      </c>
      <c r="F112" s="44">
        <v>10305.31</v>
      </c>
      <c r="G112" s="44">
        <v>82742.31</v>
      </c>
      <c r="H112" s="44">
        <v>63087.89</v>
      </c>
      <c r="I112" s="44">
        <v>972034.03233437624</v>
      </c>
      <c r="J112" s="44">
        <v>500</v>
      </c>
      <c r="K112" s="44">
        <v>500</v>
      </c>
      <c r="L112" s="29">
        <f t="shared" si="7"/>
        <v>156135.51</v>
      </c>
      <c r="M112" s="29">
        <f t="shared" si="4"/>
        <v>1128169.5423343764</v>
      </c>
      <c r="N112" s="44"/>
      <c r="O112" s="44"/>
    </row>
    <row r="113" spans="1:15" x14ac:dyDescent="0.25">
      <c r="A113" s="43">
        <v>10724</v>
      </c>
      <c r="B113" s="42">
        <f t="shared" si="5"/>
        <v>1</v>
      </c>
      <c r="C113" s="42">
        <f t="shared" si="6"/>
        <v>0</v>
      </c>
      <c r="D113" s="36" t="s">
        <v>130</v>
      </c>
      <c r="E113" s="44">
        <v>2257</v>
      </c>
      <c r="F113" s="44">
        <v>47323.3</v>
      </c>
      <c r="G113" s="44">
        <v>141577.94</v>
      </c>
      <c r="H113" s="44">
        <v>165690.96</v>
      </c>
      <c r="I113" s="44">
        <v>1662620.0883260313</v>
      </c>
      <c r="J113" s="44">
        <v>500</v>
      </c>
      <c r="K113" s="44">
        <v>500</v>
      </c>
      <c r="L113" s="29">
        <f t="shared" si="7"/>
        <v>354592.19999999995</v>
      </c>
      <c r="M113" s="29">
        <f t="shared" si="4"/>
        <v>2017212.2883260313</v>
      </c>
      <c r="N113" s="44"/>
      <c r="O113" s="44"/>
    </row>
    <row r="114" spans="1:15" x14ac:dyDescent="0.25">
      <c r="A114" s="43">
        <v>10725</v>
      </c>
      <c r="B114" s="42">
        <f t="shared" si="5"/>
        <v>1</v>
      </c>
      <c r="C114" s="42">
        <f t="shared" si="6"/>
        <v>0</v>
      </c>
      <c r="D114" s="36" t="s">
        <v>131</v>
      </c>
      <c r="E114" s="44">
        <v>718</v>
      </c>
      <c r="F114" s="44">
        <v>19394.36</v>
      </c>
      <c r="G114" s="44">
        <v>45541</v>
      </c>
      <c r="H114" s="44">
        <v>63851.519999999997</v>
      </c>
      <c r="I114" s="44">
        <v>527606.31068590633</v>
      </c>
      <c r="J114" s="44">
        <v>500</v>
      </c>
      <c r="K114" s="44">
        <v>500</v>
      </c>
      <c r="L114" s="29">
        <f t="shared" si="7"/>
        <v>128786.88</v>
      </c>
      <c r="M114" s="29">
        <f t="shared" si="4"/>
        <v>656393.19068590633</v>
      </c>
      <c r="N114" s="44"/>
      <c r="O114" s="44"/>
    </row>
    <row r="115" spans="1:15" x14ac:dyDescent="0.25">
      <c r="A115" s="43">
        <v>10726</v>
      </c>
      <c r="B115" s="42">
        <f t="shared" si="5"/>
        <v>1</v>
      </c>
      <c r="C115" s="42">
        <f t="shared" si="6"/>
        <v>0</v>
      </c>
      <c r="D115" s="36" t="s">
        <v>132</v>
      </c>
      <c r="E115" s="44">
        <v>610</v>
      </c>
      <c r="F115" s="44">
        <v>8246.09</v>
      </c>
      <c r="G115" s="44">
        <v>30947.97</v>
      </c>
      <c r="H115" s="44">
        <v>65253.599999999999</v>
      </c>
      <c r="I115" s="44">
        <v>448244.91576379223</v>
      </c>
      <c r="J115" s="44">
        <v>500</v>
      </c>
      <c r="K115" s="44">
        <v>500</v>
      </c>
      <c r="L115" s="29">
        <f t="shared" si="7"/>
        <v>104447.66</v>
      </c>
      <c r="M115" s="29">
        <f t="shared" si="4"/>
        <v>552692.57576379227</v>
      </c>
      <c r="N115" s="44"/>
      <c r="O115" s="44"/>
    </row>
    <row r="116" spans="1:15" x14ac:dyDescent="0.25">
      <c r="A116" s="43">
        <v>10727</v>
      </c>
      <c r="B116" s="42">
        <f t="shared" si="5"/>
        <v>1</v>
      </c>
      <c r="C116" s="42">
        <f t="shared" si="6"/>
        <v>0</v>
      </c>
      <c r="D116" s="36" t="s">
        <v>133</v>
      </c>
      <c r="E116" s="44">
        <v>761</v>
      </c>
      <c r="F116" s="44">
        <v>5037.8599999999997</v>
      </c>
      <c r="G116" s="44">
        <v>64638.03</v>
      </c>
      <c r="H116" s="44">
        <v>482602.58</v>
      </c>
      <c r="I116" s="44">
        <v>559048.56354956958</v>
      </c>
      <c r="J116" s="44">
        <v>500</v>
      </c>
      <c r="K116" s="44">
        <v>500</v>
      </c>
      <c r="L116" s="29">
        <f t="shared" si="7"/>
        <v>552278.47</v>
      </c>
      <c r="M116" s="29">
        <f t="shared" si="4"/>
        <v>1111327.0335495695</v>
      </c>
      <c r="N116" s="44"/>
      <c r="O116" s="44"/>
    </row>
    <row r="117" spans="1:15" x14ac:dyDescent="0.25">
      <c r="A117" s="43">
        <v>10801</v>
      </c>
      <c r="B117" s="42">
        <f t="shared" si="5"/>
        <v>1</v>
      </c>
      <c r="C117" s="42">
        <f t="shared" si="6"/>
        <v>0</v>
      </c>
      <c r="D117" s="36" t="s">
        <v>134</v>
      </c>
      <c r="E117" s="44">
        <v>3064</v>
      </c>
      <c r="F117" s="44">
        <v>35350.71</v>
      </c>
      <c r="G117" s="44">
        <v>269762.76</v>
      </c>
      <c r="H117" s="44">
        <v>461247.16</v>
      </c>
      <c r="I117" s="44">
        <v>2257053.4670496057</v>
      </c>
      <c r="J117" s="44">
        <v>500</v>
      </c>
      <c r="K117" s="44">
        <v>500</v>
      </c>
      <c r="L117" s="29">
        <f t="shared" si="7"/>
        <v>766360.63</v>
      </c>
      <c r="M117" s="29">
        <f t="shared" si="4"/>
        <v>3023414.0970496056</v>
      </c>
      <c r="N117" s="44"/>
      <c r="O117" s="44"/>
    </row>
    <row r="118" spans="1:15" x14ac:dyDescent="0.25">
      <c r="A118" s="43">
        <v>10802</v>
      </c>
      <c r="B118" s="42">
        <f t="shared" si="5"/>
        <v>1</v>
      </c>
      <c r="C118" s="42">
        <f t="shared" si="6"/>
        <v>0</v>
      </c>
      <c r="D118" s="36" t="s">
        <v>135</v>
      </c>
      <c r="E118" s="44">
        <v>1382</v>
      </c>
      <c r="F118" s="44">
        <v>13852.14</v>
      </c>
      <c r="G118" s="44">
        <v>86936.04</v>
      </c>
      <c r="H118" s="44">
        <v>193755.92</v>
      </c>
      <c r="I118" s="44">
        <v>1015531.9239107554</v>
      </c>
      <c r="J118" s="44">
        <v>500</v>
      </c>
      <c r="K118" s="44">
        <v>500</v>
      </c>
      <c r="L118" s="29">
        <f t="shared" si="7"/>
        <v>294544.09999999998</v>
      </c>
      <c r="M118" s="29">
        <f t="shared" si="4"/>
        <v>1310076.0239107553</v>
      </c>
      <c r="N118" s="44"/>
      <c r="O118" s="44"/>
    </row>
    <row r="119" spans="1:15" x14ac:dyDescent="0.25">
      <c r="A119" s="43">
        <v>10803</v>
      </c>
      <c r="B119" s="42">
        <f t="shared" si="5"/>
        <v>1</v>
      </c>
      <c r="C119" s="42">
        <f t="shared" si="6"/>
        <v>0</v>
      </c>
      <c r="D119" s="36" t="s">
        <v>136</v>
      </c>
      <c r="E119" s="44">
        <v>1094</v>
      </c>
      <c r="F119" s="44">
        <v>20629.060000000001</v>
      </c>
      <c r="G119" s="44">
        <v>78186.5</v>
      </c>
      <c r="H119" s="44">
        <v>34409.58</v>
      </c>
      <c r="I119" s="44">
        <v>804372.23745178466</v>
      </c>
      <c r="J119" s="44">
        <v>500</v>
      </c>
      <c r="K119" s="44">
        <v>500</v>
      </c>
      <c r="L119" s="29">
        <f t="shared" si="7"/>
        <v>133225.14000000001</v>
      </c>
      <c r="M119" s="29">
        <f t="shared" si="4"/>
        <v>937597.37745178468</v>
      </c>
      <c r="N119" s="44"/>
      <c r="O119" s="44"/>
    </row>
    <row r="120" spans="1:15" x14ac:dyDescent="0.25">
      <c r="A120" s="43">
        <v>10804</v>
      </c>
      <c r="B120" s="42">
        <f t="shared" si="5"/>
        <v>1</v>
      </c>
      <c r="C120" s="42">
        <f t="shared" si="6"/>
        <v>0</v>
      </c>
      <c r="D120" s="36" t="s">
        <v>137</v>
      </c>
      <c r="E120" s="44">
        <v>1389</v>
      </c>
      <c r="F120" s="44">
        <v>35721.25</v>
      </c>
      <c r="G120" s="44">
        <v>97476.6</v>
      </c>
      <c r="H120" s="44">
        <v>96373.94</v>
      </c>
      <c r="I120" s="44">
        <v>1020675.7180260777</v>
      </c>
      <c r="J120" s="44">
        <v>500</v>
      </c>
      <c r="K120" s="44">
        <v>500</v>
      </c>
      <c r="L120" s="29">
        <f t="shared" si="7"/>
        <v>229571.79</v>
      </c>
      <c r="M120" s="29">
        <f t="shared" si="4"/>
        <v>1250247.5080260776</v>
      </c>
      <c r="N120" s="44"/>
      <c r="O120" s="44"/>
    </row>
    <row r="121" spans="1:15" x14ac:dyDescent="0.25">
      <c r="A121" s="43">
        <v>10805</v>
      </c>
      <c r="B121" s="42">
        <f t="shared" si="5"/>
        <v>1</v>
      </c>
      <c r="C121" s="42">
        <f t="shared" si="6"/>
        <v>0</v>
      </c>
      <c r="D121" s="36" t="s">
        <v>138</v>
      </c>
      <c r="E121" s="44">
        <v>1832</v>
      </c>
      <c r="F121" s="44">
        <v>16628.36</v>
      </c>
      <c r="G121" s="44">
        <v>137507.27000000002</v>
      </c>
      <c r="H121" s="44">
        <v>488031</v>
      </c>
      <c r="I121" s="44">
        <v>1348349.1027528974</v>
      </c>
      <c r="J121" s="44">
        <v>500</v>
      </c>
      <c r="K121" s="44">
        <v>500</v>
      </c>
      <c r="L121" s="29">
        <f t="shared" si="7"/>
        <v>642166.63</v>
      </c>
      <c r="M121" s="29">
        <f t="shared" si="4"/>
        <v>1990515.7327528973</v>
      </c>
      <c r="N121" s="44"/>
      <c r="O121" s="44"/>
    </row>
    <row r="122" spans="1:15" x14ac:dyDescent="0.25">
      <c r="A122" s="43">
        <v>10806</v>
      </c>
      <c r="B122" s="42">
        <f t="shared" si="5"/>
        <v>1</v>
      </c>
      <c r="C122" s="42">
        <f t="shared" si="6"/>
        <v>0</v>
      </c>
      <c r="D122" s="36" t="s">
        <v>139</v>
      </c>
      <c r="E122" s="44">
        <v>617</v>
      </c>
      <c r="F122" s="44">
        <v>3944.67</v>
      </c>
      <c r="G122" s="44">
        <v>32255.77</v>
      </c>
      <c r="H122" s="44">
        <v>20241.07</v>
      </c>
      <c r="I122" s="44">
        <v>453388.70987911435</v>
      </c>
      <c r="J122" s="44">
        <v>500</v>
      </c>
      <c r="K122" s="44">
        <v>500</v>
      </c>
      <c r="L122" s="29">
        <f t="shared" si="7"/>
        <v>56441.509999999995</v>
      </c>
      <c r="M122" s="29">
        <f t="shared" si="4"/>
        <v>509830.21987911436</v>
      </c>
      <c r="N122" s="44"/>
      <c r="O122" s="44"/>
    </row>
    <row r="123" spans="1:15" x14ac:dyDescent="0.25">
      <c r="A123" s="43">
        <v>10807</v>
      </c>
      <c r="B123" s="42">
        <f t="shared" si="5"/>
        <v>1</v>
      </c>
      <c r="C123" s="42">
        <f t="shared" si="6"/>
        <v>0</v>
      </c>
      <c r="D123" s="36" t="s">
        <v>140</v>
      </c>
      <c r="E123" s="44">
        <v>1877</v>
      </c>
      <c r="F123" s="44">
        <v>7361.99</v>
      </c>
      <c r="G123" s="44">
        <v>113370.56</v>
      </c>
      <c r="H123" s="44">
        <v>221273.36</v>
      </c>
      <c r="I123" s="44">
        <v>1379271.6506371114</v>
      </c>
      <c r="J123" s="44">
        <v>500</v>
      </c>
      <c r="K123" s="44">
        <v>500</v>
      </c>
      <c r="L123" s="29">
        <f t="shared" si="7"/>
        <v>342005.91</v>
      </c>
      <c r="M123" s="29">
        <f t="shared" si="4"/>
        <v>1721277.5606371113</v>
      </c>
      <c r="N123" s="44"/>
      <c r="O123" s="44"/>
    </row>
    <row r="124" spans="1:15" x14ac:dyDescent="0.25">
      <c r="A124" s="43">
        <v>10808</v>
      </c>
      <c r="B124" s="42">
        <f t="shared" si="5"/>
        <v>1</v>
      </c>
      <c r="C124" s="42">
        <f t="shared" si="6"/>
        <v>0</v>
      </c>
      <c r="D124" s="36" t="s">
        <v>141</v>
      </c>
      <c r="E124" s="44">
        <v>1143</v>
      </c>
      <c r="F124" s="44">
        <v>6811.03</v>
      </c>
      <c r="G124" s="44">
        <v>61277.75</v>
      </c>
      <c r="H124" s="44">
        <v>111753.22</v>
      </c>
      <c r="I124" s="44">
        <v>839908.09625904029</v>
      </c>
      <c r="J124" s="44">
        <v>500</v>
      </c>
      <c r="K124" s="44">
        <v>500</v>
      </c>
      <c r="L124" s="29">
        <f t="shared" si="7"/>
        <v>179842</v>
      </c>
      <c r="M124" s="29">
        <f t="shared" si="4"/>
        <v>1019750.0962590403</v>
      </c>
      <c r="N124" s="44"/>
      <c r="O124" s="44"/>
    </row>
    <row r="125" spans="1:15" x14ac:dyDescent="0.25">
      <c r="A125" s="43">
        <v>10809</v>
      </c>
      <c r="B125" s="42">
        <f t="shared" si="5"/>
        <v>1</v>
      </c>
      <c r="C125" s="42">
        <f t="shared" si="6"/>
        <v>0</v>
      </c>
      <c r="D125" s="36" t="s">
        <v>142</v>
      </c>
      <c r="E125" s="44">
        <v>2049</v>
      </c>
      <c r="F125" s="44">
        <v>10216.35</v>
      </c>
      <c r="G125" s="44">
        <v>116731.94</v>
      </c>
      <c r="H125" s="44">
        <v>676878.25</v>
      </c>
      <c r="I125" s="44">
        <v>1512963.7203278856</v>
      </c>
      <c r="J125" s="44">
        <v>500</v>
      </c>
      <c r="K125" s="44">
        <v>500</v>
      </c>
      <c r="L125" s="29">
        <f t="shared" si="7"/>
        <v>803826.54</v>
      </c>
      <c r="M125" s="29">
        <f t="shared" si="4"/>
        <v>2316790.2603278859</v>
      </c>
      <c r="N125" s="44"/>
      <c r="O125" s="44"/>
    </row>
    <row r="126" spans="1:15" x14ac:dyDescent="0.25">
      <c r="A126" s="43">
        <v>10810</v>
      </c>
      <c r="B126" s="42">
        <f t="shared" si="5"/>
        <v>1</v>
      </c>
      <c r="C126" s="42">
        <f t="shared" si="6"/>
        <v>0</v>
      </c>
      <c r="D126" s="36" t="s">
        <v>143</v>
      </c>
      <c r="E126" s="44">
        <v>875</v>
      </c>
      <c r="F126" s="44">
        <v>21086.59</v>
      </c>
      <c r="G126" s="44">
        <v>126064.01</v>
      </c>
      <c r="H126" s="44">
        <v>107986.63</v>
      </c>
      <c r="I126" s="44">
        <v>860173.26519779197</v>
      </c>
      <c r="J126" s="44">
        <v>500</v>
      </c>
      <c r="K126" s="44">
        <v>500</v>
      </c>
      <c r="L126" s="29">
        <f t="shared" si="7"/>
        <v>255137.23</v>
      </c>
      <c r="M126" s="29">
        <f t="shared" si="4"/>
        <v>1115310.4951977921</v>
      </c>
      <c r="N126" s="44"/>
      <c r="O126" s="44"/>
    </row>
    <row r="127" spans="1:15" x14ac:dyDescent="0.25">
      <c r="A127" s="43">
        <v>10811</v>
      </c>
      <c r="B127" s="42">
        <f t="shared" si="5"/>
        <v>1</v>
      </c>
      <c r="C127" s="42">
        <f t="shared" si="6"/>
        <v>0</v>
      </c>
      <c r="D127" s="36" t="s">
        <v>2028</v>
      </c>
      <c r="E127" s="44">
        <v>1795</v>
      </c>
      <c r="F127" s="44">
        <v>19357.5</v>
      </c>
      <c r="G127" s="44">
        <v>93909.14</v>
      </c>
      <c r="H127" s="44">
        <v>113706.11</v>
      </c>
      <c r="I127" s="44">
        <v>1319015.7767147657</v>
      </c>
      <c r="J127" s="44">
        <v>500</v>
      </c>
      <c r="K127" s="44">
        <v>500</v>
      </c>
      <c r="L127" s="29">
        <f t="shared" si="7"/>
        <v>226972.75</v>
      </c>
      <c r="M127" s="29">
        <f t="shared" si="4"/>
        <v>1545988.5267147657</v>
      </c>
      <c r="N127" s="44"/>
      <c r="O127" s="44"/>
    </row>
    <row r="128" spans="1:15" x14ac:dyDescent="0.25">
      <c r="A128" s="43">
        <v>10812</v>
      </c>
      <c r="B128" s="42">
        <f t="shared" si="5"/>
        <v>1</v>
      </c>
      <c r="C128" s="42">
        <f t="shared" si="6"/>
        <v>0</v>
      </c>
      <c r="D128" s="36" t="s">
        <v>2029</v>
      </c>
      <c r="E128" s="44">
        <v>1212</v>
      </c>
      <c r="F128" s="44">
        <v>16802.89</v>
      </c>
      <c r="G128" s="44">
        <v>77975.11</v>
      </c>
      <c r="H128" s="44">
        <v>264802.96999999997</v>
      </c>
      <c r="I128" s="44">
        <v>892305.90968150191</v>
      </c>
      <c r="J128" s="44">
        <v>500</v>
      </c>
      <c r="K128" s="44">
        <v>500</v>
      </c>
      <c r="L128" s="29">
        <f t="shared" si="7"/>
        <v>359580.97</v>
      </c>
      <c r="M128" s="29">
        <f t="shared" si="4"/>
        <v>1251886.879681502</v>
      </c>
      <c r="N128" s="44"/>
      <c r="O128" s="44"/>
    </row>
    <row r="129" spans="1:15" x14ac:dyDescent="0.25">
      <c r="A129" s="43">
        <v>10813</v>
      </c>
      <c r="B129" s="42">
        <f t="shared" si="5"/>
        <v>1</v>
      </c>
      <c r="C129" s="42">
        <f t="shared" si="6"/>
        <v>0</v>
      </c>
      <c r="D129" s="36" t="s">
        <v>144</v>
      </c>
      <c r="E129" s="44">
        <v>1684</v>
      </c>
      <c r="F129" s="44">
        <v>21322.89</v>
      </c>
      <c r="G129" s="44">
        <v>134965.01999999999</v>
      </c>
      <c r="H129" s="44">
        <v>251903.35</v>
      </c>
      <c r="I129" s="44">
        <v>1240355.0986003706</v>
      </c>
      <c r="J129" s="44">
        <v>500</v>
      </c>
      <c r="K129" s="44">
        <v>500</v>
      </c>
      <c r="L129" s="29">
        <f t="shared" si="7"/>
        <v>408191.26</v>
      </c>
      <c r="M129" s="29">
        <f t="shared" si="4"/>
        <v>1648546.3586003706</v>
      </c>
      <c r="N129" s="44"/>
      <c r="O129" s="44"/>
    </row>
    <row r="130" spans="1:15" x14ac:dyDescent="0.25">
      <c r="A130" s="43">
        <v>10814</v>
      </c>
      <c r="B130" s="42">
        <f t="shared" si="5"/>
        <v>1</v>
      </c>
      <c r="C130" s="42">
        <f t="shared" si="6"/>
        <v>0</v>
      </c>
      <c r="D130" s="36" t="s">
        <v>145</v>
      </c>
      <c r="E130" s="44">
        <v>1114</v>
      </c>
      <c r="F130" s="44">
        <v>6982.35</v>
      </c>
      <c r="G130" s="44">
        <v>106633.54</v>
      </c>
      <c r="H130" s="44">
        <v>1138133.55</v>
      </c>
      <c r="I130" s="44">
        <v>834428.41130783118</v>
      </c>
      <c r="J130" s="44">
        <v>500</v>
      </c>
      <c r="K130" s="44">
        <v>500</v>
      </c>
      <c r="L130" s="29">
        <f t="shared" si="7"/>
        <v>1251749.44</v>
      </c>
      <c r="M130" s="29">
        <f t="shared" si="4"/>
        <v>2086177.8513078312</v>
      </c>
      <c r="N130" s="44"/>
      <c r="O130" s="44"/>
    </row>
    <row r="131" spans="1:15" x14ac:dyDescent="0.25">
      <c r="A131" s="43">
        <v>10815</v>
      </c>
      <c r="B131" s="42">
        <f t="shared" si="5"/>
        <v>1</v>
      </c>
      <c r="C131" s="42">
        <f t="shared" si="6"/>
        <v>0</v>
      </c>
      <c r="D131" s="36" t="s">
        <v>146</v>
      </c>
      <c r="E131" s="44">
        <v>1381</v>
      </c>
      <c r="F131" s="44">
        <v>43122.46</v>
      </c>
      <c r="G131" s="44">
        <v>81411.02</v>
      </c>
      <c r="H131" s="44">
        <v>84604.87</v>
      </c>
      <c r="I131" s="44">
        <v>1014797.0961799952</v>
      </c>
      <c r="J131" s="44">
        <v>500</v>
      </c>
      <c r="K131" s="44">
        <v>500</v>
      </c>
      <c r="L131" s="29">
        <f t="shared" si="7"/>
        <v>209138.35</v>
      </c>
      <c r="M131" s="29">
        <f t="shared" si="4"/>
        <v>1223935.4461799953</v>
      </c>
      <c r="N131" s="44"/>
      <c r="O131" s="44"/>
    </row>
    <row r="132" spans="1:15" x14ac:dyDescent="0.25">
      <c r="A132" s="43">
        <v>10816</v>
      </c>
      <c r="B132" s="42">
        <f t="shared" si="5"/>
        <v>1</v>
      </c>
      <c r="C132" s="42">
        <f t="shared" si="6"/>
        <v>0</v>
      </c>
      <c r="D132" s="36" t="s">
        <v>147</v>
      </c>
      <c r="E132" s="44">
        <v>3194</v>
      </c>
      <c r="F132" s="44">
        <v>7137.68</v>
      </c>
      <c r="G132" s="44">
        <v>369627.06</v>
      </c>
      <c r="H132" s="44">
        <v>1690854.57</v>
      </c>
      <c r="I132" s="44">
        <v>2357825.3720484464</v>
      </c>
      <c r="J132" s="44">
        <v>500</v>
      </c>
      <c r="K132" s="44">
        <v>500</v>
      </c>
      <c r="L132" s="29">
        <f t="shared" si="7"/>
        <v>2067619.31</v>
      </c>
      <c r="M132" s="29">
        <f t="shared" si="4"/>
        <v>4425444.6820484465</v>
      </c>
      <c r="N132" s="44"/>
      <c r="O132" s="44"/>
    </row>
    <row r="133" spans="1:15" x14ac:dyDescent="0.25">
      <c r="A133" s="43">
        <v>10817</v>
      </c>
      <c r="B133" s="42">
        <f t="shared" si="5"/>
        <v>1</v>
      </c>
      <c r="C133" s="42">
        <f t="shared" si="6"/>
        <v>0</v>
      </c>
      <c r="D133" s="36" t="s">
        <v>148</v>
      </c>
      <c r="E133" s="44">
        <v>1647</v>
      </c>
      <c r="F133" s="44">
        <v>29101.759999999998</v>
      </c>
      <c r="G133" s="44">
        <v>84817.14</v>
      </c>
      <c r="H133" s="44">
        <v>75996.710000000006</v>
      </c>
      <c r="I133" s="44">
        <v>1210261.2725622389</v>
      </c>
      <c r="J133" s="44">
        <v>500</v>
      </c>
      <c r="K133" s="44">
        <v>500</v>
      </c>
      <c r="L133" s="29">
        <f t="shared" si="7"/>
        <v>189915.61</v>
      </c>
      <c r="M133" s="29">
        <f t="shared" si="4"/>
        <v>1400176.8825622387</v>
      </c>
      <c r="N133" s="44"/>
      <c r="O133" s="44"/>
    </row>
    <row r="134" spans="1:15" x14ac:dyDescent="0.25">
      <c r="A134" s="43">
        <v>10818</v>
      </c>
      <c r="B134" s="42">
        <f t="shared" si="5"/>
        <v>1</v>
      </c>
      <c r="C134" s="42">
        <f t="shared" si="6"/>
        <v>0</v>
      </c>
      <c r="D134" s="36" t="s">
        <v>149</v>
      </c>
      <c r="E134" s="44">
        <v>842</v>
      </c>
      <c r="F134" s="44">
        <v>11645.85</v>
      </c>
      <c r="G134" s="44">
        <v>57642.1</v>
      </c>
      <c r="H134" s="44">
        <v>44503.51</v>
      </c>
      <c r="I134" s="44">
        <v>618724.94930018531</v>
      </c>
      <c r="J134" s="44">
        <v>500</v>
      </c>
      <c r="K134" s="44">
        <v>500</v>
      </c>
      <c r="L134" s="29">
        <f t="shared" si="7"/>
        <v>113791.45999999999</v>
      </c>
      <c r="M134" s="29">
        <f t="shared" ref="M134:M197" si="8">L134+I134</f>
        <v>732516.40930018527</v>
      </c>
      <c r="N134" s="44"/>
      <c r="O134" s="44"/>
    </row>
    <row r="135" spans="1:15" x14ac:dyDescent="0.25">
      <c r="A135" s="43">
        <v>10819</v>
      </c>
      <c r="B135" s="42">
        <f t="shared" ref="B135:B198" si="9">INT(A135/10000)</f>
        <v>1</v>
      </c>
      <c r="C135" s="42">
        <f t="shared" ref="C135:C198" si="10">IF(E135&lt;=10000,0,IF(E135&lt;=20000,1,IF(E135&lt;=50000,2,3)))</f>
        <v>0</v>
      </c>
      <c r="D135" s="36" t="s">
        <v>150</v>
      </c>
      <c r="E135" s="44">
        <v>873</v>
      </c>
      <c r="F135" s="44">
        <v>8718.7000000000007</v>
      </c>
      <c r="G135" s="44">
        <v>48754.6</v>
      </c>
      <c r="H135" s="44">
        <v>58256.21</v>
      </c>
      <c r="I135" s="44">
        <v>641504.60895375512</v>
      </c>
      <c r="J135" s="44">
        <v>500</v>
      </c>
      <c r="K135" s="44">
        <v>500</v>
      </c>
      <c r="L135" s="29">
        <f t="shared" ref="L135:L198" si="11">F135/J135*500+G135/K135*500+H135</f>
        <v>115729.51000000001</v>
      </c>
      <c r="M135" s="29">
        <f t="shared" si="8"/>
        <v>757234.11895375513</v>
      </c>
      <c r="N135" s="44"/>
      <c r="O135" s="44"/>
    </row>
    <row r="136" spans="1:15" x14ac:dyDescent="0.25">
      <c r="A136" s="43">
        <v>10820</v>
      </c>
      <c r="B136" s="42">
        <f t="shared" si="9"/>
        <v>1</v>
      </c>
      <c r="C136" s="42">
        <f t="shared" si="10"/>
        <v>0</v>
      </c>
      <c r="D136" s="36" t="s">
        <v>151</v>
      </c>
      <c r="E136" s="44">
        <v>891</v>
      </c>
      <c r="F136" s="44">
        <v>14931.41</v>
      </c>
      <c r="G136" s="44">
        <v>71529.47</v>
      </c>
      <c r="H136" s="44">
        <v>75438.17</v>
      </c>
      <c r="I136" s="44">
        <v>654731.50810744078</v>
      </c>
      <c r="J136" s="44">
        <v>500</v>
      </c>
      <c r="K136" s="44">
        <v>500</v>
      </c>
      <c r="L136" s="29">
        <f t="shared" si="11"/>
        <v>161899.04999999999</v>
      </c>
      <c r="M136" s="29">
        <f t="shared" si="8"/>
        <v>816630.55810744083</v>
      </c>
      <c r="N136" s="44"/>
      <c r="O136" s="44"/>
    </row>
    <row r="137" spans="1:15" x14ac:dyDescent="0.25">
      <c r="A137" s="43">
        <v>10821</v>
      </c>
      <c r="B137" s="42">
        <f t="shared" si="9"/>
        <v>1</v>
      </c>
      <c r="C137" s="42">
        <f t="shared" si="10"/>
        <v>0</v>
      </c>
      <c r="D137" s="36" t="s">
        <v>152</v>
      </c>
      <c r="E137" s="44">
        <v>1281</v>
      </c>
      <c r="F137" s="44">
        <v>29536.36</v>
      </c>
      <c r="G137" s="44">
        <v>86481.25</v>
      </c>
      <c r="H137" s="44">
        <v>277788.02</v>
      </c>
      <c r="I137" s="44">
        <v>941314.32310396375</v>
      </c>
      <c r="J137" s="44">
        <v>500</v>
      </c>
      <c r="K137" s="44">
        <v>500</v>
      </c>
      <c r="L137" s="29">
        <f t="shared" si="11"/>
        <v>393805.63</v>
      </c>
      <c r="M137" s="29">
        <f t="shared" si="8"/>
        <v>1335119.9531039638</v>
      </c>
      <c r="N137" s="44"/>
      <c r="O137" s="44"/>
    </row>
    <row r="138" spans="1:15" x14ac:dyDescent="0.25">
      <c r="A138" s="43">
        <v>10822</v>
      </c>
      <c r="B138" s="42">
        <f t="shared" si="9"/>
        <v>1</v>
      </c>
      <c r="C138" s="42">
        <f t="shared" si="10"/>
        <v>0</v>
      </c>
      <c r="D138" s="36" t="s">
        <v>153</v>
      </c>
      <c r="E138" s="44">
        <v>1395</v>
      </c>
      <c r="F138" s="44">
        <v>5362.3</v>
      </c>
      <c r="G138" s="44">
        <v>155935.45000000001</v>
      </c>
      <c r="H138" s="44">
        <v>727511.7</v>
      </c>
      <c r="I138" s="44">
        <v>1025084.6844106397</v>
      </c>
      <c r="J138" s="44">
        <v>500</v>
      </c>
      <c r="K138" s="44">
        <v>500</v>
      </c>
      <c r="L138" s="29">
        <f t="shared" si="11"/>
        <v>888809.45</v>
      </c>
      <c r="M138" s="29">
        <f t="shared" si="8"/>
        <v>1913894.1344106398</v>
      </c>
      <c r="N138" s="44"/>
      <c r="O138" s="44"/>
    </row>
    <row r="139" spans="1:15" x14ac:dyDescent="0.25">
      <c r="A139" s="43">
        <v>10823</v>
      </c>
      <c r="B139" s="42">
        <f t="shared" si="9"/>
        <v>1</v>
      </c>
      <c r="C139" s="42">
        <f t="shared" si="10"/>
        <v>0</v>
      </c>
      <c r="D139" s="36" t="s">
        <v>154</v>
      </c>
      <c r="E139" s="44">
        <v>1820</v>
      </c>
      <c r="F139" s="44">
        <v>13716.36</v>
      </c>
      <c r="G139" s="44">
        <v>127458.23</v>
      </c>
      <c r="H139" s="44">
        <v>378060.07</v>
      </c>
      <c r="I139" s="44">
        <v>1337386.4699837735</v>
      </c>
      <c r="J139" s="44">
        <v>500</v>
      </c>
      <c r="K139" s="44">
        <v>500</v>
      </c>
      <c r="L139" s="29">
        <f t="shared" si="11"/>
        <v>519234.66000000003</v>
      </c>
      <c r="M139" s="29">
        <f t="shared" si="8"/>
        <v>1856621.1299837735</v>
      </c>
      <c r="N139" s="44"/>
      <c r="O139" s="44"/>
    </row>
    <row r="140" spans="1:15" x14ac:dyDescent="0.25">
      <c r="A140" s="43">
        <v>10824</v>
      </c>
      <c r="B140" s="42">
        <f t="shared" si="9"/>
        <v>1</v>
      </c>
      <c r="C140" s="42">
        <f t="shared" si="10"/>
        <v>0</v>
      </c>
      <c r="D140" s="36" t="s">
        <v>155</v>
      </c>
      <c r="E140" s="44">
        <v>601</v>
      </c>
      <c r="F140" s="44">
        <v>5555.16</v>
      </c>
      <c r="G140" s="44">
        <v>40625.42</v>
      </c>
      <c r="H140" s="44">
        <v>39661.32</v>
      </c>
      <c r="I140" s="44">
        <v>441631.4661869494</v>
      </c>
      <c r="J140" s="44">
        <v>500</v>
      </c>
      <c r="K140" s="44">
        <v>500</v>
      </c>
      <c r="L140" s="29">
        <f t="shared" si="11"/>
        <v>85841.9</v>
      </c>
      <c r="M140" s="29">
        <f t="shared" si="8"/>
        <v>527473.36618694942</v>
      </c>
      <c r="N140" s="44"/>
      <c r="O140" s="44"/>
    </row>
    <row r="141" spans="1:15" x14ac:dyDescent="0.25">
      <c r="A141" s="43">
        <v>10825</v>
      </c>
      <c r="B141" s="42">
        <f t="shared" si="9"/>
        <v>1</v>
      </c>
      <c r="C141" s="42">
        <f t="shared" si="10"/>
        <v>0</v>
      </c>
      <c r="D141" s="36" t="s">
        <v>156</v>
      </c>
      <c r="E141" s="44">
        <v>663</v>
      </c>
      <c r="F141" s="44">
        <v>4071.61</v>
      </c>
      <c r="G141" s="44">
        <v>44377.77</v>
      </c>
      <c r="H141" s="44">
        <v>84130.71</v>
      </c>
      <c r="I141" s="44">
        <v>487190.78549408889</v>
      </c>
      <c r="J141" s="44">
        <v>500</v>
      </c>
      <c r="K141" s="44">
        <v>500</v>
      </c>
      <c r="L141" s="29">
        <f t="shared" si="11"/>
        <v>132580.09</v>
      </c>
      <c r="M141" s="29">
        <f t="shared" si="8"/>
        <v>619770.87549408886</v>
      </c>
      <c r="N141" s="44"/>
      <c r="O141" s="44"/>
    </row>
    <row r="142" spans="1:15" x14ac:dyDescent="0.25">
      <c r="A142" s="43">
        <v>10826</v>
      </c>
      <c r="B142" s="42">
        <f t="shared" si="9"/>
        <v>1</v>
      </c>
      <c r="C142" s="42">
        <f t="shared" si="10"/>
        <v>0</v>
      </c>
      <c r="D142" s="36" t="s">
        <v>2030</v>
      </c>
      <c r="E142" s="44">
        <v>648</v>
      </c>
      <c r="F142" s="44">
        <v>10493.66</v>
      </c>
      <c r="G142" s="44">
        <v>35374.68</v>
      </c>
      <c r="H142" s="44">
        <v>88283.68</v>
      </c>
      <c r="I142" s="44">
        <v>476168.36953268421</v>
      </c>
      <c r="J142" s="44">
        <v>500</v>
      </c>
      <c r="K142" s="44">
        <v>500</v>
      </c>
      <c r="L142" s="29">
        <f t="shared" si="11"/>
        <v>134152.01999999999</v>
      </c>
      <c r="M142" s="29">
        <f t="shared" si="8"/>
        <v>610320.38953268423</v>
      </c>
      <c r="N142" s="44"/>
      <c r="O142" s="44"/>
    </row>
    <row r="143" spans="1:15" x14ac:dyDescent="0.25">
      <c r="A143" s="43">
        <v>10827</v>
      </c>
      <c r="B143" s="42">
        <f t="shared" si="9"/>
        <v>1</v>
      </c>
      <c r="C143" s="42">
        <f t="shared" si="10"/>
        <v>0</v>
      </c>
      <c r="D143" s="36" t="s">
        <v>157</v>
      </c>
      <c r="E143" s="44">
        <v>366</v>
      </c>
      <c r="F143" s="44">
        <v>3568.41</v>
      </c>
      <c r="G143" s="44">
        <v>28970.52</v>
      </c>
      <c r="H143" s="44">
        <v>21237.79</v>
      </c>
      <c r="I143" s="44">
        <v>268946.94945827534</v>
      </c>
      <c r="J143" s="44">
        <v>500</v>
      </c>
      <c r="K143" s="44">
        <v>500</v>
      </c>
      <c r="L143" s="29">
        <f t="shared" si="11"/>
        <v>53776.72</v>
      </c>
      <c r="M143" s="29">
        <f t="shared" si="8"/>
        <v>322723.66945827531</v>
      </c>
      <c r="N143" s="44"/>
      <c r="O143" s="44"/>
    </row>
    <row r="144" spans="1:15" x14ac:dyDescent="0.25">
      <c r="A144" s="43">
        <v>10828</v>
      </c>
      <c r="B144" s="42">
        <f t="shared" si="9"/>
        <v>1</v>
      </c>
      <c r="C144" s="42">
        <f t="shared" si="10"/>
        <v>0</v>
      </c>
      <c r="D144" s="36" t="s">
        <v>158</v>
      </c>
      <c r="E144" s="44">
        <v>797</v>
      </c>
      <c r="F144" s="44">
        <v>5946.47</v>
      </c>
      <c r="G144" s="44">
        <v>33786.31</v>
      </c>
      <c r="H144" s="44">
        <v>41850.620000000003</v>
      </c>
      <c r="I144" s="44">
        <v>585657.70141597115</v>
      </c>
      <c r="J144" s="44">
        <v>500</v>
      </c>
      <c r="K144" s="44">
        <v>500</v>
      </c>
      <c r="L144" s="29">
        <f t="shared" si="11"/>
        <v>81583.399999999994</v>
      </c>
      <c r="M144" s="29">
        <f t="shared" si="8"/>
        <v>667241.10141597118</v>
      </c>
      <c r="N144" s="44"/>
      <c r="O144" s="44"/>
    </row>
    <row r="145" spans="1:15" x14ac:dyDescent="0.25">
      <c r="A145" s="43">
        <v>10901</v>
      </c>
      <c r="B145" s="42">
        <f t="shared" si="9"/>
        <v>1</v>
      </c>
      <c r="C145" s="42">
        <f t="shared" si="10"/>
        <v>0</v>
      </c>
      <c r="D145" s="36" t="s">
        <v>159</v>
      </c>
      <c r="E145" s="44">
        <v>1574</v>
      </c>
      <c r="F145" s="44">
        <v>2902.79</v>
      </c>
      <c r="G145" s="44">
        <v>326501.13</v>
      </c>
      <c r="H145" s="44">
        <v>649492.03</v>
      </c>
      <c r="I145" s="44">
        <v>1613478.2533650303</v>
      </c>
      <c r="J145" s="44">
        <v>500</v>
      </c>
      <c r="K145" s="44">
        <v>500</v>
      </c>
      <c r="L145" s="29">
        <f t="shared" si="11"/>
        <v>978895.95</v>
      </c>
      <c r="M145" s="29">
        <f t="shared" si="8"/>
        <v>2592374.2033650302</v>
      </c>
      <c r="N145" s="44"/>
      <c r="O145" s="44"/>
    </row>
    <row r="146" spans="1:15" x14ac:dyDescent="0.25">
      <c r="A146" s="43">
        <v>10902</v>
      </c>
      <c r="B146" s="42">
        <f t="shared" si="9"/>
        <v>1</v>
      </c>
      <c r="C146" s="42">
        <f t="shared" si="10"/>
        <v>0</v>
      </c>
      <c r="D146" s="36" t="s">
        <v>160</v>
      </c>
      <c r="E146" s="44">
        <v>2121</v>
      </c>
      <c r="F146" s="44">
        <v>9688.5300000000007</v>
      </c>
      <c r="G146" s="44">
        <v>130191.55</v>
      </c>
      <c r="H146" s="44">
        <v>248295.65000000002</v>
      </c>
      <c r="I146" s="44">
        <v>1559368.8169426285</v>
      </c>
      <c r="J146" s="44">
        <v>500</v>
      </c>
      <c r="K146" s="44">
        <v>500</v>
      </c>
      <c r="L146" s="29">
        <f t="shared" si="11"/>
        <v>388175.73000000004</v>
      </c>
      <c r="M146" s="29">
        <f t="shared" si="8"/>
        <v>1947544.5469426285</v>
      </c>
      <c r="N146" s="44"/>
      <c r="O146" s="44"/>
    </row>
    <row r="147" spans="1:15" x14ac:dyDescent="0.25">
      <c r="A147" s="43">
        <v>10903</v>
      </c>
      <c r="B147" s="42">
        <f t="shared" si="9"/>
        <v>1</v>
      </c>
      <c r="C147" s="42">
        <f t="shared" si="10"/>
        <v>0</v>
      </c>
      <c r="D147" s="36" t="s">
        <v>2031</v>
      </c>
      <c r="E147" s="44">
        <v>1120</v>
      </c>
      <c r="F147" s="44">
        <v>19172.169999999998</v>
      </c>
      <c r="G147" s="44">
        <v>53988.59</v>
      </c>
      <c r="H147" s="44">
        <v>44014.95</v>
      </c>
      <c r="I147" s="44">
        <v>829709.35845155304</v>
      </c>
      <c r="J147" s="44">
        <v>500</v>
      </c>
      <c r="K147" s="44">
        <v>500</v>
      </c>
      <c r="L147" s="29">
        <f t="shared" si="11"/>
        <v>117175.70999999999</v>
      </c>
      <c r="M147" s="29">
        <f t="shared" si="8"/>
        <v>946885.068451553</v>
      </c>
      <c r="N147" s="44"/>
      <c r="O147" s="44"/>
    </row>
    <row r="148" spans="1:15" x14ac:dyDescent="0.25">
      <c r="A148" s="43">
        <v>10904</v>
      </c>
      <c r="B148" s="42">
        <f t="shared" si="9"/>
        <v>1</v>
      </c>
      <c r="C148" s="42">
        <f t="shared" si="10"/>
        <v>0</v>
      </c>
      <c r="D148" s="36" t="s">
        <v>161</v>
      </c>
      <c r="E148" s="44">
        <v>1238</v>
      </c>
      <c r="F148" s="44">
        <v>7206.55</v>
      </c>
      <c r="G148" s="44">
        <v>81633.78</v>
      </c>
      <c r="H148" s="44">
        <v>535944.88</v>
      </c>
      <c r="I148" s="44">
        <v>909716.73068127013</v>
      </c>
      <c r="J148" s="44">
        <v>500</v>
      </c>
      <c r="K148" s="44">
        <v>500</v>
      </c>
      <c r="L148" s="29">
        <f t="shared" si="11"/>
        <v>624785.21</v>
      </c>
      <c r="M148" s="29">
        <f t="shared" si="8"/>
        <v>1534501.9406812701</v>
      </c>
      <c r="N148" s="44"/>
      <c r="O148" s="44"/>
    </row>
    <row r="149" spans="1:15" x14ac:dyDescent="0.25">
      <c r="A149" s="43">
        <v>10905</v>
      </c>
      <c r="B149" s="42">
        <f t="shared" si="9"/>
        <v>1</v>
      </c>
      <c r="C149" s="42">
        <f t="shared" si="10"/>
        <v>0</v>
      </c>
      <c r="D149" s="36" t="s">
        <v>162</v>
      </c>
      <c r="E149" s="44">
        <v>3544</v>
      </c>
      <c r="F149" s="44">
        <v>20854.11</v>
      </c>
      <c r="G149" s="44">
        <v>227921.86</v>
      </c>
      <c r="H149" s="44">
        <v>1260764.6100000001</v>
      </c>
      <c r="I149" s="44">
        <v>2614031.3778145565</v>
      </c>
      <c r="J149" s="44">
        <v>500</v>
      </c>
      <c r="K149" s="44">
        <v>500</v>
      </c>
      <c r="L149" s="29">
        <f t="shared" si="11"/>
        <v>1509540.58</v>
      </c>
      <c r="M149" s="29">
        <f t="shared" si="8"/>
        <v>4123571.9578145565</v>
      </c>
      <c r="N149" s="44"/>
      <c r="O149" s="44"/>
    </row>
    <row r="150" spans="1:15" x14ac:dyDescent="0.25">
      <c r="A150" s="43">
        <v>10906</v>
      </c>
      <c r="B150" s="42">
        <f t="shared" si="9"/>
        <v>1</v>
      </c>
      <c r="C150" s="42">
        <f t="shared" si="10"/>
        <v>0</v>
      </c>
      <c r="D150" s="36" t="s">
        <v>163</v>
      </c>
      <c r="E150" s="44">
        <v>746</v>
      </c>
      <c r="F150" s="44">
        <v>9150.39</v>
      </c>
      <c r="G150" s="44">
        <v>36164.269999999997</v>
      </c>
      <c r="H150" s="44">
        <v>74446.58</v>
      </c>
      <c r="I150" s="44">
        <v>548879.88714719506</v>
      </c>
      <c r="J150" s="44">
        <v>500</v>
      </c>
      <c r="K150" s="44">
        <v>500</v>
      </c>
      <c r="L150" s="29">
        <f t="shared" si="11"/>
        <v>119761.23999999999</v>
      </c>
      <c r="M150" s="29">
        <f t="shared" si="8"/>
        <v>668641.12714719505</v>
      </c>
      <c r="N150" s="44"/>
      <c r="O150" s="44"/>
    </row>
    <row r="151" spans="1:15" x14ac:dyDescent="0.25">
      <c r="A151" s="43">
        <v>10907</v>
      </c>
      <c r="B151" s="42">
        <f t="shared" si="9"/>
        <v>1</v>
      </c>
      <c r="C151" s="42">
        <f t="shared" si="10"/>
        <v>0</v>
      </c>
      <c r="D151" s="36" t="s">
        <v>164</v>
      </c>
      <c r="E151" s="44">
        <v>1511</v>
      </c>
      <c r="F151" s="44">
        <v>4579.8</v>
      </c>
      <c r="G151" s="44">
        <v>103655.96</v>
      </c>
      <c r="H151" s="44">
        <v>282722.40000000002</v>
      </c>
      <c r="I151" s="44">
        <v>1110324.7011788362</v>
      </c>
      <c r="J151" s="44">
        <v>500</v>
      </c>
      <c r="K151" s="44">
        <v>500</v>
      </c>
      <c r="L151" s="29">
        <f t="shared" si="11"/>
        <v>390958.16000000003</v>
      </c>
      <c r="M151" s="29">
        <f t="shared" si="8"/>
        <v>1501282.8611788363</v>
      </c>
      <c r="N151" s="44"/>
      <c r="O151" s="44"/>
    </row>
    <row r="152" spans="1:15" x14ac:dyDescent="0.25">
      <c r="A152" s="43">
        <v>10908</v>
      </c>
      <c r="B152" s="42">
        <f t="shared" si="9"/>
        <v>1</v>
      </c>
      <c r="C152" s="42">
        <f t="shared" si="10"/>
        <v>0</v>
      </c>
      <c r="D152" s="36" t="s">
        <v>165</v>
      </c>
      <c r="E152" s="44">
        <v>1430</v>
      </c>
      <c r="F152" s="44">
        <v>11753.32</v>
      </c>
      <c r="G152" s="44">
        <v>79438.03</v>
      </c>
      <c r="H152" s="44">
        <v>118656.18</v>
      </c>
      <c r="I152" s="44">
        <v>1052034.8549872506</v>
      </c>
      <c r="J152" s="44">
        <v>500</v>
      </c>
      <c r="K152" s="44">
        <v>500</v>
      </c>
      <c r="L152" s="29">
        <f t="shared" si="11"/>
        <v>209847.53</v>
      </c>
      <c r="M152" s="29">
        <f t="shared" si="8"/>
        <v>1261882.3849872507</v>
      </c>
      <c r="N152" s="44"/>
      <c r="O152" s="44"/>
    </row>
    <row r="153" spans="1:15" x14ac:dyDescent="0.25">
      <c r="A153" s="43">
        <v>10909</v>
      </c>
      <c r="B153" s="42">
        <f t="shared" si="9"/>
        <v>1</v>
      </c>
      <c r="C153" s="42">
        <f t="shared" si="10"/>
        <v>0</v>
      </c>
      <c r="D153" s="36" t="s">
        <v>166</v>
      </c>
      <c r="E153" s="44">
        <v>1177</v>
      </c>
      <c r="F153" s="44">
        <v>7563.35</v>
      </c>
      <c r="G153" s="44">
        <v>53772.15</v>
      </c>
      <c r="H153" s="44">
        <v>129823.22</v>
      </c>
      <c r="I153" s="44">
        <v>864892.23910489096</v>
      </c>
      <c r="J153" s="44">
        <v>500</v>
      </c>
      <c r="K153" s="44">
        <v>500</v>
      </c>
      <c r="L153" s="29">
        <f t="shared" si="11"/>
        <v>191158.72</v>
      </c>
      <c r="M153" s="29">
        <f t="shared" si="8"/>
        <v>1056050.9591048909</v>
      </c>
      <c r="N153" s="44"/>
      <c r="O153" s="44"/>
    </row>
    <row r="154" spans="1:15" x14ac:dyDescent="0.25">
      <c r="A154" s="43">
        <v>10910</v>
      </c>
      <c r="B154" s="42">
        <f t="shared" si="9"/>
        <v>1</v>
      </c>
      <c r="C154" s="42">
        <f t="shared" si="10"/>
        <v>0</v>
      </c>
      <c r="D154" s="36" t="s">
        <v>167</v>
      </c>
      <c r="E154" s="44">
        <v>1312</v>
      </c>
      <c r="F154" s="44">
        <v>7980.26</v>
      </c>
      <c r="G154" s="44">
        <v>69811.8</v>
      </c>
      <c r="H154" s="44">
        <v>290833.5</v>
      </c>
      <c r="I154" s="44">
        <v>1003996.2703752327</v>
      </c>
      <c r="J154" s="44">
        <v>500</v>
      </c>
      <c r="K154" s="44">
        <v>500</v>
      </c>
      <c r="L154" s="29">
        <f t="shared" si="11"/>
        <v>368625.56</v>
      </c>
      <c r="M154" s="29">
        <f t="shared" si="8"/>
        <v>1372621.8303752327</v>
      </c>
      <c r="N154" s="44"/>
      <c r="O154" s="44"/>
    </row>
    <row r="155" spans="1:15" x14ac:dyDescent="0.25">
      <c r="A155" s="43">
        <v>10911</v>
      </c>
      <c r="B155" s="42">
        <f t="shared" si="9"/>
        <v>1</v>
      </c>
      <c r="C155" s="42">
        <f t="shared" si="10"/>
        <v>0</v>
      </c>
      <c r="D155" s="36" t="s">
        <v>168</v>
      </c>
      <c r="E155" s="44">
        <v>1152</v>
      </c>
      <c r="F155" s="44">
        <v>8005.31</v>
      </c>
      <c r="G155" s="44">
        <v>71853.16</v>
      </c>
      <c r="H155" s="44">
        <v>83461.919999999998</v>
      </c>
      <c r="I155" s="44">
        <v>846521.54583588301</v>
      </c>
      <c r="J155" s="44">
        <v>500</v>
      </c>
      <c r="K155" s="44">
        <v>500</v>
      </c>
      <c r="L155" s="29">
        <f t="shared" si="11"/>
        <v>163320.39000000001</v>
      </c>
      <c r="M155" s="29">
        <f t="shared" si="8"/>
        <v>1009841.935835883</v>
      </c>
      <c r="N155" s="44"/>
      <c r="O155" s="44"/>
    </row>
    <row r="156" spans="1:15" x14ac:dyDescent="0.25">
      <c r="A156" s="43">
        <v>10912</v>
      </c>
      <c r="B156" s="42">
        <f t="shared" si="9"/>
        <v>1</v>
      </c>
      <c r="C156" s="42">
        <f t="shared" si="10"/>
        <v>0</v>
      </c>
      <c r="D156" s="36" t="s">
        <v>169</v>
      </c>
      <c r="E156" s="44">
        <v>1836</v>
      </c>
      <c r="F156" s="44">
        <v>14558.3</v>
      </c>
      <c r="G156" s="44">
        <v>119575.24</v>
      </c>
      <c r="H156" s="44">
        <v>499194.81</v>
      </c>
      <c r="I156" s="44">
        <v>1349143.7136759385</v>
      </c>
      <c r="J156" s="44">
        <v>500</v>
      </c>
      <c r="K156" s="44">
        <v>500</v>
      </c>
      <c r="L156" s="29">
        <f t="shared" si="11"/>
        <v>633328.35</v>
      </c>
      <c r="M156" s="29">
        <f t="shared" si="8"/>
        <v>1982472.0636759386</v>
      </c>
      <c r="N156" s="44"/>
      <c r="O156" s="44"/>
    </row>
    <row r="157" spans="1:15" x14ac:dyDescent="0.25">
      <c r="A157" s="43">
        <v>10913</v>
      </c>
      <c r="B157" s="42">
        <f t="shared" si="9"/>
        <v>1</v>
      </c>
      <c r="C157" s="42">
        <f t="shared" si="10"/>
        <v>0</v>
      </c>
      <c r="D157" s="36" t="s">
        <v>170</v>
      </c>
      <c r="E157" s="44">
        <v>654</v>
      </c>
      <c r="F157" s="44">
        <v>10017.619999999999</v>
      </c>
      <c r="G157" s="44">
        <v>36093.589999999997</v>
      </c>
      <c r="H157" s="44">
        <v>23526.1</v>
      </c>
      <c r="I157" s="44">
        <v>480577.33591724612</v>
      </c>
      <c r="J157" s="44">
        <v>500</v>
      </c>
      <c r="K157" s="44">
        <v>500</v>
      </c>
      <c r="L157" s="29">
        <f t="shared" si="11"/>
        <v>69637.31</v>
      </c>
      <c r="M157" s="29">
        <f t="shared" si="8"/>
        <v>550214.64591724612</v>
      </c>
      <c r="N157" s="44"/>
      <c r="O157" s="44"/>
    </row>
    <row r="158" spans="1:15" x14ac:dyDescent="0.25">
      <c r="A158" s="43">
        <v>10914</v>
      </c>
      <c r="B158" s="42">
        <f t="shared" si="9"/>
        <v>1</v>
      </c>
      <c r="C158" s="42">
        <f t="shared" si="10"/>
        <v>0</v>
      </c>
      <c r="D158" s="36" t="s">
        <v>171</v>
      </c>
      <c r="E158" s="44">
        <v>1585</v>
      </c>
      <c r="F158" s="44">
        <v>14929.11</v>
      </c>
      <c r="G158" s="44">
        <v>62315.12</v>
      </c>
      <c r="H158" s="44">
        <v>64794.439999999995</v>
      </c>
      <c r="I158" s="44">
        <v>1164701.9532550995</v>
      </c>
      <c r="J158" s="44">
        <v>500</v>
      </c>
      <c r="K158" s="44">
        <v>500</v>
      </c>
      <c r="L158" s="29">
        <f t="shared" si="11"/>
        <v>142038.67000000001</v>
      </c>
      <c r="M158" s="29">
        <f t="shared" si="8"/>
        <v>1306740.6232550994</v>
      </c>
      <c r="N158" s="44"/>
      <c r="O158" s="44"/>
    </row>
    <row r="159" spans="1:15" x14ac:dyDescent="0.25">
      <c r="A159" s="43">
        <v>10915</v>
      </c>
      <c r="B159" s="42">
        <f t="shared" si="9"/>
        <v>1</v>
      </c>
      <c r="C159" s="42">
        <f t="shared" si="10"/>
        <v>0</v>
      </c>
      <c r="D159" s="36" t="s">
        <v>172</v>
      </c>
      <c r="E159" s="44">
        <v>1000</v>
      </c>
      <c r="F159" s="44">
        <v>2543.25</v>
      </c>
      <c r="G159" s="44">
        <v>52177.59</v>
      </c>
      <c r="H159" s="44">
        <v>11619.07</v>
      </c>
      <c r="I159" s="44">
        <v>734827.7307603152</v>
      </c>
      <c r="J159" s="44">
        <v>500</v>
      </c>
      <c r="K159" s="44">
        <v>500</v>
      </c>
      <c r="L159" s="29">
        <f t="shared" si="11"/>
        <v>66339.91</v>
      </c>
      <c r="M159" s="29">
        <f t="shared" si="8"/>
        <v>801167.64076031523</v>
      </c>
      <c r="N159" s="44"/>
      <c r="O159" s="44"/>
    </row>
    <row r="160" spans="1:15" x14ac:dyDescent="0.25">
      <c r="A160" s="43">
        <v>10916</v>
      </c>
      <c r="B160" s="42">
        <f t="shared" si="9"/>
        <v>1</v>
      </c>
      <c r="C160" s="42">
        <f t="shared" si="10"/>
        <v>0</v>
      </c>
      <c r="D160" s="36" t="s">
        <v>173</v>
      </c>
      <c r="E160" s="44">
        <v>2409</v>
      </c>
      <c r="F160" s="44">
        <v>22134.02</v>
      </c>
      <c r="G160" s="44">
        <v>150496.81</v>
      </c>
      <c r="H160" s="44">
        <v>227437.92</v>
      </c>
      <c r="I160" s="44">
        <v>1771420.403401599</v>
      </c>
      <c r="J160" s="44">
        <v>500</v>
      </c>
      <c r="K160" s="44">
        <v>500</v>
      </c>
      <c r="L160" s="29">
        <f t="shared" si="11"/>
        <v>400068.75</v>
      </c>
      <c r="M160" s="29">
        <f t="shared" si="8"/>
        <v>2171489.1534015993</v>
      </c>
      <c r="N160" s="44"/>
      <c r="O160" s="44"/>
    </row>
    <row r="161" spans="1:15" x14ac:dyDescent="0.25">
      <c r="A161" s="43">
        <v>10917</v>
      </c>
      <c r="B161" s="42">
        <f t="shared" si="9"/>
        <v>1</v>
      </c>
      <c r="C161" s="42">
        <f t="shared" si="10"/>
        <v>0</v>
      </c>
      <c r="D161" s="36" t="s">
        <v>174</v>
      </c>
      <c r="E161" s="44">
        <v>7614</v>
      </c>
      <c r="F161" s="44">
        <v>55911.839999999997</v>
      </c>
      <c r="G161" s="44">
        <v>836783.66</v>
      </c>
      <c r="H161" s="44">
        <v>4557334.03</v>
      </c>
      <c r="I161" s="44">
        <v>5600092.1420090394</v>
      </c>
      <c r="J161" s="44">
        <v>500</v>
      </c>
      <c r="K161" s="44">
        <v>500</v>
      </c>
      <c r="L161" s="29">
        <f t="shared" si="11"/>
        <v>5450029.5300000003</v>
      </c>
      <c r="M161" s="29">
        <f t="shared" si="8"/>
        <v>11050121.67200904</v>
      </c>
      <c r="N161" s="44"/>
      <c r="O161" s="44"/>
    </row>
    <row r="162" spans="1:15" x14ac:dyDescent="0.25">
      <c r="A162" s="43">
        <v>10918</v>
      </c>
      <c r="B162" s="42">
        <f t="shared" si="9"/>
        <v>1</v>
      </c>
      <c r="C162" s="42">
        <f t="shared" si="10"/>
        <v>0</v>
      </c>
      <c r="D162" s="36" t="s">
        <v>175</v>
      </c>
      <c r="E162" s="44">
        <v>5817</v>
      </c>
      <c r="F162" s="44">
        <v>8726.94</v>
      </c>
      <c r="G162" s="44">
        <v>398096.82</v>
      </c>
      <c r="H162" s="44">
        <v>2194718.98</v>
      </c>
      <c r="I162" s="44">
        <v>4291688.3098327536</v>
      </c>
      <c r="J162" s="44">
        <v>500</v>
      </c>
      <c r="K162" s="44">
        <v>500</v>
      </c>
      <c r="L162" s="29">
        <f t="shared" si="11"/>
        <v>2601542.7400000002</v>
      </c>
      <c r="M162" s="29">
        <f t="shared" si="8"/>
        <v>6893231.0498327538</v>
      </c>
      <c r="N162" s="44"/>
      <c r="O162" s="44"/>
    </row>
    <row r="163" spans="1:15" x14ac:dyDescent="0.25">
      <c r="A163" s="43">
        <v>10919</v>
      </c>
      <c r="B163" s="42">
        <f t="shared" si="9"/>
        <v>1</v>
      </c>
      <c r="C163" s="42">
        <f t="shared" si="10"/>
        <v>0</v>
      </c>
      <c r="D163" s="36" t="s">
        <v>176</v>
      </c>
      <c r="E163" s="44">
        <v>3029</v>
      </c>
      <c r="F163" s="44">
        <v>29516.26</v>
      </c>
      <c r="G163" s="44">
        <v>210830.27</v>
      </c>
      <c r="H163" s="44">
        <v>350323.85</v>
      </c>
      <c r="I163" s="44">
        <v>2226172.9964729943</v>
      </c>
      <c r="J163" s="44">
        <v>500</v>
      </c>
      <c r="K163" s="44">
        <v>500</v>
      </c>
      <c r="L163" s="29">
        <f t="shared" si="11"/>
        <v>590670.38</v>
      </c>
      <c r="M163" s="29">
        <f t="shared" si="8"/>
        <v>2816843.3764729942</v>
      </c>
      <c r="N163" s="44"/>
      <c r="O163" s="44"/>
    </row>
    <row r="164" spans="1:15" x14ac:dyDescent="0.25">
      <c r="A164" s="43">
        <v>10920</v>
      </c>
      <c r="B164" s="42">
        <f t="shared" si="9"/>
        <v>1</v>
      </c>
      <c r="C164" s="42">
        <f t="shared" si="10"/>
        <v>0</v>
      </c>
      <c r="D164" s="36" t="s">
        <v>177</v>
      </c>
      <c r="E164" s="44">
        <v>1634</v>
      </c>
      <c r="F164" s="44">
        <v>5121.3100000000004</v>
      </c>
      <c r="G164" s="44">
        <v>96454.12</v>
      </c>
      <c r="H164" s="44">
        <v>178526</v>
      </c>
      <c r="I164" s="44">
        <v>1200708.5120623549</v>
      </c>
      <c r="J164" s="44">
        <v>500</v>
      </c>
      <c r="K164" s="44">
        <v>500</v>
      </c>
      <c r="L164" s="29">
        <f t="shared" si="11"/>
        <v>280101.43</v>
      </c>
      <c r="M164" s="29">
        <f t="shared" si="8"/>
        <v>1480809.9420623549</v>
      </c>
      <c r="N164" s="44"/>
      <c r="O164" s="44"/>
    </row>
    <row r="165" spans="1:15" x14ac:dyDescent="0.25">
      <c r="A165" s="43">
        <v>10921</v>
      </c>
      <c r="B165" s="42">
        <f t="shared" si="9"/>
        <v>1</v>
      </c>
      <c r="C165" s="42">
        <f t="shared" si="10"/>
        <v>0</v>
      </c>
      <c r="D165" s="36" t="s">
        <v>178</v>
      </c>
      <c r="E165" s="44">
        <v>1427</v>
      </c>
      <c r="F165" s="44">
        <v>6735.71</v>
      </c>
      <c r="G165" s="44">
        <v>77454.679999999993</v>
      </c>
      <c r="H165" s="44">
        <v>132062.79</v>
      </c>
      <c r="I165" s="44">
        <v>1048599.1717949698</v>
      </c>
      <c r="J165" s="44">
        <v>500</v>
      </c>
      <c r="K165" s="44">
        <v>500</v>
      </c>
      <c r="L165" s="29">
        <f t="shared" si="11"/>
        <v>216253.18</v>
      </c>
      <c r="M165" s="29">
        <f t="shared" si="8"/>
        <v>1264852.3517949698</v>
      </c>
      <c r="N165" s="44"/>
      <c r="O165" s="44"/>
    </row>
    <row r="166" spans="1:15" x14ac:dyDescent="0.25">
      <c r="A166" s="43">
        <v>10922</v>
      </c>
      <c r="B166" s="42">
        <f t="shared" si="9"/>
        <v>1</v>
      </c>
      <c r="C166" s="42">
        <f t="shared" si="10"/>
        <v>0</v>
      </c>
      <c r="D166" s="36" t="s">
        <v>179</v>
      </c>
      <c r="E166" s="44">
        <v>746</v>
      </c>
      <c r="F166" s="44">
        <v>13786.14</v>
      </c>
      <c r="G166" s="44">
        <v>33390.050000000003</v>
      </c>
      <c r="H166" s="44">
        <v>24254.340000000004</v>
      </c>
      <c r="I166" s="44">
        <v>548181.48714719503</v>
      </c>
      <c r="J166" s="44">
        <v>500</v>
      </c>
      <c r="K166" s="44">
        <v>500</v>
      </c>
      <c r="L166" s="29">
        <f t="shared" si="11"/>
        <v>71430.53</v>
      </c>
      <c r="M166" s="29">
        <f t="shared" si="8"/>
        <v>619612.01714719506</v>
      </c>
      <c r="N166" s="44"/>
      <c r="O166" s="44"/>
    </row>
    <row r="167" spans="1:15" x14ac:dyDescent="0.25">
      <c r="A167" s="43">
        <v>10923</v>
      </c>
      <c r="B167" s="42">
        <f t="shared" si="9"/>
        <v>1</v>
      </c>
      <c r="C167" s="42">
        <f t="shared" si="10"/>
        <v>0</v>
      </c>
      <c r="D167" s="36" t="s">
        <v>180</v>
      </c>
      <c r="E167" s="44">
        <v>1983</v>
      </c>
      <c r="F167" s="44">
        <v>14126.2</v>
      </c>
      <c r="G167" s="44">
        <v>98895.5</v>
      </c>
      <c r="H167" s="44">
        <v>111537.88</v>
      </c>
      <c r="I167" s="44">
        <v>1466834.1239433109</v>
      </c>
      <c r="J167" s="44">
        <v>500</v>
      </c>
      <c r="K167" s="44">
        <v>500</v>
      </c>
      <c r="L167" s="29">
        <f t="shared" si="11"/>
        <v>224559.58000000002</v>
      </c>
      <c r="M167" s="29">
        <f t="shared" si="8"/>
        <v>1691393.703943311</v>
      </c>
      <c r="N167" s="44"/>
      <c r="O167" s="44"/>
    </row>
    <row r="168" spans="1:15" x14ac:dyDescent="0.25">
      <c r="A168" s="43">
        <v>10924</v>
      </c>
      <c r="B168" s="42">
        <f t="shared" si="9"/>
        <v>1</v>
      </c>
      <c r="C168" s="42">
        <f t="shared" si="10"/>
        <v>0</v>
      </c>
      <c r="D168" s="36" t="s">
        <v>181</v>
      </c>
      <c r="E168" s="44">
        <v>1010</v>
      </c>
      <c r="F168" s="44">
        <v>10084.57</v>
      </c>
      <c r="G168" s="44">
        <v>53863.53</v>
      </c>
      <c r="H168" s="44">
        <v>154623.46</v>
      </c>
      <c r="I168" s="44">
        <v>742176.00806791824</v>
      </c>
      <c r="J168" s="44">
        <v>500</v>
      </c>
      <c r="K168" s="44">
        <v>500</v>
      </c>
      <c r="L168" s="29">
        <f t="shared" si="11"/>
        <v>218571.56</v>
      </c>
      <c r="M168" s="29">
        <f t="shared" si="8"/>
        <v>960747.5680679183</v>
      </c>
      <c r="N168" s="44"/>
      <c r="O168" s="44"/>
    </row>
    <row r="169" spans="1:15" x14ac:dyDescent="0.25">
      <c r="A169" s="43">
        <v>10925</v>
      </c>
      <c r="B169" s="42">
        <f t="shared" si="9"/>
        <v>1</v>
      </c>
      <c r="C169" s="42">
        <f t="shared" si="10"/>
        <v>0</v>
      </c>
      <c r="D169" s="36" t="s">
        <v>182</v>
      </c>
      <c r="E169" s="44">
        <v>967</v>
      </c>
      <c r="F169" s="44">
        <v>8239</v>
      </c>
      <c r="G169" s="44">
        <v>136223.04999999999</v>
      </c>
      <c r="H169" s="44">
        <v>450479.23</v>
      </c>
      <c r="I169" s="44">
        <v>723516.93499013351</v>
      </c>
      <c r="J169" s="44">
        <v>500</v>
      </c>
      <c r="K169" s="44">
        <v>500</v>
      </c>
      <c r="L169" s="29">
        <f t="shared" si="11"/>
        <v>594941.28</v>
      </c>
      <c r="M169" s="29">
        <f t="shared" si="8"/>
        <v>1318458.2149901334</v>
      </c>
      <c r="N169" s="44"/>
      <c r="O169" s="44"/>
    </row>
    <row r="170" spans="1:15" x14ac:dyDescent="0.25">
      <c r="A170" s="43">
        <v>10926</v>
      </c>
      <c r="B170" s="42">
        <f t="shared" si="9"/>
        <v>1</v>
      </c>
      <c r="C170" s="42">
        <f t="shared" si="10"/>
        <v>0</v>
      </c>
      <c r="D170" s="36" t="s">
        <v>183</v>
      </c>
      <c r="E170" s="44">
        <v>827</v>
      </c>
      <c r="F170" s="44">
        <v>19020.080000000002</v>
      </c>
      <c r="G170" s="44">
        <v>44236.65</v>
      </c>
      <c r="H170" s="44">
        <v>36655.480000000003</v>
      </c>
      <c r="I170" s="44">
        <v>607702.53333878063</v>
      </c>
      <c r="J170" s="44">
        <v>500</v>
      </c>
      <c r="K170" s="44">
        <v>500</v>
      </c>
      <c r="L170" s="29">
        <f t="shared" si="11"/>
        <v>99912.21</v>
      </c>
      <c r="M170" s="29">
        <f t="shared" si="8"/>
        <v>707614.74333878059</v>
      </c>
      <c r="N170" s="44"/>
      <c r="O170" s="44"/>
    </row>
    <row r="171" spans="1:15" x14ac:dyDescent="0.25">
      <c r="A171" s="43">
        <v>10927</v>
      </c>
      <c r="B171" s="42">
        <f t="shared" si="9"/>
        <v>1</v>
      </c>
      <c r="C171" s="42">
        <f t="shared" si="10"/>
        <v>0</v>
      </c>
      <c r="D171" s="36" t="s">
        <v>184</v>
      </c>
      <c r="E171" s="44">
        <v>1150</v>
      </c>
      <c r="F171" s="44">
        <v>10696.32</v>
      </c>
      <c r="G171" s="44">
        <v>50417.25</v>
      </c>
      <c r="H171" s="44">
        <v>54613.82</v>
      </c>
      <c r="I171" s="44">
        <v>845051.89037436247</v>
      </c>
      <c r="J171" s="44">
        <v>500</v>
      </c>
      <c r="K171" s="44">
        <v>500</v>
      </c>
      <c r="L171" s="29">
        <f t="shared" si="11"/>
        <v>115727.39</v>
      </c>
      <c r="M171" s="29">
        <f t="shared" si="8"/>
        <v>960779.28037436248</v>
      </c>
      <c r="N171" s="44"/>
      <c r="O171" s="44"/>
    </row>
    <row r="172" spans="1:15" x14ac:dyDescent="0.25">
      <c r="A172" s="43">
        <v>10928</v>
      </c>
      <c r="B172" s="42">
        <f t="shared" si="9"/>
        <v>1</v>
      </c>
      <c r="C172" s="42">
        <f t="shared" si="10"/>
        <v>0</v>
      </c>
      <c r="D172" s="36" t="s">
        <v>185</v>
      </c>
      <c r="E172" s="44">
        <v>1434</v>
      </c>
      <c r="F172" s="44">
        <v>6551.93</v>
      </c>
      <c r="G172" s="44">
        <v>89050.69</v>
      </c>
      <c r="H172" s="44">
        <v>189316.75</v>
      </c>
      <c r="I172" s="44">
        <v>1053742.9659102918</v>
      </c>
      <c r="J172" s="44">
        <v>500</v>
      </c>
      <c r="K172" s="44">
        <v>500</v>
      </c>
      <c r="L172" s="29">
        <f t="shared" si="11"/>
        <v>284919.37</v>
      </c>
      <c r="M172" s="29">
        <f t="shared" si="8"/>
        <v>1338662.3359102919</v>
      </c>
      <c r="N172" s="44"/>
      <c r="O172" s="44"/>
    </row>
    <row r="173" spans="1:15" x14ac:dyDescent="0.25">
      <c r="A173" s="43">
        <v>10929</v>
      </c>
      <c r="B173" s="42">
        <f t="shared" si="9"/>
        <v>1</v>
      </c>
      <c r="C173" s="42">
        <f t="shared" si="10"/>
        <v>0</v>
      </c>
      <c r="D173" s="36" t="s">
        <v>186</v>
      </c>
      <c r="E173" s="44">
        <v>790</v>
      </c>
      <c r="F173" s="44">
        <v>1400.05</v>
      </c>
      <c r="G173" s="44">
        <v>29647.64</v>
      </c>
      <c r="H173" s="44">
        <v>65426.54</v>
      </c>
      <c r="I173" s="44">
        <v>582547.00730064895</v>
      </c>
      <c r="J173" s="44">
        <v>500</v>
      </c>
      <c r="K173" s="44">
        <v>500</v>
      </c>
      <c r="L173" s="29">
        <f t="shared" si="11"/>
        <v>96474.23</v>
      </c>
      <c r="M173" s="29">
        <f t="shared" si="8"/>
        <v>679021.23730064894</v>
      </c>
      <c r="N173" s="44"/>
      <c r="O173" s="44"/>
    </row>
    <row r="174" spans="1:15" x14ac:dyDescent="0.25">
      <c r="A174" s="43">
        <v>10930</v>
      </c>
      <c r="B174" s="42">
        <f t="shared" si="9"/>
        <v>1</v>
      </c>
      <c r="C174" s="42">
        <f t="shared" si="10"/>
        <v>0</v>
      </c>
      <c r="D174" s="36" t="s">
        <v>187</v>
      </c>
      <c r="E174" s="44">
        <v>736</v>
      </c>
      <c r="F174" s="44">
        <v>3412.09</v>
      </c>
      <c r="G174" s="44">
        <v>31178.400000000001</v>
      </c>
      <c r="H174" s="44">
        <v>9723.34</v>
      </c>
      <c r="I174" s="44">
        <v>540833.20983959187</v>
      </c>
      <c r="J174" s="44">
        <v>500</v>
      </c>
      <c r="K174" s="44">
        <v>500</v>
      </c>
      <c r="L174" s="29">
        <f t="shared" si="11"/>
        <v>44313.83</v>
      </c>
      <c r="M174" s="29">
        <f t="shared" si="8"/>
        <v>585147.03983959183</v>
      </c>
      <c r="N174" s="44"/>
      <c r="O174" s="44"/>
    </row>
    <row r="175" spans="1:15" x14ac:dyDescent="0.25">
      <c r="A175" s="43">
        <v>10931</v>
      </c>
      <c r="B175" s="42">
        <f t="shared" si="9"/>
        <v>1</v>
      </c>
      <c r="C175" s="42">
        <f t="shared" si="10"/>
        <v>0</v>
      </c>
      <c r="D175" s="36" t="s">
        <v>188</v>
      </c>
      <c r="E175" s="44">
        <v>289</v>
      </c>
      <c r="F175" s="44">
        <v>4157.97</v>
      </c>
      <c r="G175" s="44">
        <v>11508.42</v>
      </c>
      <c r="H175" s="44">
        <v>19846.919999999998</v>
      </c>
      <c r="I175" s="44">
        <v>212365.21418973108</v>
      </c>
      <c r="J175" s="44">
        <v>500</v>
      </c>
      <c r="K175" s="44">
        <v>500</v>
      </c>
      <c r="L175" s="29">
        <f t="shared" si="11"/>
        <v>35513.31</v>
      </c>
      <c r="M175" s="29">
        <f t="shared" si="8"/>
        <v>247878.52418973108</v>
      </c>
      <c r="N175" s="44"/>
      <c r="O175" s="44"/>
    </row>
    <row r="176" spans="1:15" x14ac:dyDescent="0.25">
      <c r="A176" s="43">
        <v>10932</v>
      </c>
      <c r="B176" s="42">
        <f t="shared" si="9"/>
        <v>1</v>
      </c>
      <c r="C176" s="42">
        <f t="shared" si="10"/>
        <v>0</v>
      </c>
      <c r="D176" s="36" t="s">
        <v>189</v>
      </c>
      <c r="E176" s="44">
        <v>273</v>
      </c>
      <c r="F176" s="44">
        <v>11730.65</v>
      </c>
      <c r="G176" s="44">
        <v>14614.28</v>
      </c>
      <c r="H176" s="44">
        <v>581.54</v>
      </c>
      <c r="I176" s="44">
        <v>200607.97049756604</v>
      </c>
      <c r="J176" s="44">
        <v>500</v>
      </c>
      <c r="K176" s="44">
        <v>500</v>
      </c>
      <c r="L176" s="29">
        <f t="shared" si="11"/>
        <v>26926.47</v>
      </c>
      <c r="M176" s="29">
        <f t="shared" si="8"/>
        <v>227534.44049756604</v>
      </c>
      <c r="N176" s="44"/>
      <c r="O176" s="44"/>
    </row>
    <row r="177" spans="1:15" x14ac:dyDescent="0.25">
      <c r="A177" s="43">
        <v>20101</v>
      </c>
      <c r="B177" s="42">
        <f t="shared" si="9"/>
        <v>2</v>
      </c>
      <c r="C177" s="42">
        <f t="shared" si="10"/>
        <v>3</v>
      </c>
      <c r="D177" s="36" t="s">
        <v>2032</v>
      </c>
      <c r="E177" s="44">
        <v>100851</v>
      </c>
      <c r="F177" s="44">
        <v>44210.93</v>
      </c>
      <c r="G177" s="44">
        <v>10047083.84</v>
      </c>
      <c r="H177" s="44">
        <v>44713611.859999999</v>
      </c>
      <c r="I177" s="44">
        <v>123374188.80347557</v>
      </c>
      <c r="J177" s="44">
        <v>500</v>
      </c>
      <c r="K177" s="44">
        <v>500</v>
      </c>
      <c r="L177" s="29">
        <f t="shared" si="11"/>
        <v>54804906.629999995</v>
      </c>
      <c r="M177" s="29">
        <f t="shared" si="8"/>
        <v>178179095.43347555</v>
      </c>
      <c r="N177" s="44">
        <v>1</v>
      </c>
      <c r="O177" s="44">
        <v>1</v>
      </c>
    </row>
    <row r="178" spans="1:15" x14ac:dyDescent="0.25">
      <c r="A178" s="43">
        <v>20201</v>
      </c>
      <c r="B178" s="42">
        <f t="shared" si="9"/>
        <v>2</v>
      </c>
      <c r="C178" s="42">
        <f t="shared" si="10"/>
        <v>3</v>
      </c>
      <c r="D178" s="36" t="s">
        <v>190</v>
      </c>
      <c r="E178" s="44">
        <v>62148</v>
      </c>
      <c r="F178" s="44">
        <v>39922.300000000003</v>
      </c>
      <c r="G178" s="44">
        <v>6744203.9800000004</v>
      </c>
      <c r="H178" s="44">
        <v>31672252.800000001</v>
      </c>
      <c r="I178" s="44">
        <v>76027596.015492156</v>
      </c>
      <c r="J178" s="44">
        <v>500</v>
      </c>
      <c r="K178" s="44">
        <v>500</v>
      </c>
      <c r="L178" s="29">
        <f t="shared" si="11"/>
        <v>38456379.079999998</v>
      </c>
      <c r="M178" s="29">
        <f t="shared" si="8"/>
        <v>114483975.09549215</v>
      </c>
      <c r="N178" s="44">
        <v>1</v>
      </c>
      <c r="O178" s="44"/>
    </row>
    <row r="179" spans="1:15" x14ac:dyDescent="0.25">
      <c r="A179" s="43">
        <v>20302</v>
      </c>
      <c r="B179" s="42">
        <f t="shared" si="9"/>
        <v>2</v>
      </c>
      <c r="C179" s="42">
        <f t="shared" si="10"/>
        <v>0</v>
      </c>
      <c r="D179" s="36" t="s">
        <v>191</v>
      </c>
      <c r="E179" s="44">
        <v>1234</v>
      </c>
      <c r="F179" s="44">
        <v>3771.46</v>
      </c>
      <c r="G179" s="44">
        <v>72961.91</v>
      </c>
      <c r="H179" s="44">
        <v>106094.09</v>
      </c>
      <c r="I179" s="44">
        <v>981845.26618732733</v>
      </c>
      <c r="J179" s="44">
        <v>500</v>
      </c>
      <c r="K179" s="44">
        <v>500</v>
      </c>
      <c r="L179" s="29">
        <f t="shared" si="11"/>
        <v>182827.46000000002</v>
      </c>
      <c r="M179" s="29">
        <f t="shared" si="8"/>
        <v>1164672.7261873274</v>
      </c>
      <c r="N179" s="44"/>
      <c r="O179" s="44"/>
    </row>
    <row r="180" spans="1:15" x14ac:dyDescent="0.25">
      <c r="A180" s="43">
        <v>20305</v>
      </c>
      <c r="B180" s="42">
        <f t="shared" si="9"/>
        <v>2</v>
      </c>
      <c r="C180" s="42">
        <f t="shared" si="10"/>
        <v>0</v>
      </c>
      <c r="D180" s="36" t="s">
        <v>192</v>
      </c>
      <c r="E180" s="44">
        <v>6891</v>
      </c>
      <c r="F180" s="44">
        <v>28761.34</v>
      </c>
      <c r="G180" s="44">
        <v>888079.43</v>
      </c>
      <c r="H180" s="44">
        <v>2172332.5099999998</v>
      </c>
      <c r="I180" s="44">
        <v>6384050.4418374617</v>
      </c>
      <c r="J180" s="44">
        <v>500</v>
      </c>
      <c r="K180" s="44">
        <v>500</v>
      </c>
      <c r="L180" s="29">
        <f t="shared" si="11"/>
        <v>3089173.28</v>
      </c>
      <c r="M180" s="29">
        <f t="shared" si="8"/>
        <v>9473223.721837461</v>
      </c>
      <c r="N180" s="44"/>
      <c r="O180" s="44"/>
    </row>
    <row r="181" spans="1:15" x14ac:dyDescent="0.25">
      <c r="A181" s="43">
        <v>20306</v>
      </c>
      <c r="B181" s="42">
        <f t="shared" si="9"/>
        <v>2</v>
      </c>
      <c r="C181" s="42">
        <f t="shared" si="10"/>
        <v>0</v>
      </c>
      <c r="D181" s="36" t="s">
        <v>193</v>
      </c>
      <c r="E181" s="44">
        <v>2578</v>
      </c>
      <c r="F181" s="44">
        <v>11080.05</v>
      </c>
      <c r="G181" s="44">
        <v>158433.16</v>
      </c>
      <c r="H181" s="44">
        <v>264915.5</v>
      </c>
      <c r="I181" s="44">
        <v>2042592.633668666</v>
      </c>
      <c r="J181" s="44">
        <v>500</v>
      </c>
      <c r="K181" s="44">
        <v>500</v>
      </c>
      <c r="L181" s="29">
        <f t="shared" si="11"/>
        <v>434428.70999999996</v>
      </c>
      <c r="M181" s="29">
        <f t="shared" si="8"/>
        <v>2477021.3436686657</v>
      </c>
      <c r="N181" s="44"/>
      <c r="O181" s="44"/>
    </row>
    <row r="182" spans="1:15" x14ac:dyDescent="0.25">
      <c r="A182" s="43">
        <v>20307</v>
      </c>
      <c r="B182" s="42">
        <f t="shared" si="9"/>
        <v>2</v>
      </c>
      <c r="C182" s="42">
        <f t="shared" si="10"/>
        <v>0</v>
      </c>
      <c r="D182" s="36" t="s">
        <v>194</v>
      </c>
      <c r="E182" s="44">
        <v>3354</v>
      </c>
      <c r="F182" s="44">
        <v>20304.29</v>
      </c>
      <c r="G182" s="44">
        <v>326424.21000000002</v>
      </c>
      <c r="H182" s="44">
        <v>671536.11</v>
      </c>
      <c r="I182" s="44">
        <v>2693077.4874804914</v>
      </c>
      <c r="J182" s="44">
        <v>500</v>
      </c>
      <c r="K182" s="44">
        <v>500</v>
      </c>
      <c r="L182" s="29">
        <f t="shared" si="11"/>
        <v>1018264.61</v>
      </c>
      <c r="M182" s="29">
        <f t="shared" si="8"/>
        <v>3711342.0974804913</v>
      </c>
      <c r="N182" s="44"/>
      <c r="O182" s="44"/>
    </row>
    <row r="183" spans="1:15" x14ac:dyDescent="0.25">
      <c r="A183" s="43">
        <v>20316</v>
      </c>
      <c r="B183" s="42">
        <f t="shared" si="9"/>
        <v>2</v>
      </c>
      <c r="C183" s="42">
        <f t="shared" si="10"/>
        <v>0</v>
      </c>
      <c r="D183" s="36" t="s">
        <v>195</v>
      </c>
      <c r="E183" s="44">
        <v>1594</v>
      </c>
      <c r="F183" s="44">
        <v>11308.63</v>
      </c>
      <c r="G183" s="44">
        <v>87447.51</v>
      </c>
      <c r="H183" s="44">
        <v>55014.99</v>
      </c>
      <c r="I183" s="44">
        <v>1252963.2829588263</v>
      </c>
      <c r="J183" s="44">
        <v>500</v>
      </c>
      <c r="K183" s="44">
        <v>500</v>
      </c>
      <c r="L183" s="29">
        <f t="shared" si="11"/>
        <v>153771.13</v>
      </c>
      <c r="M183" s="29">
        <f t="shared" si="8"/>
        <v>1406734.4129588264</v>
      </c>
      <c r="N183" s="44"/>
      <c r="O183" s="44"/>
    </row>
    <row r="184" spans="1:15" x14ac:dyDescent="0.25">
      <c r="A184" s="43">
        <v>20320</v>
      </c>
      <c r="B184" s="42">
        <f t="shared" si="9"/>
        <v>2</v>
      </c>
      <c r="C184" s="42">
        <f t="shared" si="10"/>
        <v>0</v>
      </c>
      <c r="D184" s="36" t="s">
        <v>196</v>
      </c>
      <c r="E184" s="44">
        <v>1244</v>
      </c>
      <c r="F184" s="44">
        <v>10584.67</v>
      </c>
      <c r="G184" s="44">
        <v>107295.76</v>
      </c>
      <c r="H184" s="44">
        <v>176102.17</v>
      </c>
      <c r="I184" s="44">
        <v>1077797.2099958675</v>
      </c>
      <c r="J184" s="44">
        <v>500</v>
      </c>
      <c r="K184" s="44">
        <v>500</v>
      </c>
      <c r="L184" s="29">
        <f t="shared" si="11"/>
        <v>293982.59999999998</v>
      </c>
      <c r="M184" s="29">
        <f t="shared" si="8"/>
        <v>1371779.8099958673</v>
      </c>
      <c r="N184" s="44"/>
      <c r="O184" s="44"/>
    </row>
    <row r="185" spans="1:15" x14ac:dyDescent="0.25">
      <c r="A185" s="43">
        <v>20321</v>
      </c>
      <c r="B185" s="42">
        <f t="shared" si="9"/>
        <v>2</v>
      </c>
      <c r="C185" s="42">
        <f t="shared" si="10"/>
        <v>0</v>
      </c>
      <c r="D185" s="36" t="s">
        <v>197</v>
      </c>
      <c r="E185" s="44">
        <v>1316</v>
      </c>
      <c r="F185" s="44">
        <v>7971.5</v>
      </c>
      <c r="G185" s="44">
        <v>79986.5</v>
      </c>
      <c r="H185" s="44">
        <v>147712.71</v>
      </c>
      <c r="I185" s="44">
        <v>1117499.1343638797</v>
      </c>
      <c r="J185" s="44">
        <v>500</v>
      </c>
      <c r="K185" s="44">
        <v>500</v>
      </c>
      <c r="L185" s="29">
        <f t="shared" si="11"/>
        <v>235670.71</v>
      </c>
      <c r="M185" s="29">
        <f t="shared" si="8"/>
        <v>1353169.8443638796</v>
      </c>
      <c r="N185" s="44"/>
      <c r="O185" s="44"/>
    </row>
    <row r="186" spans="1:15" x14ac:dyDescent="0.25">
      <c r="A186" s="43">
        <v>20402</v>
      </c>
      <c r="B186" s="42">
        <f t="shared" si="9"/>
        <v>2</v>
      </c>
      <c r="C186" s="42">
        <f t="shared" si="10"/>
        <v>0</v>
      </c>
      <c r="D186" s="36" t="s">
        <v>198</v>
      </c>
      <c r="E186" s="44">
        <v>7991</v>
      </c>
      <c r="F186" s="44">
        <v>18401.84</v>
      </c>
      <c r="G186" s="44">
        <v>451041.83</v>
      </c>
      <c r="H186" s="44">
        <v>797847</v>
      </c>
      <c r="I186" s="44">
        <v>6170971.3029339453</v>
      </c>
      <c r="J186" s="44">
        <v>500</v>
      </c>
      <c r="K186" s="44">
        <v>500</v>
      </c>
      <c r="L186" s="29">
        <f t="shared" si="11"/>
        <v>1267290.67</v>
      </c>
      <c r="M186" s="29">
        <f t="shared" si="8"/>
        <v>7438261.9729339452</v>
      </c>
      <c r="N186" s="44"/>
      <c r="O186" s="44"/>
    </row>
    <row r="187" spans="1:15" x14ac:dyDescent="0.25">
      <c r="A187" s="43">
        <v>20403</v>
      </c>
      <c r="B187" s="42">
        <f t="shared" si="9"/>
        <v>2</v>
      </c>
      <c r="C187" s="42">
        <f t="shared" si="10"/>
        <v>0</v>
      </c>
      <c r="D187" s="36" t="s">
        <v>199</v>
      </c>
      <c r="E187" s="44">
        <v>2497</v>
      </c>
      <c r="F187" s="44">
        <v>23702.61</v>
      </c>
      <c r="G187" s="44">
        <v>183432.64</v>
      </c>
      <c r="H187" s="44">
        <v>641382.11</v>
      </c>
      <c r="I187" s="44">
        <v>1960252.0026651125</v>
      </c>
      <c r="J187" s="44">
        <v>500</v>
      </c>
      <c r="K187" s="44">
        <v>500</v>
      </c>
      <c r="L187" s="29">
        <f t="shared" si="11"/>
        <v>848517.36</v>
      </c>
      <c r="M187" s="29">
        <f t="shared" si="8"/>
        <v>2808769.3626651126</v>
      </c>
      <c r="N187" s="44"/>
      <c r="O187" s="44"/>
    </row>
    <row r="188" spans="1:15" x14ac:dyDescent="0.25">
      <c r="A188" s="43">
        <v>20405</v>
      </c>
      <c r="B188" s="42">
        <f t="shared" si="9"/>
        <v>2</v>
      </c>
      <c r="C188" s="42">
        <f t="shared" si="10"/>
        <v>0</v>
      </c>
      <c r="D188" s="36" t="s">
        <v>200</v>
      </c>
      <c r="E188" s="44">
        <v>7086</v>
      </c>
      <c r="F188" s="44">
        <v>49252.03</v>
      </c>
      <c r="G188" s="44">
        <v>453584.14</v>
      </c>
      <c r="H188" s="44">
        <v>2369067.23</v>
      </c>
      <c r="I188" s="44">
        <v>5490687.1391155021</v>
      </c>
      <c r="J188" s="44">
        <v>500</v>
      </c>
      <c r="K188" s="44">
        <v>500</v>
      </c>
      <c r="L188" s="29">
        <f t="shared" si="11"/>
        <v>2871903.4</v>
      </c>
      <c r="M188" s="29">
        <f t="shared" si="8"/>
        <v>8362590.5391155016</v>
      </c>
      <c r="N188" s="44"/>
      <c r="O188" s="44"/>
    </row>
    <row r="189" spans="1:15" x14ac:dyDescent="0.25">
      <c r="A189" s="43">
        <v>20409</v>
      </c>
      <c r="B189" s="42">
        <f t="shared" si="9"/>
        <v>2</v>
      </c>
      <c r="C189" s="42">
        <f t="shared" si="10"/>
        <v>0</v>
      </c>
      <c r="D189" s="36" t="s">
        <v>201</v>
      </c>
      <c r="E189" s="44">
        <v>2914</v>
      </c>
      <c r="F189" s="44">
        <v>40056.050000000003</v>
      </c>
      <c r="G189" s="44">
        <v>184338.45</v>
      </c>
      <c r="H189" s="44">
        <v>549787.03</v>
      </c>
      <c r="I189" s="44">
        <v>2249430.1078847372</v>
      </c>
      <c r="J189" s="44">
        <v>500</v>
      </c>
      <c r="K189" s="44">
        <v>500</v>
      </c>
      <c r="L189" s="29">
        <f t="shared" si="11"/>
        <v>774181.53</v>
      </c>
      <c r="M189" s="29">
        <f t="shared" si="8"/>
        <v>3023611.637884737</v>
      </c>
      <c r="N189" s="44"/>
      <c r="O189" s="44"/>
    </row>
    <row r="190" spans="1:15" x14ac:dyDescent="0.25">
      <c r="A190" s="43">
        <v>20412</v>
      </c>
      <c r="B190" s="42">
        <f t="shared" si="9"/>
        <v>2</v>
      </c>
      <c r="C190" s="42">
        <f t="shared" si="10"/>
        <v>0</v>
      </c>
      <c r="D190" s="36" t="s">
        <v>202</v>
      </c>
      <c r="E190" s="44">
        <v>2445</v>
      </c>
      <c r="F190" s="44">
        <v>8718.51</v>
      </c>
      <c r="G190" s="44">
        <v>279166.77</v>
      </c>
      <c r="H190" s="44">
        <v>263852.3</v>
      </c>
      <c r="I190" s="44">
        <v>2167726.9136896562</v>
      </c>
      <c r="J190" s="44">
        <v>500</v>
      </c>
      <c r="K190" s="44">
        <v>500</v>
      </c>
      <c r="L190" s="29">
        <f t="shared" si="11"/>
        <v>551737.58000000007</v>
      </c>
      <c r="M190" s="29">
        <f t="shared" si="8"/>
        <v>2719464.4936896563</v>
      </c>
      <c r="N190" s="44"/>
      <c r="O190" s="44"/>
    </row>
    <row r="191" spans="1:15" x14ac:dyDescent="0.25">
      <c r="A191" s="43">
        <v>20414</v>
      </c>
      <c r="B191" s="42">
        <f t="shared" si="9"/>
        <v>2</v>
      </c>
      <c r="C191" s="42">
        <f t="shared" si="10"/>
        <v>0</v>
      </c>
      <c r="D191" s="36" t="s">
        <v>203</v>
      </c>
      <c r="E191" s="44">
        <v>3028</v>
      </c>
      <c r="F191" s="44">
        <v>13635.93</v>
      </c>
      <c r="G191" s="44">
        <v>178029.66</v>
      </c>
      <c r="H191" s="44">
        <v>234746.99</v>
      </c>
      <c r="I191" s="44">
        <v>2341239.8333339309</v>
      </c>
      <c r="J191" s="44">
        <v>500</v>
      </c>
      <c r="K191" s="44">
        <v>500</v>
      </c>
      <c r="L191" s="29">
        <f t="shared" si="11"/>
        <v>426412.57999999996</v>
      </c>
      <c r="M191" s="29">
        <f t="shared" si="8"/>
        <v>2767652.413333931</v>
      </c>
      <c r="N191" s="44"/>
      <c r="O191" s="44"/>
    </row>
    <row r="192" spans="1:15" x14ac:dyDescent="0.25">
      <c r="A192" s="43">
        <v>20415</v>
      </c>
      <c r="B192" s="42">
        <f t="shared" si="9"/>
        <v>2</v>
      </c>
      <c r="C192" s="42">
        <f t="shared" si="10"/>
        <v>0</v>
      </c>
      <c r="D192" s="36" t="s">
        <v>204</v>
      </c>
      <c r="E192" s="44">
        <v>3410</v>
      </c>
      <c r="F192" s="44">
        <v>2364.9899999999998</v>
      </c>
      <c r="G192" s="44">
        <v>565635.89</v>
      </c>
      <c r="H192" s="44">
        <v>526988.94999999995</v>
      </c>
      <c r="I192" s="44">
        <v>2747396.1212607264</v>
      </c>
      <c r="J192" s="44">
        <v>500</v>
      </c>
      <c r="K192" s="44">
        <v>500</v>
      </c>
      <c r="L192" s="29">
        <f t="shared" si="11"/>
        <v>1094989.83</v>
      </c>
      <c r="M192" s="29">
        <f t="shared" si="8"/>
        <v>3842385.9512607264</v>
      </c>
      <c r="N192" s="44"/>
      <c r="O192" s="44"/>
    </row>
    <row r="193" spans="1:15" x14ac:dyDescent="0.25">
      <c r="A193" s="43">
        <v>20416</v>
      </c>
      <c r="B193" s="42">
        <f t="shared" si="9"/>
        <v>2</v>
      </c>
      <c r="C193" s="42">
        <f t="shared" si="10"/>
        <v>0</v>
      </c>
      <c r="D193" s="36" t="s">
        <v>205</v>
      </c>
      <c r="E193" s="44">
        <v>1793</v>
      </c>
      <c r="F193" s="44">
        <v>7833.98</v>
      </c>
      <c r="G193" s="44">
        <v>95878.64</v>
      </c>
      <c r="H193" s="44">
        <v>177527.45</v>
      </c>
      <c r="I193" s="44">
        <v>1388295.9141881829</v>
      </c>
      <c r="J193" s="44">
        <v>500</v>
      </c>
      <c r="K193" s="44">
        <v>500</v>
      </c>
      <c r="L193" s="29">
        <f t="shared" si="11"/>
        <v>281240.07</v>
      </c>
      <c r="M193" s="29">
        <f t="shared" si="8"/>
        <v>1669535.984188183</v>
      </c>
      <c r="N193" s="44"/>
      <c r="O193" s="44"/>
    </row>
    <row r="194" spans="1:15" x14ac:dyDescent="0.25">
      <c r="A194" s="43">
        <v>20417</v>
      </c>
      <c r="B194" s="42">
        <f t="shared" si="9"/>
        <v>2</v>
      </c>
      <c r="C194" s="42">
        <f t="shared" si="10"/>
        <v>0</v>
      </c>
      <c r="D194" s="36" t="s">
        <v>206</v>
      </c>
      <c r="E194" s="44">
        <v>2591</v>
      </c>
      <c r="F194" s="44">
        <v>11591.8</v>
      </c>
      <c r="G194" s="44">
        <v>165242.88</v>
      </c>
      <c r="H194" s="44">
        <v>115155.26</v>
      </c>
      <c r="I194" s="44">
        <v>2001198.4015034598</v>
      </c>
      <c r="J194" s="44">
        <v>500</v>
      </c>
      <c r="K194" s="44">
        <v>500</v>
      </c>
      <c r="L194" s="29">
        <f t="shared" si="11"/>
        <v>291989.94</v>
      </c>
      <c r="M194" s="29">
        <f t="shared" si="8"/>
        <v>2293188.34150346</v>
      </c>
      <c r="N194" s="44"/>
      <c r="O194" s="44"/>
    </row>
    <row r="195" spans="1:15" x14ac:dyDescent="0.25">
      <c r="A195" s="43">
        <v>20418</v>
      </c>
      <c r="B195" s="42">
        <f t="shared" si="9"/>
        <v>2</v>
      </c>
      <c r="C195" s="42">
        <f t="shared" si="10"/>
        <v>0</v>
      </c>
      <c r="D195" s="36" t="s">
        <v>207</v>
      </c>
      <c r="E195" s="44">
        <v>3843</v>
      </c>
      <c r="F195" s="44">
        <v>25876.51</v>
      </c>
      <c r="G195" s="44">
        <v>297947.78000000003</v>
      </c>
      <c r="H195" s="44">
        <v>732971.13</v>
      </c>
      <c r="I195" s="44">
        <v>2967524.4229269419</v>
      </c>
      <c r="J195" s="44">
        <v>500</v>
      </c>
      <c r="K195" s="44">
        <v>500</v>
      </c>
      <c r="L195" s="29">
        <f t="shared" si="11"/>
        <v>1056795.42</v>
      </c>
      <c r="M195" s="29">
        <f t="shared" si="8"/>
        <v>4024319.8429269418</v>
      </c>
      <c r="N195" s="44"/>
      <c r="O195" s="44"/>
    </row>
    <row r="196" spans="1:15" x14ac:dyDescent="0.25">
      <c r="A196" s="43">
        <v>20419</v>
      </c>
      <c r="B196" s="42">
        <f t="shared" si="9"/>
        <v>2</v>
      </c>
      <c r="C196" s="42">
        <f t="shared" si="10"/>
        <v>0</v>
      </c>
      <c r="D196" s="36" t="s">
        <v>208</v>
      </c>
      <c r="E196" s="44">
        <v>1601</v>
      </c>
      <c r="F196" s="44">
        <v>3404.24</v>
      </c>
      <c r="G196" s="44">
        <v>561689.42000000004</v>
      </c>
      <c r="H196" s="44">
        <v>359737.11</v>
      </c>
      <c r="I196" s="44">
        <v>1343352.3108536887</v>
      </c>
      <c r="J196" s="44">
        <v>500</v>
      </c>
      <c r="K196" s="44">
        <v>500</v>
      </c>
      <c r="L196" s="29">
        <f t="shared" si="11"/>
        <v>924830.77</v>
      </c>
      <c r="M196" s="29">
        <f t="shared" si="8"/>
        <v>2268183.0808536885</v>
      </c>
      <c r="N196" s="44"/>
      <c r="O196" s="44"/>
    </row>
    <row r="197" spans="1:15" x14ac:dyDescent="0.25">
      <c r="A197" s="43">
        <v>20421</v>
      </c>
      <c r="B197" s="42">
        <f t="shared" si="9"/>
        <v>2</v>
      </c>
      <c r="C197" s="42">
        <f t="shared" si="10"/>
        <v>0</v>
      </c>
      <c r="D197" s="36" t="s">
        <v>209</v>
      </c>
      <c r="E197" s="44">
        <v>4470</v>
      </c>
      <c r="F197" s="44">
        <v>29392.52</v>
      </c>
      <c r="G197" s="44">
        <v>298854.2</v>
      </c>
      <c r="H197" s="44">
        <v>366355.46</v>
      </c>
      <c r="I197" s="44">
        <v>3473330.2035294562</v>
      </c>
      <c r="J197" s="44">
        <v>500</v>
      </c>
      <c r="K197" s="44">
        <v>500</v>
      </c>
      <c r="L197" s="29">
        <f t="shared" si="11"/>
        <v>694602.18</v>
      </c>
      <c r="M197" s="29">
        <f t="shared" si="8"/>
        <v>4167932.3835294563</v>
      </c>
      <c r="N197" s="44"/>
      <c r="O197" s="44"/>
    </row>
    <row r="198" spans="1:15" x14ac:dyDescent="0.25">
      <c r="A198" s="43">
        <v>20424</v>
      </c>
      <c r="B198" s="42">
        <f t="shared" si="9"/>
        <v>2</v>
      </c>
      <c r="C198" s="42">
        <f t="shared" si="10"/>
        <v>0</v>
      </c>
      <c r="D198" s="36" t="s">
        <v>2033</v>
      </c>
      <c r="E198" s="44">
        <v>2788</v>
      </c>
      <c r="F198" s="44">
        <v>2972.87</v>
      </c>
      <c r="G198" s="44">
        <v>760501.84</v>
      </c>
      <c r="H198" s="44">
        <v>663672.07999999996</v>
      </c>
      <c r="I198" s="44">
        <v>2431179.0103445472</v>
      </c>
      <c r="J198" s="44">
        <v>500</v>
      </c>
      <c r="K198" s="44">
        <v>500</v>
      </c>
      <c r="L198" s="29">
        <f t="shared" si="11"/>
        <v>1427146.79</v>
      </c>
      <c r="M198" s="29">
        <f t="shared" ref="M198:M261" si="12">L198+I198</f>
        <v>3858325.8003445473</v>
      </c>
      <c r="N198" s="44"/>
      <c r="O198" s="44"/>
    </row>
    <row r="199" spans="1:15" x14ac:dyDescent="0.25">
      <c r="A199" s="43">
        <v>20425</v>
      </c>
      <c r="B199" s="42">
        <f t="shared" ref="B199:B262" si="13">INT(A199/10000)</f>
        <v>2</v>
      </c>
      <c r="C199" s="42">
        <f t="shared" ref="C199:C262" si="14">IF(E199&lt;=10000,0,IF(E199&lt;=20000,1,IF(E199&lt;=50000,2,3)))</f>
        <v>0</v>
      </c>
      <c r="D199" s="36" t="s">
        <v>210</v>
      </c>
      <c r="E199" s="44">
        <v>3211</v>
      </c>
      <c r="F199" s="44">
        <v>23709.09</v>
      </c>
      <c r="G199" s="44">
        <v>222125.94</v>
      </c>
      <c r="H199" s="44">
        <v>713097.51</v>
      </c>
      <c r="I199" s="44">
        <v>2478522.8620942696</v>
      </c>
      <c r="J199" s="44">
        <v>500</v>
      </c>
      <c r="K199" s="44">
        <v>500</v>
      </c>
      <c r="L199" s="29">
        <f t="shared" ref="L199:L262" si="15">F199/J199*500+G199/K199*500+H199</f>
        <v>958932.54</v>
      </c>
      <c r="M199" s="29">
        <f t="shared" si="12"/>
        <v>3437455.4020942696</v>
      </c>
      <c r="N199" s="44"/>
      <c r="O199" s="44"/>
    </row>
    <row r="200" spans="1:15" x14ac:dyDescent="0.25">
      <c r="A200" s="43">
        <v>20428</v>
      </c>
      <c r="B200" s="42">
        <f t="shared" si="13"/>
        <v>2</v>
      </c>
      <c r="C200" s="42">
        <f t="shared" si="14"/>
        <v>0</v>
      </c>
      <c r="D200" s="36" t="s">
        <v>2034</v>
      </c>
      <c r="E200" s="44">
        <v>1107</v>
      </c>
      <c r="F200" s="44">
        <v>13527.59</v>
      </c>
      <c r="G200" s="44">
        <v>61351.63</v>
      </c>
      <c r="H200" s="44">
        <v>40640.949999999997</v>
      </c>
      <c r="I200" s="44">
        <v>892351.85704857018</v>
      </c>
      <c r="J200" s="44">
        <v>500</v>
      </c>
      <c r="K200" s="44">
        <v>500</v>
      </c>
      <c r="L200" s="29">
        <f t="shared" si="15"/>
        <v>115520.17</v>
      </c>
      <c r="M200" s="29">
        <f t="shared" si="12"/>
        <v>1007872.0270485702</v>
      </c>
      <c r="N200" s="44"/>
      <c r="O200" s="44"/>
    </row>
    <row r="201" spans="1:15" x14ac:dyDescent="0.25">
      <c r="A201" s="43">
        <v>20432</v>
      </c>
      <c r="B201" s="42">
        <f t="shared" si="13"/>
        <v>2</v>
      </c>
      <c r="C201" s="42">
        <f t="shared" si="14"/>
        <v>0</v>
      </c>
      <c r="D201" s="36" t="s">
        <v>211</v>
      </c>
      <c r="E201" s="44">
        <v>2672</v>
      </c>
      <c r="F201" s="44">
        <v>9936.2099999999991</v>
      </c>
      <c r="G201" s="44">
        <v>264816.25</v>
      </c>
      <c r="H201" s="44">
        <v>211322.5</v>
      </c>
      <c r="I201" s="44">
        <v>2145184.7832283461</v>
      </c>
      <c r="J201" s="44">
        <v>500</v>
      </c>
      <c r="K201" s="44">
        <v>500</v>
      </c>
      <c r="L201" s="29">
        <f t="shared" si="15"/>
        <v>486074.96</v>
      </c>
      <c r="M201" s="29">
        <f t="shared" si="12"/>
        <v>2631259.7432283461</v>
      </c>
      <c r="N201" s="44"/>
      <c r="O201" s="44"/>
    </row>
    <row r="202" spans="1:15" x14ac:dyDescent="0.25">
      <c r="A202" s="43">
        <v>20435</v>
      </c>
      <c r="B202" s="42">
        <f t="shared" si="13"/>
        <v>2</v>
      </c>
      <c r="C202" s="42">
        <f t="shared" si="14"/>
        <v>0</v>
      </c>
      <c r="D202" s="36" t="s">
        <v>2035</v>
      </c>
      <c r="E202" s="44">
        <v>2188</v>
      </c>
      <c r="F202" s="44">
        <v>9778.4599999999991</v>
      </c>
      <c r="G202" s="44">
        <v>276546.32</v>
      </c>
      <c r="H202" s="44">
        <v>210254.65</v>
      </c>
      <c r="I202" s="44">
        <v>1748294.843761456</v>
      </c>
      <c r="J202" s="44">
        <v>500</v>
      </c>
      <c r="K202" s="44">
        <v>500</v>
      </c>
      <c r="L202" s="29">
        <f t="shared" si="15"/>
        <v>496579.43000000005</v>
      </c>
      <c r="M202" s="29">
        <f t="shared" si="12"/>
        <v>2244874.2737614559</v>
      </c>
      <c r="N202" s="44"/>
      <c r="O202" s="44"/>
    </row>
    <row r="203" spans="1:15" x14ac:dyDescent="0.25">
      <c r="A203" s="43">
        <v>20441</v>
      </c>
      <c r="B203" s="42">
        <f t="shared" si="13"/>
        <v>2</v>
      </c>
      <c r="C203" s="42">
        <f t="shared" si="14"/>
        <v>0</v>
      </c>
      <c r="D203" s="36" t="s">
        <v>212</v>
      </c>
      <c r="E203" s="44">
        <v>607</v>
      </c>
      <c r="F203" s="44">
        <v>26609.79</v>
      </c>
      <c r="G203" s="44">
        <v>65824.009999999995</v>
      </c>
      <c r="H203" s="44">
        <v>14862.15</v>
      </c>
      <c r="I203" s="44">
        <v>468534.21902560629</v>
      </c>
      <c r="J203" s="44">
        <v>500</v>
      </c>
      <c r="K203" s="44">
        <v>500</v>
      </c>
      <c r="L203" s="29">
        <f t="shared" si="15"/>
        <v>107295.94999999998</v>
      </c>
      <c r="M203" s="29">
        <f t="shared" si="12"/>
        <v>575830.16902560624</v>
      </c>
      <c r="N203" s="44"/>
      <c r="O203" s="44"/>
    </row>
    <row r="204" spans="1:15" x14ac:dyDescent="0.25">
      <c r="A204" s="43">
        <v>20442</v>
      </c>
      <c r="B204" s="42">
        <f t="shared" si="13"/>
        <v>2</v>
      </c>
      <c r="C204" s="42">
        <f t="shared" si="14"/>
        <v>0</v>
      </c>
      <c r="D204" s="36" t="s">
        <v>213</v>
      </c>
      <c r="E204" s="44">
        <v>3481</v>
      </c>
      <c r="F204" s="44">
        <v>30829.79</v>
      </c>
      <c r="G204" s="44">
        <v>207223.67999999999</v>
      </c>
      <c r="H204" s="44">
        <v>451618.26</v>
      </c>
      <c r="I204" s="44">
        <v>2691358.1147886934</v>
      </c>
      <c r="J204" s="44">
        <v>500</v>
      </c>
      <c r="K204" s="44">
        <v>500</v>
      </c>
      <c r="L204" s="29">
        <f t="shared" si="15"/>
        <v>689671.73</v>
      </c>
      <c r="M204" s="29">
        <f t="shared" si="12"/>
        <v>3381029.8447886934</v>
      </c>
      <c r="N204" s="44"/>
      <c r="O204" s="44"/>
    </row>
    <row r="205" spans="1:15" x14ac:dyDescent="0.25">
      <c r="A205" s="43">
        <v>20501</v>
      </c>
      <c r="B205" s="42">
        <f t="shared" si="13"/>
        <v>2</v>
      </c>
      <c r="C205" s="42">
        <f t="shared" si="14"/>
        <v>0</v>
      </c>
      <c r="D205" s="36" t="s">
        <v>214</v>
      </c>
      <c r="E205" s="44">
        <v>4694</v>
      </c>
      <c r="F205" s="44">
        <v>6652.09</v>
      </c>
      <c r="G205" s="44">
        <v>488147.34</v>
      </c>
      <c r="H205" s="44">
        <v>4305686.8600000003</v>
      </c>
      <c r="I205" s="44">
        <v>3835057.4386503957</v>
      </c>
      <c r="J205" s="44">
        <v>500</v>
      </c>
      <c r="K205" s="44">
        <v>500</v>
      </c>
      <c r="L205" s="29">
        <f t="shared" si="15"/>
        <v>4800486.29</v>
      </c>
      <c r="M205" s="29">
        <f t="shared" si="12"/>
        <v>8635543.7286503948</v>
      </c>
      <c r="N205" s="44"/>
      <c r="O205" s="44"/>
    </row>
    <row r="206" spans="1:15" x14ac:dyDescent="0.25">
      <c r="A206" s="43">
        <v>20502</v>
      </c>
      <c r="B206" s="42">
        <f t="shared" si="13"/>
        <v>2</v>
      </c>
      <c r="C206" s="42">
        <f t="shared" si="14"/>
        <v>0</v>
      </c>
      <c r="D206" s="36" t="s">
        <v>215</v>
      </c>
      <c r="E206" s="44">
        <v>2729</v>
      </c>
      <c r="F206" s="44">
        <v>24813.74</v>
      </c>
      <c r="G206" s="44">
        <v>147054.85999999999</v>
      </c>
      <c r="H206" s="44">
        <v>612836.03</v>
      </c>
      <c r="I206" s="44">
        <v>2107194.6932374854</v>
      </c>
      <c r="J206" s="44">
        <v>500</v>
      </c>
      <c r="K206" s="44">
        <v>500</v>
      </c>
      <c r="L206" s="29">
        <f t="shared" si="15"/>
        <v>784704.63</v>
      </c>
      <c r="M206" s="29">
        <f t="shared" si="12"/>
        <v>2891899.3232374853</v>
      </c>
      <c r="N206" s="44"/>
      <c r="O206" s="44"/>
    </row>
    <row r="207" spans="1:15" x14ac:dyDescent="0.25">
      <c r="A207" s="43">
        <v>20503</v>
      </c>
      <c r="B207" s="42">
        <f t="shared" si="13"/>
        <v>2</v>
      </c>
      <c r="C207" s="42">
        <f t="shared" si="14"/>
        <v>0</v>
      </c>
      <c r="D207" s="36" t="s">
        <v>216</v>
      </c>
      <c r="E207" s="44">
        <v>894</v>
      </c>
      <c r="F207" s="44">
        <v>7896.57</v>
      </c>
      <c r="G207" s="44">
        <v>42255.839999999997</v>
      </c>
      <c r="H207" s="44">
        <v>56289.84</v>
      </c>
      <c r="I207" s="44">
        <v>695416.92282996292</v>
      </c>
      <c r="J207" s="44">
        <v>500</v>
      </c>
      <c r="K207" s="44">
        <v>500</v>
      </c>
      <c r="L207" s="29">
        <f t="shared" si="15"/>
        <v>106442.25</v>
      </c>
      <c r="M207" s="29">
        <f t="shared" si="12"/>
        <v>801859.17282996292</v>
      </c>
      <c r="N207" s="44"/>
      <c r="O207" s="44"/>
    </row>
    <row r="208" spans="1:15" x14ac:dyDescent="0.25">
      <c r="A208" s="43">
        <v>20504</v>
      </c>
      <c r="B208" s="42">
        <f t="shared" si="13"/>
        <v>2</v>
      </c>
      <c r="C208" s="42">
        <f t="shared" si="14"/>
        <v>0</v>
      </c>
      <c r="D208" s="36" t="s">
        <v>217</v>
      </c>
      <c r="E208" s="44">
        <v>1250</v>
      </c>
      <c r="F208" s="44">
        <v>13564.63</v>
      </c>
      <c r="G208" s="44">
        <v>76840.05</v>
      </c>
      <c r="H208" s="44">
        <v>149205.54999999999</v>
      </c>
      <c r="I208" s="44">
        <v>976279.93622121552</v>
      </c>
      <c r="J208" s="44">
        <v>500</v>
      </c>
      <c r="K208" s="44">
        <v>500</v>
      </c>
      <c r="L208" s="29">
        <f t="shared" si="15"/>
        <v>239610.22999999998</v>
      </c>
      <c r="M208" s="29">
        <f t="shared" si="12"/>
        <v>1215890.1662212154</v>
      </c>
      <c r="N208" s="44"/>
      <c r="O208" s="44"/>
    </row>
    <row r="209" spans="1:15" x14ac:dyDescent="0.25">
      <c r="A209" s="43">
        <v>20505</v>
      </c>
      <c r="B209" s="42">
        <f t="shared" si="13"/>
        <v>2</v>
      </c>
      <c r="C209" s="42">
        <f t="shared" si="14"/>
        <v>0</v>
      </c>
      <c r="D209" s="36" t="s">
        <v>218</v>
      </c>
      <c r="E209" s="44">
        <v>4946</v>
      </c>
      <c r="F209" s="44">
        <v>33567.14</v>
      </c>
      <c r="G209" s="44">
        <v>331203.34999999998</v>
      </c>
      <c r="H209" s="44">
        <v>963477.78</v>
      </c>
      <c r="I209" s="44">
        <v>3832815.951024015</v>
      </c>
      <c r="J209" s="44">
        <v>500</v>
      </c>
      <c r="K209" s="44">
        <v>500</v>
      </c>
      <c r="L209" s="29">
        <f t="shared" si="15"/>
        <v>1328248.27</v>
      </c>
      <c r="M209" s="29">
        <f t="shared" si="12"/>
        <v>5161064.221024015</v>
      </c>
      <c r="N209" s="44"/>
      <c r="O209" s="44"/>
    </row>
    <row r="210" spans="1:15" x14ac:dyDescent="0.25">
      <c r="A210" s="43">
        <v>20506</v>
      </c>
      <c r="B210" s="42">
        <f t="shared" si="13"/>
        <v>2</v>
      </c>
      <c r="C210" s="42">
        <f t="shared" si="14"/>
        <v>0</v>
      </c>
      <c r="D210" s="36" t="s">
        <v>219</v>
      </c>
      <c r="E210" s="44">
        <v>789</v>
      </c>
      <c r="F210" s="44">
        <v>14314.78</v>
      </c>
      <c r="G210" s="44">
        <v>76989.61</v>
      </c>
      <c r="H210" s="44">
        <v>82542.5</v>
      </c>
      <c r="I210" s="44">
        <v>620430.87236795109</v>
      </c>
      <c r="J210" s="44">
        <v>500</v>
      </c>
      <c r="K210" s="44">
        <v>500</v>
      </c>
      <c r="L210" s="29">
        <f t="shared" si="15"/>
        <v>173846.89</v>
      </c>
      <c r="M210" s="29">
        <f t="shared" si="12"/>
        <v>794277.7623679511</v>
      </c>
      <c r="N210" s="44"/>
      <c r="O210" s="44"/>
    </row>
    <row r="211" spans="1:15" x14ac:dyDescent="0.25">
      <c r="A211" s="43">
        <v>20508</v>
      </c>
      <c r="B211" s="42">
        <f t="shared" si="13"/>
        <v>2</v>
      </c>
      <c r="C211" s="42">
        <f t="shared" si="14"/>
        <v>0</v>
      </c>
      <c r="D211" s="36" t="s">
        <v>220</v>
      </c>
      <c r="E211" s="44">
        <v>1210</v>
      </c>
      <c r="F211" s="44">
        <v>11338.16</v>
      </c>
      <c r="G211" s="44">
        <v>55131.69</v>
      </c>
      <c r="H211" s="44">
        <v>83535.33</v>
      </c>
      <c r="I211" s="44">
        <v>944465.41797014594</v>
      </c>
      <c r="J211" s="44">
        <v>500</v>
      </c>
      <c r="K211" s="44">
        <v>500</v>
      </c>
      <c r="L211" s="29">
        <f t="shared" si="15"/>
        <v>150005.18</v>
      </c>
      <c r="M211" s="29">
        <f t="shared" si="12"/>
        <v>1094470.597970146</v>
      </c>
      <c r="N211" s="44"/>
      <c r="O211" s="44"/>
    </row>
    <row r="212" spans="1:15" x14ac:dyDescent="0.25">
      <c r="A212" s="43">
        <v>20509</v>
      </c>
      <c r="B212" s="42">
        <f t="shared" si="13"/>
        <v>2</v>
      </c>
      <c r="C212" s="42">
        <f t="shared" si="14"/>
        <v>0</v>
      </c>
      <c r="D212" s="36" t="s">
        <v>221</v>
      </c>
      <c r="E212" s="44">
        <v>1487</v>
      </c>
      <c r="F212" s="44">
        <v>14993.87</v>
      </c>
      <c r="G212" s="44">
        <v>79984.36</v>
      </c>
      <c r="H212" s="44">
        <v>227253.36</v>
      </c>
      <c r="I212" s="44">
        <v>1152486.892107001</v>
      </c>
      <c r="J212" s="44">
        <v>500</v>
      </c>
      <c r="K212" s="44">
        <v>500</v>
      </c>
      <c r="L212" s="29">
        <f t="shared" si="15"/>
        <v>322231.58999999997</v>
      </c>
      <c r="M212" s="29">
        <f t="shared" si="12"/>
        <v>1474718.4821070009</v>
      </c>
      <c r="N212" s="44"/>
      <c r="O212" s="44"/>
    </row>
    <row r="213" spans="1:15" x14ac:dyDescent="0.25">
      <c r="A213" s="43">
        <v>20511</v>
      </c>
      <c r="B213" s="42">
        <f t="shared" si="13"/>
        <v>2</v>
      </c>
      <c r="C213" s="42">
        <f t="shared" si="14"/>
        <v>0</v>
      </c>
      <c r="D213" s="36" t="s">
        <v>222</v>
      </c>
      <c r="E213" s="44">
        <v>1394</v>
      </c>
      <c r="F213" s="44">
        <v>30011.42</v>
      </c>
      <c r="G213" s="44">
        <v>61418.77</v>
      </c>
      <c r="H213" s="44">
        <v>63541.35</v>
      </c>
      <c r="I213" s="44">
        <v>1085803.2051722736</v>
      </c>
      <c r="J213" s="44">
        <v>500</v>
      </c>
      <c r="K213" s="44">
        <v>500</v>
      </c>
      <c r="L213" s="29">
        <f t="shared" si="15"/>
        <v>154971.54</v>
      </c>
      <c r="M213" s="29">
        <f t="shared" si="12"/>
        <v>1240774.7451722736</v>
      </c>
      <c r="N213" s="44"/>
      <c r="O213" s="44"/>
    </row>
    <row r="214" spans="1:15" x14ac:dyDescent="0.25">
      <c r="A214" s="43">
        <v>20512</v>
      </c>
      <c r="B214" s="42">
        <f t="shared" si="13"/>
        <v>2</v>
      </c>
      <c r="C214" s="42">
        <f t="shared" si="14"/>
        <v>0</v>
      </c>
      <c r="D214" s="36" t="s">
        <v>223</v>
      </c>
      <c r="E214" s="44">
        <v>1950</v>
      </c>
      <c r="F214" s="44">
        <v>32829.199999999997</v>
      </c>
      <c r="G214" s="44">
        <v>110489.43</v>
      </c>
      <c r="H214" s="44">
        <v>116284.69</v>
      </c>
      <c r="I214" s="44">
        <v>1505175.8271827549</v>
      </c>
      <c r="J214" s="44">
        <v>500</v>
      </c>
      <c r="K214" s="44">
        <v>500</v>
      </c>
      <c r="L214" s="29">
        <f t="shared" si="15"/>
        <v>259603.32</v>
      </c>
      <c r="M214" s="29">
        <f t="shared" si="12"/>
        <v>1764779.1471827549</v>
      </c>
      <c r="N214" s="44"/>
      <c r="O214" s="44"/>
    </row>
    <row r="215" spans="1:15" x14ac:dyDescent="0.25">
      <c r="A215" s="43">
        <v>20513</v>
      </c>
      <c r="B215" s="42">
        <f t="shared" si="13"/>
        <v>2</v>
      </c>
      <c r="C215" s="42">
        <f t="shared" si="14"/>
        <v>0</v>
      </c>
      <c r="D215" s="36" t="s">
        <v>224</v>
      </c>
      <c r="E215" s="44">
        <v>1772</v>
      </c>
      <c r="F215" s="44">
        <v>16364.77</v>
      </c>
      <c r="G215" s="44">
        <v>129068.45</v>
      </c>
      <c r="H215" s="44">
        <v>407185.57</v>
      </c>
      <c r="I215" s="44">
        <v>1371930.0453633079</v>
      </c>
      <c r="J215" s="44">
        <v>500</v>
      </c>
      <c r="K215" s="44">
        <v>500</v>
      </c>
      <c r="L215" s="29">
        <f t="shared" si="15"/>
        <v>552618.79</v>
      </c>
      <c r="M215" s="29">
        <f t="shared" si="12"/>
        <v>1924548.835363308</v>
      </c>
      <c r="N215" s="44"/>
      <c r="O215" s="44"/>
    </row>
    <row r="216" spans="1:15" x14ac:dyDescent="0.25">
      <c r="A216" s="43">
        <v>20515</v>
      </c>
      <c r="B216" s="42">
        <f t="shared" si="13"/>
        <v>2</v>
      </c>
      <c r="C216" s="42">
        <f t="shared" si="14"/>
        <v>0</v>
      </c>
      <c r="D216" s="36" t="s">
        <v>225</v>
      </c>
      <c r="E216" s="44">
        <v>3323</v>
      </c>
      <c r="F216" s="44">
        <v>25402.45</v>
      </c>
      <c r="G216" s="44">
        <v>200059.98</v>
      </c>
      <c r="H216" s="44">
        <v>648824.15</v>
      </c>
      <c r="I216" s="44">
        <v>2577404.609307454</v>
      </c>
      <c r="J216" s="44">
        <v>500</v>
      </c>
      <c r="K216" s="44">
        <v>500</v>
      </c>
      <c r="L216" s="29">
        <f t="shared" si="15"/>
        <v>874286.58000000007</v>
      </c>
      <c r="M216" s="29">
        <f t="shared" si="12"/>
        <v>3451691.189307454</v>
      </c>
      <c r="N216" s="44"/>
      <c r="O216" s="44"/>
    </row>
    <row r="217" spans="1:15" x14ac:dyDescent="0.25">
      <c r="A217" s="43">
        <v>20518</v>
      </c>
      <c r="B217" s="42">
        <f t="shared" si="13"/>
        <v>2</v>
      </c>
      <c r="C217" s="42">
        <f t="shared" si="14"/>
        <v>0</v>
      </c>
      <c r="D217" s="36" t="s">
        <v>226</v>
      </c>
      <c r="E217" s="44">
        <v>1978</v>
      </c>
      <c r="F217" s="44">
        <v>31752.84</v>
      </c>
      <c r="G217" s="44">
        <v>86385.12</v>
      </c>
      <c r="H217" s="44">
        <v>67663.710000000006</v>
      </c>
      <c r="I217" s="44">
        <v>1532055.1717413345</v>
      </c>
      <c r="J217" s="44">
        <v>500</v>
      </c>
      <c r="K217" s="44">
        <v>500</v>
      </c>
      <c r="L217" s="29">
        <f t="shared" si="15"/>
        <v>185801.66999999998</v>
      </c>
      <c r="M217" s="29">
        <f t="shared" si="12"/>
        <v>1717856.8417413344</v>
      </c>
      <c r="N217" s="44"/>
      <c r="O217" s="44"/>
    </row>
    <row r="218" spans="1:15" x14ac:dyDescent="0.25">
      <c r="A218" s="43">
        <v>20519</v>
      </c>
      <c r="B218" s="42">
        <f t="shared" si="13"/>
        <v>2</v>
      </c>
      <c r="C218" s="42">
        <f t="shared" si="14"/>
        <v>0</v>
      </c>
      <c r="D218" s="36" t="s">
        <v>227</v>
      </c>
      <c r="E218" s="44">
        <v>1006</v>
      </c>
      <c r="F218" s="44">
        <v>8918.4</v>
      </c>
      <c r="G218" s="44">
        <v>78746.52</v>
      </c>
      <c r="H218" s="44">
        <v>215813.15</v>
      </c>
      <c r="I218" s="44">
        <v>796911.97528488433</v>
      </c>
      <c r="J218" s="44">
        <v>500</v>
      </c>
      <c r="K218" s="44">
        <v>500</v>
      </c>
      <c r="L218" s="29">
        <f t="shared" si="15"/>
        <v>303478.07</v>
      </c>
      <c r="M218" s="29">
        <f t="shared" si="12"/>
        <v>1100390.0452848843</v>
      </c>
      <c r="N218" s="44"/>
      <c r="O218" s="44"/>
    </row>
    <row r="219" spans="1:15" x14ac:dyDescent="0.25">
      <c r="A219" s="43">
        <v>20520</v>
      </c>
      <c r="B219" s="42">
        <f t="shared" si="13"/>
        <v>2</v>
      </c>
      <c r="C219" s="42">
        <f t="shared" si="14"/>
        <v>0</v>
      </c>
      <c r="D219" s="36" t="s">
        <v>228</v>
      </c>
      <c r="E219" s="44">
        <v>1318</v>
      </c>
      <c r="F219" s="44">
        <v>24734.75</v>
      </c>
      <c r="G219" s="44">
        <v>72878.02</v>
      </c>
      <c r="H219" s="44">
        <v>225172.66</v>
      </c>
      <c r="I219" s="44">
        <v>1018594.5447085912</v>
      </c>
      <c r="J219" s="44">
        <v>500</v>
      </c>
      <c r="K219" s="44">
        <v>500</v>
      </c>
      <c r="L219" s="29">
        <f t="shared" si="15"/>
        <v>322785.43</v>
      </c>
      <c r="M219" s="29">
        <f t="shared" si="12"/>
        <v>1341379.9747085911</v>
      </c>
      <c r="N219" s="44"/>
      <c r="O219" s="44"/>
    </row>
    <row r="220" spans="1:15" x14ac:dyDescent="0.25">
      <c r="A220" s="43">
        <v>20523</v>
      </c>
      <c r="B220" s="42">
        <f t="shared" si="13"/>
        <v>2</v>
      </c>
      <c r="C220" s="42">
        <f t="shared" si="14"/>
        <v>0</v>
      </c>
      <c r="D220" s="36" t="s">
        <v>229</v>
      </c>
      <c r="E220" s="44">
        <v>3621</v>
      </c>
      <c r="F220" s="44">
        <v>37288.25</v>
      </c>
      <c r="G220" s="44">
        <v>266325.38</v>
      </c>
      <c r="H220" s="44">
        <v>347813.85</v>
      </c>
      <c r="I220" s="44">
        <v>2835218.5584520618</v>
      </c>
      <c r="J220" s="44">
        <v>500</v>
      </c>
      <c r="K220" s="44">
        <v>500</v>
      </c>
      <c r="L220" s="29">
        <f t="shared" si="15"/>
        <v>651427.48</v>
      </c>
      <c r="M220" s="29">
        <f t="shared" si="12"/>
        <v>3486646.0384520618</v>
      </c>
      <c r="N220" s="44"/>
      <c r="O220" s="44"/>
    </row>
    <row r="221" spans="1:15" x14ac:dyDescent="0.25">
      <c r="A221" s="43">
        <v>20527</v>
      </c>
      <c r="B221" s="42">
        <f t="shared" si="13"/>
        <v>2</v>
      </c>
      <c r="C221" s="42">
        <f t="shared" si="14"/>
        <v>1</v>
      </c>
      <c r="D221" s="36" t="s">
        <v>230</v>
      </c>
      <c r="E221" s="44">
        <v>12570</v>
      </c>
      <c r="F221" s="44">
        <v>44498.84</v>
      </c>
      <c r="G221" s="44">
        <v>1243193.42</v>
      </c>
      <c r="H221" s="44">
        <v>5664111.4900000002</v>
      </c>
      <c r="I221" s="44">
        <v>11150971.435260592</v>
      </c>
      <c r="J221" s="44">
        <v>500</v>
      </c>
      <c r="K221" s="44">
        <v>500</v>
      </c>
      <c r="L221" s="29">
        <f t="shared" si="15"/>
        <v>6951803.75</v>
      </c>
      <c r="M221" s="29">
        <f t="shared" si="12"/>
        <v>18102775.185260594</v>
      </c>
      <c r="N221" s="44"/>
      <c r="O221" s="44"/>
    </row>
    <row r="222" spans="1:15" x14ac:dyDescent="0.25">
      <c r="A222" s="43">
        <v>20530</v>
      </c>
      <c r="B222" s="42">
        <f t="shared" si="13"/>
        <v>2</v>
      </c>
      <c r="C222" s="42">
        <f t="shared" si="14"/>
        <v>0</v>
      </c>
      <c r="D222" s="36" t="s">
        <v>231</v>
      </c>
      <c r="E222" s="44">
        <v>2054</v>
      </c>
      <c r="F222" s="44">
        <v>26672.27</v>
      </c>
      <c r="G222" s="44">
        <v>102941.21</v>
      </c>
      <c r="H222" s="44">
        <v>337022.91</v>
      </c>
      <c r="I222" s="44">
        <v>1588240.7301488477</v>
      </c>
      <c r="J222" s="44">
        <v>500</v>
      </c>
      <c r="K222" s="44">
        <v>500</v>
      </c>
      <c r="L222" s="29">
        <f t="shared" si="15"/>
        <v>466636.39</v>
      </c>
      <c r="M222" s="29">
        <f t="shared" si="12"/>
        <v>2054877.1201488478</v>
      </c>
      <c r="N222" s="44"/>
      <c r="O222" s="44"/>
    </row>
    <row r="223" spans="1:15" x14ac:dyDescent="0.25">
      <c r="A223" s="43">
        <v>20531</v>
      </c>
      <c r="B223" s="42">
        <f t="shared" si="13"/>
        <v>2</v>
      </c>
      <c r="C223" s="42">
        <f t="shared" si="14"/>
        <v>0</v>
      </c>
      <c r="D223" s="36" t="s">
        <v>232</v>
      </c>
      <c r="E223" s="44">
        <v>2067</v>
      </c>
      <c r="F223" s="44">
        <v>19575.330000000002</v>
      </c>
      <c r="G223" s="44">
        <v>113053.56</v>
      </c>
      <c r="H223" s="44">
        <v>239110.16</v>
      </c>
      <c r="I223" s="44">
        <v>1596158.5338456882</v>
      </c>
      <c r="J223" s="44">
        <v>500</v>
      </c>
      <c r="K223" s="44">
        <v>500</v>
      </c>
      <c r="L223" s="29">
        <f t="shared" si="15"/>
        <v>371739.05000000005</v>
      </c>
      <c r="M223" s="29">
        <f t="shared" si="12"/>
        <v>1967897.5838456883</v>
      </c>
      <c r="N223" s="44"/>
      <c r="O223" s="44"/>
    </row>
    <row r="224" spans="1:15" x14ac:dyDescent="0.25">
      <c r="A224" s="43">
        <v>20534</v>
      </c>
      <c r="B224" s="42">
        <f t="shared" si="13"/>
        <v>2</v>
      </c>
      <c r="C224" s="42">
        <f t="shared" si="14"/>
        <v>0</v>
      </c>
      <c r="D224" s="36" t="s">
        <v>233</v>
      </c>
      <c r="E224" s="44">
        <v>3565</v>
      </c>
      <c r="F224" s="44">
        <v>33789.230000000003</v>
      </c>
      <c r="G224" s="44">
        <v>227544.29</v>
      </c>
      <c r="H224" s="44">
        <v>241291.51</v>
      </c>
      <c r="I224" s="44">
        <v>2758241.4861458354</v>
      </c>
      <c r="J224" s="44">
        <v>500</v>
      </c>
      <c r="K224" s="44">
        <v>500</v>
      </c>
      <c r="L224" s="29">
        <f t="shared" si="15"/>
        <v>502625.03</v>
      </c>
      <c r="M224" s="29">
        <f t="shared" si="12"/>
        <v>3260866.5161458356</v>
      </c>
      <c r="N224" s="44"/>
      <c r="O224" s="44"/>
    </row>
    <row r="225" spans="1:15" x14ac:dyDescent="0.25">
      <c r="A225" s="43">
        <v>20601</v>
      </c>
      <c r="B225" s="42">
        <f t="shared" si="13"/>
        <v>2</v>
      </c>
      <c r="C225" s="42">
        <f t="shared" si="14"/>
        <v>0</v>
      </c>
      <c r="D225" s="36" t="s">
        <v>234</v>
      </c>
      <c r="E225" s="44">
        <v>1719</v>
      </c>
      <c r="F225" s="44">
        <v>7771.14</v>
      </c>
      <c r="G225" s="44">
        <v>527321.42000000004</v>
      </c>
      <c r="H225" s="44">
        <v>841170.75</v>
      </c>
      <c r="I225" s="44">
        <v>1985527.7999530102</v>
      </c>
      <c r="J225" s="44">
        <v>500</v>
      </c>
      <c r="K225" s="44">
        <v>500</v>
      </c>
      <c r="L225" s="29">
        <f t="shared" si="15"/>
        <v>1376263.31</v>
      </c>
      <c r="M225" s="29">
        <f t="shared" si="12"/>
        <v>3361791.1099530105</v>
      </c>
      <c r="N225" s="44"/>
      <c r="O225" s="44"/>
    </row>
    <row r="226" spans="1:15" x14ac:dyDescent="0.25">
      <c r="A226" s="43">
        <v>20602</v>
      </c>
      <c r="B226" s="42">
        <f t="shared" si="13"/>
        <v>2</v>
      </c>
      <c r="C226" s="42">
        <f t="shared" si="14"/>
        <v>0</v>
      </c>
      <c r="D226" s="36" t="s">
        <v>235</v>
      </c>
      <c r="E226" s="44">
        <v>1888</v>
      </c>
      <c r="F226" s="44">
        <v>8785.1200000000008</v>
      </c>
      <c r="G226" s="44">
        <v>85290.99</v>
      </c>
      <c r="H226" s="44">
        <v>54507.92</v>
      </c>
      <c r="I226" s="44">
        <v>1462347.8526588595</v>
      </c>
      <c r="J226" s="44">
        <v>500</v>
      </c>
      <c r="K226" s="44">
        <v>500</v>
      </c>
      <c r="L226" s="29">
        <f t="shared" si="15"/>
        <v>148584.03</v>
      </c>
      <c r="M226" s="29">
        <f t="shared" si="12"/>
        <v>1610931.8826588595</v>
      </c>
      <c r="N226" s="44"/>
      <c r="O226" s="44"/>
    </row>
    <row r="227" spans="1:15" x14ac:dyDescent="0.25">
      <c r="A227" s="43">
        <v>20603</v>
      </c>
      <c r="B227" s="42">
        <f t="shared" si="13"/>
        <v>2</v>
      </c>
      <c r="C227" s="42">
        <f t="shared" si="14"/>
        <v>0</v>
      </c>
      <c r="D227" s="36" t="s">
        <v>236</v>
      </c>
      <c r="E227" s="44">
        <v>1278</v>
      </c>
      <c r="F227" s="44">
        <v>4992.13</v>
      </c>
      <c r="G227" s="44">
        <v>85033.69</v>
      </c>
      <c r="H227" s="44">
        <v>118757.17</v>
      </c>
      <c r="I227" s="44">
        <v>1054822.1780560729</v>
      </c>
      <c r="J227" s="44">
        <v>500</v>
      </c>
      <c r="K227" s="44">
        <v>500</v>
      </c>
      <c r="L227" s="29">
        <f t="shared" si="15"/>
        <v>208782.99</v>
      </c>
      <c r="M227" s="29">
        <f t="shared" si="12"/>
        <v>1263605.1680560729</v>
      </c>
      <c r="N227" s="44"/>
      <c r="O227" s="44"/>
    </row>
    <row r="228" spans="1:15" x14ac:dyDescent="0.25">
      <c r="A228" s="43">
        <v>20604</v>
      </c>
      <c r="B228" s="42">
        <f t="shared" si="13"/>
        <v>2</v>
      </c>
      <c r="C228" s="42">
        <f t="shared" si="14"/>
        <v>0</v>
      </c>
      <c r="D228" s="36" t="s">
        <v>237</v>
      </c>
      <c r="E228" s="44">
        <v>1604</v>
      </c>
      <c r="F228" s="44">
        <v>5825.66</v>
      </c>
      <c r="G228" s="44">
        <v>95702.41</v>
      </c>
      <c r="H228" s="44">
        <v>352086.95</v>
      </c>
      <c r="I228" s="44">
        <v>1284302.3818481541</v>
      </c>
      <c r="J228" s="44">
        <v>500</v>
      </c>
      <c r="K228" s="44">
        <v>500</v>
      </c>
      <c r="L228" s="29">
        <f t="shared" si="15"/>
        <v>453615.02</v>
      </c>
      <c r="M228" s="29">
        <f t="shared" si="12"/>
        <v>1737917.4018481541</v>
      </c>
      <c r="N228" s="44"/>
      <c r="O228" s="44"/>
    </row>
    <row r="229" spans="1:15" x14ac:dyDescent="0.25">
      <c r="A229" s="43">
        <v>20605</v>
      </c>
      <c r="B229" s="42">
        <f t="shared" si="13"/>
        <v>2</v>
      </c>
      <c r="C229" s="42">
        <f t="shared" si="14"/>
        <v>0</v>
      </c>
      <c r="D229" s="36" t="s">
        <v>238</v>
      </c>
      <c r="E229" s="44">
        <v>1337</v>
      </c>
      <c r="F229" s="44">
        <v>3374.01</v>
      </c>
      <c r="G229" s="44">
        <v>83727.19</v>
      </c>
      <c r="H229" s="44">
        <v>90533.64</v>
      </c>
      <c r="I229" s="44">
        <v>1066047.4315031059</v>
      </c>
      <c r="J229" s="44">
        <v>500</v>
      </c>
      <c r="K229" s="44">
        <v>500</v>
      </c>
      <c r="L229" s="29">
        <f t="shared" si="15"/>
        <v>177634.84</v>
      </c>
      <c r="M229" s="29">
        <f t="shared" si="12"/>
        <v>1243682.271503106</v>
      </c>
      <c r="N229" s="44"/>
      <c r="O229" s="44"/>
    </row>
    <row r="230" spans="1:15" x14ac:dyDescent="0.25">
      <c r="A230" s="43">
        <v>20607</v>
      </c>
      <c r="B230" s="42">
        <f t="shared" si="13"/>
        <v>2</v>
      </c>
      <c r="C230" s="42">
        <f t="shared" si="14"/>
        <v>0</v>
      </c>
      <c r="D230" s="36" t="s">
        <v>239</v>
      </c>
      <c r="E230" s="44">
        <v>1216</v>
      </c>
      <c r="F230" s="44">
        <v>5259.83</v>
      </c>
      <c r="G230" s="44">
        <v>111655.39</v>
      </c>
      <c r="H230" s="44">
        <v>283350.86</v>
      </c>
      <c r="I230" s="44">
        <v>1071101.3923772916</v>
      </c>
      <c r="J230" s="44">
        <v>500</v>
      </c>
      <c r="K230" s="44">
        <v>500</v>
      </c>
      <c r="L230" s="29">
        <f t="shared" si="15"/>
        <v>400266.07999999996</v>
      </c>
      <c r="M230" s="29">
        <f t="shared" si="12"/>
        <v>1471367.4723772914</v>
      </c>
      <c r="N230" s="44"/>
      <c r="O230" s="44"/>
    </row>
    <row r="231" spans="1:15" x14ac:dyDescent="0.25">
      <c r="A231" s="43">
        <v>20608</v>
      </c>
      <c r="B231" s="42">
        <f t="shared" si="13"/>
        <v>2</v>
      </c>
      <c r="C231" s="42">
        <f t="shared" si="14"/>
        <v>0</v>
      </c>
      <c r="D231" s="36" t="s">
        <v>240</v>
      </c>
      <c r="E231" s="44">
        <v>2541</v>
      </c>
      <c r="F231" s="44">
        <v>12534.07</v>
      </c>
      <c r="G231" s="44">
        <v>120353.72</v>
      </c>
      <c r="H231" s="44">
        <v>568899.75</v>
      </c>
      <c r="I231" s="44">
        <v>1998046.1294821177</v>
      </c>
      <c r="J231" s="44">
        <v>500</v>
      </c>
      <c r="K231" s="44">
        <v>500</v>
      </c>
      <c r="L231" s="29">
        <f t="shared" si="15"/>
        <v>701787.54</v>
      </c>
      <c r="M231" s="29">
        <f t="shared" si="12"/>
        <v>2699833.6694821175</v>
      </c>
      <c r="N231" s="44"/>
      <c r="O231" s="44"/>
    </row>
    <row r="232" spans="1:15" x14ac:dyDescent="0.25">
      <c r="A232" s="43">
        <v>20609</v>
      </c>
      <c r="B232" s="42">
        <f t="shared" si="13"/>
        <v>2</v>
      </c>
      <c r="C232" s="42">
        <f t="shared" si="14"/>
        <v>0</v>
      </c>
      <c r="D232" s="36" t="s">
        <v>241</v>
      </c>
      <c r="E232" s="44">
        <v>1731</v>
      </c>
      <c r="F232" s="44">
        <v>9768.2199999999993</v>
      </c>
      <c r="G232" s="44">
        <v>128480.7</v>
      </c>
      <c r="H232" s="44">
        <v>423145.72</v>
      </c>
      <c r="I232" s="44">
        <v>1368504.0291447451</v>
      </c>
      <c r="J232" s="44">
        <v>500</v>
      </c>
      <c r="K232" s="44">
        <v>500</v>
      </c>
      <c r="L232" s="29">
        <f t="shared" si="15"/>
        <v>561394.6399999999</v>
      </c>
      <c r="M232" s="29">
        <f t="shared" si="12"/>
        <v>1929898.669144745</v>
      </c>
      <c r="N232" s="44"/>
      <c r="O232" s="44"/>
    </row>
    <row r="233" spans="1:15" x14ac:dyDescent="0.25">
      <c r="A233" s="43">
        <v>20610</v>
      </c>
      <c r="B233" s="42">
        <f t="shared" si="13"/>
        <v>2</v>
      </c>
      <c r="C233" s="42">
        <f t="shared" si="14"/>
        <v>0</v>
      </c>
      <c r="D233" s="36" t="s">
        <v>2036</v>
      </c>
      <c r="E233" s="44">
        <v>1011</v>
      </c>
      <c r="F233" s="44">
        <v>3435.28</v>
      </c>
      <c r="G233" s="44">
        <v>128571.93</v>
      </c>
      <c r="H233" s="44">
        <v>235365.01</v>
      </c>
      <c r="I233" s="44">
        <v>994825.02771102474</v>
      </c>
      <c r="J233" s="44">
        <v>500</v>
      </c>
      <c r="K233" s="44">
        <v>500</v>
      </c>
      <c r="L233" s="29">
        <f t="shared" si="15"/>
        <v>367372.22</v>
      </c>
      <c r="M233" s="29">
        <f t="shared" si="12"/>
        <v>1362197.2477110247</v>
      </c>
      <c r="N233" s="44"/>
      <c r="O233" s="44"/>
    </row>
    <row r="234" spans="1:15" x14ac:dyDescent="0.25">
      <c r="A234" s="43">
        <v>20611</v>
      </c>
      <c r="B234" s="42">
        <f t="shared" si="13"/>
        <v>2</v>
      </c>
      <c r="C234" s="42">
        <f t="shared" si="14"/>
        <v>0</v>
      </c>
      <c r="D234" s="36" t="s">
        <v>242</v>
      </c>
      <c r="E234" s="44">
        <v>1979</v>
      </c>
      <c r="F234" s="44">
        <v>4745.72</v>
      </c>
      <c r="G234" s="44">
        <v>116990.67</v>
      </c>
      <c r="H234" s="44">
        <v>108709.75999999999</v>
      </c>
      <c r="I234" s="44">
        <v>1540048.2142516845</v>
      </c>
      <c r="J234" s="44">
        <v>500</v>
      </c>
      <c r="K234" s="44">
        <v>500</v>
      </c>
      <c r="L234" s="29">
        <f t="shared" si="15"/>
        <v>230446.15</v>
      </c>
      <c r="M234" s="29">
        <f t="shared" si="12"/>
        <v>1770494.3642516844</v>
      </c>
      <c r="N234" s="44"/>
      <c r="O234" s="44"/>
    </row>
    <row r="235" spans="1:15" x14ac:dyDescent="0.25">
      <c r="A235" s="43">
        <v>20613</v>
      </c>
      <c r="B235" s="42">
        <f t="shared" si="13"/>
        <v>2</v>
      </c>
      <c r="C235" s="42">
        <f t="shared" si="14"/>
        <v>0</v>
      </c>
      <c r="D235" s="36" t="s">
        <v>243</v>
      </c>
      <c r="E235" s="44">
        <v>1171</v>
      </c>
      <c r="F235" s="44">
        <v>8619.5400000000009</v>
      </c>
      <c r="G235" s="44">
        <v>46897.42</v>
      </c>
      <c r="H235" s="44">
        <v>52033.08</v>
      </c>
      <c r="I235" s="44">
        <v>904075.83304021659</v>
      </c>
      <c r="J235" s="44">
        <v>500</v>
      </c>
      <c r="K235" s="44">
        <v>500</v>
      </c>
      <c r="L235" s="29">
        <f t="shared" si="15"/>
        <v>107550.04000000001</v>
      </c>
      <c r="M235" s="29">
        <f t="shared" si="12"/>
        <v>1011625.8730402166</v>
      </c>
      <c r="N235" s="44"/>
      <c r="O235" s="44"/>
    </row>
    <row r="236" spans="1:15" x14ac:dyDescent="0.25">
      <c r="A236" s="43">
        <v>20616</v>
      </c>
      <c r="B236" s="42">
        <f t="shared" si="13"/>
        <v>2</v>
      </c>
      <c r="C236" s="42">
        <f t="shared" si="14"/>
        <v>0</v>
      </c>
      <c r="D236" s="36" t="s">
        <v>244</v>
      </c>
      <c r="E236" s="44">
        <v>1699</v>
      </c>
      <c r="F236" s="44">
        <v>7944.38</v>
      </c>
      <c r="G236" s="44">
        <v>112360.79</v>
      </c>
      <c r="H236" s="44">
        <v>272169.71999999997</v>
      </c>
      <c r="I236" s="44">
        <v>1335391.1450445766</v>
      </c>
      <c r="J236" s="44">
        <v>500</v>
      </c>
      <c r="K236" s="44">
        <v>500</v>
      </c>
      <c r="L236" s="29">
        <f t="shared" si="15"/>
        <v>392474.88999999996</v>
      </c>
      <c r="M236" s="29">
        <f t="shared" si="12"/>
        <v>1727866.0350445765</v>
      </c>
      <c r="N236" s="44"/>
      <c r="O236" s="44"/>
    </row>
    <row r="237" spans="1:15" x14ac:dyDescent="0.25">
      <c r="A237" s="43">
        <v>20618</v>
      </c>
      <c r="B237" s="42">
        <f t="shared" si="13"/>
        <v>2</v>
      </c>
      <c r="C237" s="42">
        <f t="shared" si="14"/>
        <v>0</v>
      </c>
      <c r="D237" s="36" t="s">
        <v>245</v>
      </c>
      <c r="E237" s="44">
        <v>761</v>
      </c>
      <c r="F237" s="44">
        <v>3947.34</v>
      </c>
      <c r="G237" s="44">
        <v>109619.6</v>
      </c>
      <c r="H237" s="44">
        <v>101874.51</v>
      </c>
      <c r="I237" s="44">
        <v>700809.34536390333</v>
      </c>
      <c r="J237" s="44">
        <v>500</v>
      </c>
      <c r="K237" s="44">
        <v>500</v>
      </c>
      <c r="L237" s="29">
        <f t="shared" si="15"/>
        <v>215441.45</v>
      </c>
      <c r="M237" s="29">
        <f t="shared" si="12"/>
        <v>916250.79536390328</v>
      </c>
      <c r="N237" s="44"/>
      <c r="O237" s="44"/>
    </row>
    <row r="238" spans="1:15" x14ac:dyDescent="0.25">
      <c r="A238" s="43">
        <v>20619</v>
      </c>
      <c r="B238" s="42">
        <f t="shared" si="13"/>
        <v>2</v>
      </c>
      <c r="C238" s="42">
        <f t="shared" si="14"/>
        <v>0</v>
      </c>
      <c r="D238" s="36" t="s">
        <v>246</v>
      </c>
      <c r="E238" s="44">
        <v>1966</v>
      </c>
      <c r="F238" s="44">
        <v>9860.9599999999991</v>
      </c>
      <c r="G238" s="44">
        <v>105684.14</v>
      </c>
      <c r="H238" s="44">
        <v>150253.57999999999</v>
      </c>
      <c r="I238" s="44">
        <v>1586032.4216418148</v>
      </c>
      <c r="J238" s="44">
        <v>500</v>
      </c>
      <c r="K238" s="44">
        <v>500</v>
      </c>
      <c r="L238" s="29">
        <f t="shared" si="15"/>
        <v>265798.68</v>
      </c>
      <c r="M238" s="29">
        <f t="shared" si="12"/>
        <v>1851831.1016418147</v>
      </c>
      <c r="N238" s="44"/>
      <c r="O238" s="44"/>
    </row>
    <row r="239" spans="1:15" x14ac:dyDescent="0.25">
      <c r="A239" s="43">
        <v>20620</v>
      </c>
      <c r="B239" s="42">
        <f t="shared" si="13"/>
        <v>2</v>
      </c>
      <c r="C239" s="42">
        <f t="shared" si="14"/>
        <v>0</v>
      </c>
      <c r="D239" s="36" t="s">
        <v>247</v>
      </c>
      <c r="E239" s="44">
        <v>3459</v>
      </c>
      <c r="F239" s="44">
        <v>13586.25</v>
      </c>
      <c r="G239" s="44">
        <v>459877.64</v>
      </c>
      <c r="H239" s="44">
        <v>390833.81</v>
      </c>
      <c r="I239" s="44">
        <v>2941485.8758184318</v>
      </c>
      <c r="J239" s="44">
        <v>500</v>
      </c>
      <c r="K239" s="44">
        <v>500</v>
      </c>
      <c r="L239" s="29">
        <f t="shared" si="15"/>
        <v>864297.7</v>
      </c>
      <c r="M239" s="29">
        <f t="shared" si="12"/>
        <v>3805783.5758184316</v>
      </c>
      <c r="N239" s="44"/>
      <c r="O239" s="44"/>
    </row>
    <row r="240" spans="1:15" x14ac:dyDescent="0.25">
      <c r="A240" s="43">
        <v>20622</v>
      </c>
      <c r="B240" s="42">
        <f t="shared" si="13"/>
        <v>2</v>
      </c>
      <c r="C240" s="42">
        <f t="shared" si="14"/>
        <v>0</v>
      </c>
      <c r="D240" s="36" t="s">
        <v>248</v>
      </c>
      <c r="E240" s="44">
        <v>814</v>
      </c>
      <c r="F240" s="44">
        <v>5168.83</v>
      </c>
      <c r="G240" s="44">
        <v>41265.550000000003</v>
      </c>
      <c r="H240" s="44">
        <v>46003.56</v>
      </c>
      <c r="I240" s="44">
        <v>655592.10788533499</v>
      </c>
      <c r="J240" s="44">
        <v>500</v>
      </c>
      <c r="K240" s="44">
        <v>500</v>
      </c>
      <c r="L240" s="29">
        <f t="shared" si="15"/>
        <v>92437.94</v>
      </c>
      <c r="M240" s="29">
        <f t="shared" si="12"/>
        <v>748030.04788533505</v>
      </c>
      <c r="N240" s="44"/>
      <c r="O240" s="44"/>
    </row>
    <row r="241" spans="1:15" x14ac:dyDescent="0.25">
      <c r="A241" s="43">
        <v>20624</v>
      </c>
      <c r="B241" s="42">
        <f t="shared" si="13"/>
        <v>2</v>
      </c>
      <c r="C241" s="42">
        <f t="shared" si="14"/>
        <v>0</v>
      </c>
      <c r="D241" s="36" t="s">
        <v>249</v>
      </c>
      <c r="E241" s="44">
        <v>1018</v>
      </c>
      <c r="F241" s="44">
        <v>3182.45</v>
      </c>
      <c r="G241" s="44">
        <v>63067.62</v>
      </c>
      <c r="H241" s="44">
        <v>178520.04</v>
      </c>
      <c r="I241" s="44">
        <v>789755.71913838829</v>
      </c>
      <c r="J241" s="44">
        <v>500</v>
      </c>
      <c r="K241" s="44">
        <v>500</v>
      </c>
      <c r="L241" s="29">
        <f t="shared" si="15"/>
        <v>244770.11000000002</v>
      </c>
      <c r="M241" s="29">
        <f t="shared" si="12"/>
        <v>1034525.8291383883</v>
      </c>
      <c r="N241" s="44"/>
      <c r="O241" s="44"/>
    </row>
    <row r="242" spans="1:15" x14ac:dyDescent="0.25">
      <c r="A242" s="43">
        <v>20625</v>
      </c>
      <c r="B242" s="42">
        <f t="shared" si="13"/>
        <v>2</v>
      </c>
      <c r="C242" s="42">
        <f t="shared" si="14"/>
        <v>0</v>
      </c>
      <c r="D242" s="36" t="s">
        <v>250</v>
      </c>
      <c r="E242" s="44">
        <v>1189</v>
      </c>
      <c r="F242" s="44">
        <v>11696.46</v>
      </c>
      <c r="G242" s="44">
        <v>64990.35</v>
      </c>
      <c r="H242" s="44">
        <v>86715.14</v>
      </c>
      <c r="I242" s="44">
        <v>954401.82794105669</v>
      </c>
      <c r="J242" s="44">
        <v>500</v>
      </c>
      <c r="K242" s="44">
        <v>500</v>
      </c>
      <c r="L242" s="29">
        <f t="shared" si="15"/>
        <v>163401.95000000001</v>
      </c>
      <c r="M242" s="29">
        <f t="shared" si="12"/>
        <v>1117803.7779410568</v>
      </c>
      <c r="N242" s="44"/>
      <c r="O242" s="44"/>
    </row>
    <row r="243" spans="1:15" x14ac:dyDescent="0.25">
      <c r="A243" s="43">
        <v>20627</v>
      </c>
      <c r="B243" s="42">
        <f t="shared" si="13"/>
        <v>2</v>
      </c>
      <c r="C243" s="42">
        <f t="shared" si="14"/>
        <v>0</v>
      </c>
      <c r="D243" s="36" t="s">
        <v>251</v>
      </c>
      <c r="E243" s="44">
        <v>2192</v>
      </c>
      <c r="F243" s="44">
        <v>15838.99</v>
      </c>
      <c r="G243" s="44">
        <v>140587.19</v>
      </c>
      <c r="H243" s="44">
        <v>418517.87</v>
      </c>
      <c r="I243" s="44">
        <v>1744779.6365406192</v>
      </c>
      <c r="J243" s="44">
        <v>500</v>
      </c>
      <c r="K243" s="44">
        <v>500</v>
      </c>
      <c r="L243" s="29">
        <f t="shared" si="15"/>
        <v>574944.05000000005</v>
      </c>
      <c r="M243" s="29">
        <f t="shared" si="12"/>
        <v>2319723.6865406195</v>
      </c>
      <c r="N243" s="44"/>
      <c r="O243" s="44"/>
    </row>
    <row r="244" spans="1:15" x14ac:dyDescent="0.25">
      <c r="A244" s="43">
        <v>20630</v>
      </c>
      <c r="B244" s="42">
        <f t="shared" si="13"/>
        <v>2</v>
      </c>
      <c r="C244" s="42">
        <f t="shared" si="14"/>
        <v>0</v>
      </c>
      <c r="D244" s="36" t="s">
        <v>252</v>
      </c>
      <c r="E244" s="44">
        <v>5781</v>
      </c>
      <c r="F244" s="44">
        <v>15213.96</v>
      </c>
      <c r="G244" s="44">
        <v>457814.88</v>
      </c>
      <c r="H244" s="44">
        <v>1391080.96</v>
      </c>
      <c r="I244" s="44">
        <v>4800395.2979203109</v>
      </c>
      <c r="J244" s="44">
        <v>500</v>
      </c>
      <c r="K244" s="44">
        <v>500</v>
      </c>
      <c r="L244" s="29">
        <f t="shared" si="15"/>
        <v>1864109.8</v>
      </c>
      <c r="M244" s="29">
        <f t="shared" si="12"/>
        <v>6664505.0979203107</v>
      </c>
      <c r="N244" s="44"/>
      <c r="O244" s="44"/>
    </row>
    <row r="245" spans="1:15" x14ac:dyDescent="0.25">
      <c r="A245" s="43">
        <v>20631</v>
      </c>
      <c r="B245" s="42">
        <f t="shared" si="13"/>
        <v>2</v>
      </c>
      <c r="C245" s="42">
        <f t="shared" si="14"/>
        <v>0</v>
      </c>
      <c r="D245" s="36" t="s">
        <v>253</v>
      </c>
      <c r="E245" s="44">
        <v>1725</v>
      </c>
      <c r="F245" s="44">
        <v>11571.24</v>
      </c>
      <c r="G245" s="44">
        <v>96137.69</v>
      </c>
      <c r="H245" s="44">
        <v>280535.15000000002</v>
      </c>
      <c r="I245" s="44">
        <v>1355070.7084090183</v>
      </c>
      <c r="J245" s="44">
        <v>500</v>
      </c>
      <c r="K245" s="44">
        <v>500</v>
      </c>
      <c r="L245" s="29">
        <f t="shared" si="15"/>
        <v>388244.08</v>
      </c>
      <c r="M245" s="29">
        <f t="shared" si="12"/>
        <v>1743314.7884090184</v>
      </c>
      <c r="N245" s="44"/>
      <c r="O245" s="44"/>
    </row>
    <row r="246" spans="1:15" x14ac:dyDescent="0.25">
      <c r="A246" s="43">
        <v>20632</v>
      </c>
      <c r="B246" s="42">
        <f t="shared" si="13"/>
        <v>2</v>
      </c>
      <c r="C246" s="42">
        <f t="shared" si="14"/>
        <v>0</v>
      </c>
      <c r="D246" s="36" t="s">
        <v>254</v>
      </c>
      <c r="E246" s="44">
        <v>1758</v>
      </c>
      <c r="F246" s="44">
        <v>16425.04</v>
      </c>
      <c r="G246" s="44">
        <v>166402.12</v>
      </c>
      <c r="H246" s="44">
        <v>395502.9</v>
      </c>
      <c r="I246" s="44">
        <v>1728385.587056502</v>
      </c>
      <c r="J246" s="44">
        <v>500</v>
      </c>
      <c r="K246" s="44">
        <v>500</v>
      </c>
      <c r="L246" s="29">
        <f t="shared" si="15"/>
        <v>578330.06000000006</v>
      </c>
      <c r="M246" s="29">
        <f t="shared" si="12"/>
        <v>2306715.6470565023</v>
      </c>
      <c r="N246" s="44"/>
      <c r="O246" s="44"/>
    </row>
    <row r="247" spans="1:15" x14ac:dyDescent="0.25">
      <c r="A247" s="43">
        <v>20633</v>
      </c>
      <c r="B247" s="42">
        <f t="shared" si="13"/>
        <v>2</v>
      </c>
      <c r="C247" s="42">
        <f t="shared" si="14"/>
        <v>0</v>
      </c>
      <c r="D247" s="36" t="s">
        <v>255</v>
      </c>
      <c r="E247" s="44">
        <v>1331</v>
      </c>
      <c r="F247" s="44">
        <v>5659.16</v>
      </c>
      <c r="G247" s="44">
        <v>119892.82</v>
      </c>
      <c r="H247" s="44">
        <v>793019.78</v>
      </c>
      <c r="I247" s="44">
        <v>1040795.9838462209</v>
      </c>
      <c r="J247" s="44">
        <v>500</v>
      </c>
      <c r="K247" s="44">
        <v>500</v>
      </c>
      <c r="L247" s="29">
        <f t="shared" si="15"/>
        <v>918571.76</v>
      </c>
      <c r="M247" s="29">
        <f t="shared" si="12"/>
        <v>1959367.7438462209</v>
      </c>
      <c r="N247" s="44"/>
      <c r="O247" s="44"/>
    </row>
    <row r="248" spans="1:15" x14ac:dyDescent="0.25">
      <c r="A248" s="43">
        <v>20634</v>
      </c>
      <c r="B248" s="42">
        <f t="shared" si="13"/>
        <v>2</v>
      </c>
      <c r="C248" s="42">
        <f t="shared" si="14"/>
        <v>0</v>
      </c>
      <c r="D248" s="36" t="s">
        <v>2037</v>
      </c>
      <c r="E248" s="44">
        <v>6457</v>
      </c>
      <c r="F248" s="44">
        <v>12558.87</v>
      </c>
      <c r="G248" s="44">
        <v>633163.13</v>
      </c>
      <c r="H248" s="44">
        <v>1243437.97</v>
      </c>
      <c r="I248" s="44">
        <v>5258756.7855873257</v>
      </c>
      <c r="J248" s="44">
        <v>500</v>
      </c>
      <c r="K248" s="44">
        <v>500</v>
      </c>
      <c r="L248" s="29">
        <f t="shared" si="15"/>
        <v>1889159.97</v>
      </c>
      <c r="M248" s="29">
        <f t="shared" si="12"/>
        <v>7147916.7555873254</v>
      </c>
      <c r="N248" s="44"/>
      <c r="O248" s="44"/>
    </row>
    <row r="249" spans="1:15" x14ac:dyDescent="0.25">
      <c r="A249" s="43">
        <v>20635</v>
      </c>
      <c r="B249" s="42">
        <f t="shared" si="13"/>
        <v>2</v>
      </c>
      <c r="C249" s="42">
        <f t="shared" si="14"/>
        <v>1</v>
      </c>
      <c r="D249" s="36" t="s">
        <v>256</v>
      </c>
      <c r="E249" s="44">
        <v>15405</v>
      </c>
      <c r="F249" s="44">
        <v>13480.5</v>
      </c>
      <c r="G249" s="44">
        <v>1453831.71</v>
      </c>
      <c r="H249" s="44">
        <v>7242527.4900000002</v>
      </c>
      <c r="I249" s="44">
        <v>13665928.000015073</v>
      </c>
      <c r="J249" s="44">
        <v>500</v>
      </c>
      <c r="K249" s="44">
        <v>500</v>
      </c>
      <c r="L249" s="29">
        <f t="shared" si="15"/>
        <v>8709839.6999999993</v>
      </c>
      <c r="M249" s="29">
        <f t="shared" si="12"/>
        <v>22375767.700015072</v>
      </c>
      <c r="N249" s="44"/>
      <c r="O249" s="44"/>
    </row>
    <row r="250" spans="1:15" x14ac:dyDescent="0.25">
      <c r="A250" s="43">
        <v>20636</v>
      </c>
      <c r="B250" s="42">
        <f t="shared" si="13"/>
        <v>2</v>
      </c>
      <c r="C250" s="42">
        <f t="shared" si="14"/>
        <v>0</v>
      </c>
      <c r="D250" s="36" t="s">
        <v>257</v>
      </c>
      <c r="E250" s="44">
        <v>1561</v>
      </c>
      <c r="F250" s="44">
        <v>9745.01</v>
      </c>
      <c r="G250" s="44">
        <v>60192.74</v>
      </c>
      <c r="H250" s="44">
        <v>134134.64000000001</v>
      </c>
      <c r="I250" s="44">
        <v>1212024.0013973415</v>
      </c>
      <c r="J250" s="44">
        <v>500</v>
      </c>
      <c r="K250" s="44">
        <v>500</v>
      </c>
      <c r="L250" s="29">
        <f t="shared" si="15"/>
        <v>204072.39</v>
      </c>
      <c r="M250" s="29">
        <f t="shared" si="12"/>
        <v>1416096.3913973416</v>
      </c>
      <c r="N250" s="44"/>
      <c r="O250" s="44"/>
    </row>
    <row r="251" spans="1:15" x14ac:dyDescent="0.25">
      <c r="A251" s="43">
        <v>20637</v>
      </c>
      <c r="B251" s="42">
        <f t="shared" si="13"/>
        <v>2</v>
      </c>
      <c r="C251" s="42">
        <f t="shared" si="14"/>
        <v>0</v>
      </c>
      <c r="D251" s="36" t="s">
        <v>258</v>
      </c>
      <c r="E251" s="44">
        <v>2023</v>
      </c>
      <c r="F251" s="44">
        <v>16876.57</v>
      </c>
      <c r="G251" s="44">
        <v>93758.36</v>
      </c>
      <c r="H251" s="44">
        <v>195173.63</v>
      </c>
      <c r="I251" s="44">
        <v>1572592.4965888178</v>
      </c>
      <c r="J251" s="44">
        <v>500</v>
      </c>
      <c r="K251" s="44">
        <v>500</v>
      </c>
      <c r="L251" s="29">
        <f t="shared" si="15"/>
        <v>305808.56</v>
      </c>
      <c r="M251" s="29">
        <f t="shared" si="12"/>
        <v>1878401.0565888179</v>
      </c>
      <c r="N251" s="44"/>
      <c r="O251" s="44"/>
    </row>
    <row r="252" spans="1:15" x14ac:dyDescent="0.25">
      <c r="A252" s="43">
        <v>20638</v>
      </c>
      <c r="B252" s="42">
        <f t="shared" si="13"/>
        <v>2</v>
      </c>
      <c r="C252" s="42">
        <f t="shared" si="14"/>
        <v>0</v>
      </c>
      <c r="D252" s="36" t="s">
        <v>259</v>
      </c>
      <c r="E252" s="44">
        <v>1168</v>
      </c>
      <c r="F252" s="44">
        <v>13529.81</v>
      </c>
      <c r="G252" s="44">
        <v>52236.14</v>
      </c>
      <c r="H252" s="44">
        <v>52927.4</v>
      </c>
      <c r="I252" s="44">
        <v>940195.09027346876</v>
      </c>
      <c r="J252" s="44">
        <v>500</v>
      </c>
      <c r="K252" s="44">
        <v>500</v>
      </c>
      <c r="L252" s="29">
        <f t="shared" si="15"/>
        <v>118693.35</v>
      </c>
      <c r="M252" s="29">
        <f t="shared" si="12"/>
        <v>1058888.4402734688</v>
      </c>
      <c r="N252" s="44"/>
      <c r="O252" s="44"/>
    </row>
    <row r="253" spans="1:15" x14ac:dyDescent="0.25">
      <c r="A253" s="43">
        <v>20639</v>
      </c>
      <c r="B253" s="42">
        <f t="shared" si="13"/>
        <v>2</v>
      </c>
      <c r="C253" s="42">
        <f t="shared" si="14"/>
        <v>0</v>
      </c>
      <c r="D253" s="36" t="s">
        <v>260</v>
      </c>
      <c r="E253" s="44">
        <v>756</v>
      </c>
      <c r="F253" s="44">
        <v>10656.2</v>
      </c>
      <c r="G253" s="44">
        <v>267024.51</v>
      </c>
      <c r="H253" s="44">
        <v>339492.36</v>
      </c>
      <c r="I253" s="44">
        <v>974228.15296843927</v>
      </c>
      <c r="J253" s="44">
        <v>500</v>
      </c>
      <c r="K253" s="44">
        <v>500</v>
      </c>
      <c r="L253" s="29">
        <f t="shared" si="15"/>
        <v>617173.07000000007</v>
      </c>
      <c r="M253" s="29">
        <f t="shared" si="12"/>
        <v>1591401.2229684393</v>
      </c>
      <c r="N253" s="44"/>
      <c r="O253" s="44"/>
    </row>
    <row r="254" spans="1:15" x14ac:dyDescent="0.25">
      <c r="A254" s="43">
        <v>20640</v>
      </c>
      <c r="B254" s="42">
        <f t="shared" si="13"/>
        <v>2</v>
      </c>
      <c r="C254" s="42">
        <f t="shared" si="14"/>
        <v>0</v>
      </c>
      <c r="D254" s="36" t="s">
        <v>261</v>
      </c>
      <c r="E254" s="44">
        <v>1199</v>
      </c>
      <c r="F254" s="44">
        <v>4043.9</v>
      </c>
      <c r="G254" s="44">
        <v>82385.960000000006</v>
      </c>
      <c r="H254" s="44">
        <v>234890.15</v>
      </c>
      <c r="I254" s="44">
        <v>938235.88037303672</v>
      </c>
      <c r="J254" s="44">
        <v>500</v>
      </c>
      <c r="K254" s="44">
        <v>500</v>
      </c>
      <c r="L254" s="29">
        <f t="shared" si="15"/>
        <v>321320.01</v>
      </c>
      <c r="M254" s="29">
        <f t="shared" si="12"/>
        <v>1259555.8903730367</v>
      </c>
      <c r="N254" s="44"/>
      <c r="O254" s="44"/>
    </row>
    <row r="255" spans="1:15" x14ac:dyDescent="0.25">
      <c r="A255" s="43">
        <v>20642</v>
      </c>
      <c r="B255" s="42">
        <f t="shared" si="13"/>
        <v>2</v>
      </c>
      <c r="C255" s="42">
        <f t="shared" si="14"/>
        <v>0</v>
      </c>
      <c r="D255" s="36" t="s">
        <v>262</v>
      </c>
      <c r="E255" s="44">
        <v>1669</v>
      </c>
      <c r="F255" s="44">
        <v>19902.759999999998</v>
      </c>
      <c r="G255" s="44">
        <v>100022.79</v>
      </c>
      <c r="H255" s="44">
        <v>201291.16</v>
      </c>
      <c r="I255" s="44">
        <v>1375133.081124794</v>
      </c>
      <c r="J255" s="44">
        <v>500</v>
      </c>
      <c r="K255" s="44">
        <v>500</v>
      </c>
      <c r="L255" s="29">
        <f t="shared" si="15"/>
        <v>321216.70999999996</v>
      </c>
      <c r="M255" s="29">
        <f t="shared" si="12"/>
        <v>1696349.7911247939</v>
      </c>
      <c r="N255" s="44"/>
      <c r="O255" s="44"/>
    </row>
    <row r="256" spans="1:15" x14ac:dyDescent="0.25">
      <c r="A256" s="43">
        <v>20643</v>
      </c>
      <c r="B256" s="42">
        <f t="shared" si="13"/>
        <v>2</v>
      </c>
      <c r="C256" s="42">
        <f t="shared" si="14"/>
        <v>0</v>
      </c>
      <c r="D256" s="36" t="s">
        <v>263</v>
      </c>
      <c r="E256" s="44">
        <v>2644</v>
      </c>
      <c r="F256" s="44">
        <v>2006.88</v>
      </c>
      <c r="G256" s="44">
        <v>203049.55</v>
      </c>
      <c r="H256" s="44">
        <v>549222.14</v>
      </c>
      <c r="I256" s="44">
        <v>2053121.4926085414</v>
      </c>
      <c r="J256" s="44">
        <v>500</v>
      </c>
      <c r="K256" s="44">
        <v>500</v>
      </c>
      <c r="L256" s="29">
        <f t="shared" si="15"/>
        <v>754278.57000000007</v>
      </c>
      <c r="M256" s="29">
        <f t="shared" si="12"/>
        <v>2807400.0626085415</v>
      </c>
      <c r="N256" s="44"/>
      <c r="O256" s="44"/>
    </row>
    <row r="257" spans="1:15" x14ac:dyDescent="0.25">
      <c r="A257" s="43">
        <v>20644</v>
      </c>
      <c r="B257" s="42">
        <f t="shared" si="13"/>
        <v>2</v>
      </c>
      <c r="C257" s="42">
        <f t="shared" si="14"/>
        <v>0</v>
      </c>
      <c r="D257" s="36" t="s">
        <v>264</v>
      </c>
      <c r="E257" s="44">
        <v>2131</v>
      </c>
      <c r="F257" s="44">
        <v>9889.18</v>
      </c>
      <c r="G257" s="44">
        <v>146846.53</v>
      </c>
      <c r="H257" s="44">
        <v>480245.16</v>
      </c>
      <c r="I257" s="44">
        <v>1670016.3537695247</v>
      </c>
      <c r="J257" s="44">
        <v>500</v>
      </c>
      <c r="K257" s="44">
        <v>500</v>
      </c>
      <c r="L257" s="29">
        <f t="shared" si="15"/>
        <v>636980.87</v>
      </c>
      <c r="M257" s="29">
        <f t="shared" si="12"/>
        <v>2306997.2237695246</v>
      </c>
      <c r="N257" s="44"/>
      <c r="O257" s="44"/>
    </row>
    <row r="258" spans="1:15" x14ac:dyDescent="0.25">
      <c r="A258" s="43">
        <v>20701</v>
      </c>
      <c r="B258" s="42">
        <f t="shared" si="13"/>
        <v>2</v>
      </c>
      <c r="C258" s="42">
        <f t="shared" si="14"/>
        <v>0</v>
      </c>
      <c r="D258" s="36" t="s">
        <v>265</v>
      </c>
      <c r="E258" s="44">
        <v>1443</v>
      </c>
      <c r="F258" s="44">
        <v>9067.3700000000008</v>
      </c>
      <c r="G258" s="44">
        <v>69072.86</v>
      </c>
      <c r="H258" s="44">
        <v>132334.26</v>
      </c>
      <c r="I258" s="44">
        <v>1153430.0102414996</v>
      </c>
      <c r="J258" s="44">
        <v>500</v>
      </c>
      <c r="K258" s="44">
        <v>500</v>
      </c>
      <c r="L258" s="29">
        <f t="shared" si="15"/>
        <v>210474.49</v>
      </c>
      <c r="M258" s="29">
        <f t="shared" si="12"/>
        <v>1363904.5002414996</v>
      </c>
      <c r="N258" s="44"/>
      <c r="O258" s="44"/>
    </row>
    <row r="259" spans="1:15" x14ac:dyDescent="0.25">
      <c r="A259" s="43">
        <v>20702</v>
      </c>
      <c r="B259" s="42">
        <f t="shared" si="13"/>
        <v>2</v>
      </c>
      <c r="C259" s="42">
        <f t="shared" si="14"/>
        <v>0</v>
      </c>
      <c r="D259" s="36" t="s">
        <v>266</v>
      </c>
      <c r="E259" s="44">
        <v>7059</v>
      </c>
      <c r="F259" s="44">
        <v>21579.360000000001</v>
      </c>
      <c r="G259" s="44">
        <v>310983.12</v>
      </c>
      <c r="H259" s="44">
        <v>1589474.67</v>
      </c>
      <c r="I259" s="44">
        <v>5467396.8824543944</v>
      </c>
      <c r="J259" s="44">
        <v>500</v>
      </c>
      <c r="K259" s="44">
        <v>500</v>
      </c>
      <c r="L259" s="29">
        <f t="shared" si="15"/>
        <v>1922037.15</v>
      </c>
      <c r="M259" s="29">
        <f t="shared" si="12"/>
        <v>7389434.0324543938</v>
      </c>
      <c r="N259" s="44"/>
      <c r="O259" s="44"/>
    </row>
    <row r="260" spans="1:15" x14ac:dyDescent="0.25">
      <c r="A260" s="43">
        <v>20703</v>
      </c>
      <c r="B260" s="42">
        <f t="shared" si="13"/>
        <v>2</v>
      </c>
      <c r="C260" s="42">
        <f t="shared" si="14"/>
        <v>0</v>
      </c>
      <c r="D260" s="36" t="s">
        <v>267</v>
      </c>
      <c r="E260" s="44">
        <v>1324</v>
      </c>
      <c r="F260" s="44">
        <v>28635.74</v>
      </c>
      <c r="G260" s="44">
        <v>47051.26</v>
      </c>
      <c r="H260" s="44">
        <v>76959.95</v>
      </c>
      <c r="I260" s="44">
        <v>1043533.7734366216</v>
      </c>
      <c r="J260" s="44">
        <v>500</v>
      </c>
      <c r="K260" s="44">
        <v>500</v>
      </c>
      <c r="L260" s="29">
        <f t="shared" si="15"/>
        <v>152646.95000000001</v>
      </c>
      <c r="M260" s="29">
        <f t="shared" si="12"/>
        <v>1196180.7234366217</v>
      </c>
      <c r="N260" s="44"/>
      <c r="O260" s="44"/>
    </row>
    <row r="261" spans="1:15" x14ac:dyDescent="0.25">
      <c r="A261" s="43">
        <v>20705</v>
      </c>
      <c r="B261" s="42">
        <f t="shared" si="13"/>
        <v>2</v>
      </c>
      <c r="C261" s="42">
        <f t="shared" si="14"/>
        <v>0</v>
      </c>
      <c r="D261" s="36" t="s">
        <v>268</v>
      </c>
      <c r="E261" s="44">
        <v>2255</v>
      </c>
      <c r="F261" s="44">
        <v>11087.58</v>
      </c>
      <c r="G261" s="44">
        <v>128239.82</v>
      </c>
      <c r="H261" s="44">
        <v>362086.65</v>
      </c>
      <c r="I261" s="44">
        <v>1855842.1495433834</v>
      </c>
      <c r="J261" s="44">
        <v>500</v>
      </c>
      <c r="K261" s="44">
        <v>500</v>
      </c>
      <c r="L261" s="29">
        <f t="shared" si="15"/>
        <v>501414.05000000005</v>
      </c>
      <c r="M261" s="29">
        <f t="shared" si="12"/>
        <v>2357256.1995433834</v>
      </c>
      <c r="N261" s="44"/>
      <c r="O261" s="44"/>
    </row>
    <row r="262" spans="1:15" x14ac:dyDescent="0.25">
      <c r="A262" s="43">
        <v>20707</v>
      </c>
      <c r="B262" s="42">
        <f t="shared" si="13"/>
        <v>2</v>
      </c>
      <c r="C262" s="42">
        <f t="shared" si="14"/>
        <v>0</v>
      </c>
      <c r="D262" s="36" t="s">
        <v>269</v>
      </c>
      <c r="E262" s="44">
        <v>627</v>
      </c>
      <c r="F262" s="44">
        <v>9362.41</v>
      </c>
      <c r="G262" s="44">
        <v>36684.32</v>
      </c>
      <c r="H262" s="44">
        <v>157267.04</v>
      </c>
      <c r="I262" s="44">
        <v>488369.58250406763</v>
      </c>
      <c r="J262" s="44">
        <v>500</v>
      </c>
      <c r="K262" s="44">
        <v>500</v>
      </c>
      <c r="L262" s="29">
        <f t="shared" si="15"/>
        <v>203313.77000000002</v>
      </c>
      <c r="M262" s="29">
        <f t="shared" ref="M262:M325" si="16">L262+I262</f>
        <v>691683.35250406759</v>
      </c>
      <c r="N262" s="44"/>
      <c r="O262" s="44"/>
    </row>
    <row r="263" spans="1:15" x14ac:dyDescent="0.25">
      <c r="A263" s="43">
        <v>20708</v>
      </c>
      <c r="B263" s="42">
        <f t="shared" ref="B263:B326" si="17">INT(A263/10000)</f>
        <v>2</v>
      </c>
      <c r="C263" s="42">
        <f t="shared" ref="C263:C326" si="18">IF(E263&lt;=10000,0,IF(E263&lt;=20000,1,IF(E263&lt;=50000,2,3)))</f>
        <v>0</v>
      </c>
      <c r="D263" s="36" t="s">
        <v>270</v>
      </c>
      <c r="E263" s="44">
        <v>1095</v>
      </c>
      <c r="F263" s="44">
        <v>7059.33</v>
      </c>
      <c r="G263" s="44">
        <v>59005.73</v>
      </c>
      <c r="H263" s="44">
        <v>144235.65</v>
      </c>
      <c r="I263" s="44">
        <v>937239.47838137695</v>
      </c>
      <c r="J263" s="44">
        <v>500</v>
      </c>
      <c r="K263" s="44">
        <v>500</v>
      </c>
      <c r="L263" s="29">
        <f t="shared" ref="L263:L326" si="19">F263/J263*500+G263/K263*500+H263</f>
        <v>210300.71</v>
      </c>
      <c r="M263" s="29">
        <f t="shared" si="16"/>
        <v>1147540.1883813769</v>
      </c>
      <c r="N263" s="44"/>
      <c r="O263" s="44"/>
    </row>
    <row r="264" spans="1:15" x14ac:dyDescent="0.25">
      <c r="A264" s="43">
        <v>20710</v>
      </c>
      <c r="B264" s="42">
        <f t="shared" si="17"/>
        <v>2</v>
      </c>
      <c r="C264" s="42">
        <f t="shared" si="18"/>
        <v>0</v>
      </c>
      <c r="D264" s="36" t="s">
        <v>271</v>
      </c>
      <c r="E264" s="44">
        <v>2122</v>
      </c>
      <c r="F264" s="44">
        <v>15714.33</v>
      </c>
      <c r="G264" s="44">
        <v>104520.6</v>
      </c>
      <c r="H264" s="44">
        <v>241070.46</v>
      </c>
      <c r="I264" s="44">
        <v>1666598.7532803803</v>
      </c>
      <c r="J264" s="44">
        <v>500</v>
      </c>
      <c r="K264" s="44">
        <v>500</v>
      </c>
      <c r="L264" s="29">
        <f t="shared" si="19"/>
        <v>361305.39</v>
      </c>
      <c r="M264" s="29">
        <f t="shared" si="16"/>
        <v>2027904.1432803804</v>
      </c>
      <c r="N264" s="44"/>
      <c r="O264" s="44"/>
    </row>
    <row r="265" spans="1:15" x14ac:dyDescent="0.25">
      <c r="A265" s="43">
        <v>20711</v>
      </c>
      <c r="B265" s="42">
        <f t="shared" si="17"/>
        <v>2</v>
      </c>
      <c r="C265" s="42">
        <f t="shared" si="18"/>
        <v>0</v>
      </c>
      <c r="D265" s="36" t="s">
        <v>272</v>
      </c>
      <c r="E265" s="44">
        <v>9052</v>
      </c>
      <c r="F265" s="44">
        <v>34025.629999999997</v>
      </c>
      <c r="G265" s="44">
        <v>729379.04</v>
      </c>
      <c r="H265" s="44">
        <v>1999366.57</v>
      </c>
      <c r="I265" s="44">
        <v>7486429.1368560968</v>
      </c>
      <c r="J265" s="44">
        <v>500</v>
      </c>
      <c r="K265" s="44">
        <v>500</v>
      </c>
      <c r="L265" s="29">
        <f t="shared" si="19"/>
        <v>2762771.24</v>
      </c>
      <c r="M265" s="29">
        <f t="shared" si="16"/>
        <v>10249200.376856096</v>
      </c>
      <c r="N265" s="44"/>
      <c r="O265" s="44"/>
    </row>
    <row r="266" spans="1:15" x14ac:dyDescent="0.25">
      <c r="A266" s="43">
        <v>20712</v>
      </c>
      <c r="B266" s="42">
        <f t="shared" si="17"/>
        <v>2</v>
      </c>
      <c r="C266" s="42">
        <f t="shared" si="18"/>
        <v>0</v>
      </c>
      <c r="D266" s="36" t="s">
        <v>273</v>
      </c>
      <c r="E266" s="44">
        <v>1216</v>
      </c>
      <c r="F266" s="44">
        <v>17012.189999999999</v>
      </c>
      <c r="G266" s="44">
        <v>75321.17</v>
      </c>
      <c r="H266" s="44">
        <v>22038.33</v>
      </c>
      <c r="I266" s="44">
        <v>944441.60146667704</v>
      </c>
      <c r="J266" s="44">
        <v>500</v>
      </c>
      <c r="K266" s="44">
        <v>500</v>
      </c>
      <c r="L266" s="29">
        <f t="shared" si="19"/>
        <v>114371.69</v>
      </c>
      <c r="M266" s="29">
        <f t="shared" si="16"/>
        <v>1058813.2914666771</v>
      </c>
      <c r="N266" s="44"/>
      <c r="O266" s="44"/>
    </row>
    <row r="267" spans="1:15" x14ac:dyDescent="0.25">
      <c r="A267" s="43">
        <v>20713</v>
      </c>
      <c r="B267" s="42">
        <f t="shared" si="17"/>
        <v>2</v>
      </c>
      <c r="C267" s="42">
        <f t="shared" si="18"/>
        <v>0</v>
      </c>
      <c r="D267" s="36" t="s">
        <v>274</v>
      </c>
      <c r="E267" s="44">
        <v>845</v>
      </c>
      <c r="F267" s="44">
        <v>8452.73</v>
      </c>
      <c r="G267" s="44">
        <v>41445.160000000003</v>
      </c>
      <c r="H267" s="44">
        <v>90444.39</v>
      </c>
      <c r="I267" s="44">
        <v>660987.09013514069</v>
      </c>
      <c r="J267" s="44">
        <v>500</v>
      </c>
      <c r="K267" s="44">
        <v>500</v>
      </c>
      <c r="L267" s="29">
        <f t="shared" si="19"/>
        <v>140342.28</v>
      </c>
      <c r="M267" s="29">
        <f t="shared" si="16"/>
        <v>801329.37013514072</v>
      </c>
      <c r="N267" s="44"/>
      <c r="O267" s="44"/>
    </row>
    <row r="268" spans="1:15" x14ac:dyDescent="0.25">
      <c r="A268" s="43">
        <v>20719</v>
      </c>
      <c r="B268" s="42">
        <f t="shared" si="17"/>
        <v>2</v>
      </c>
      <c r="C268" s="42">
        <f t="shared" si="18"/>
        <v>0</v>
      </c>
      <c r="D268" s="36" t="s">
        <v>275</v>
      </c>
      <c r="E268" s="44">
        <v>2248</v>
      </c>
      <c r="F268" s="44">
        <v>18166.96</v>
      </c>
      <c r="G268" s="44">
        <v>93380.28</v>
      </c>
      <c r="H268" s="44">
        <v>161588.42000000001</v>
      </c>
      <c r="I268" s="44">
        <v>1760153.7587155111</v>
      </c>
      <c r="J268" s="44">
        <v>500</v>
      </c>
      <c r="K268" s="44">
        <v>500</v>
      </c>
      <c r="L268" s="29">
        <f t="shared" si="19"/>
        <v>273135.66000000003</v>
      </c>
      <c r="M268" s="29">
        <f t="shared" si="16"/>
        <v>2033289.418715511</v>
      </c>
      <c r="N268" s="44"/>
      <c r="O268" s="44"/>
    </row>
    <row r="269" spans="1:15" x14ac:dyDescent="0.25">
      <c r="A269" s="43">
        <v>20720</v>
      </c>
      <c r="B269" s="42">
        <f t="shared" si="17"/>
        <v>2</v>
      </c>
      <c r="C269" s="42">
        <f t="shared" si="18"/>
        <v>0</v>
      </c>
      <c r="D269" s="36" t="s">
        <v>276</v>
      </c>
      <c r="E269" s="44">
        <v>5828</v>
      </c>
      <c r="F269" s="44">
        <v>32512.240000000002</v>
      </c>
      <c r="G269" s="44">
        <v>363934.42</v>
      </c>
      <c r="H269" s="44">
        <v>1332211.1599999999</v>
      </c>
      <c r="I269" s="44">
        <v>4508205.782769328</v>
      </c>
      <c r="J269" s="44">
        <v>500</v>
      </c>
      <c r="K269" s="44">
        <v>500</v>
      </c>
      <c r="L269" s="29">
        <f t="shared" si="19"/>
        <v>1728657.8199999998</v>
      </c>
      <c r="M269" s="29">
        <f t="shared" si="16"/>
        <v>6236863.6027693283</v>
      </c>
      <c r="N269" s="44"/>
      <c r="O269" s="44"/>
    </row>
    <row r="270" spans="1:15" x14ac:dyDescent="0.25">
      <c r="A270" s="43">
        <v>20721</v>
      </c>
      <c r="B270" s="42">
        <f t="shared" si="17"/>
        <v>2</v>
      </c>
      <c r="C270" s="42">
        <f t="shared" si="18"/>
        <v>0</v>
      </c>
      <c r="D270" s="36" t="s">
        <v>277</v>
      </c>
      <c r="E270" s="44">
        <v>1830</v>
      </c>
      <c r="F270" s="44">
        <v>5584.22</v>
      </c>
      <c r="G270" s="44">
        <v>72769.429999999993</v>
      </c>
      <c r="H270" s="44">
        <v>160806.43</v>
      </c>
      <c r="I270" s="44">
        <v>1446925.7220763401</v>
      </c>
      <c r="J270" s="44">
        <v>500</v>
      </c>
      <c r="K270" s="44">
        <v>500</v>
      </c>
      <c r="L270" s="29">
        <f t="shared" si="19"/>
        <v>239160.08</v>
      </c>
      <c r="M270" s="29">
        <f t="shared" si="16"/>
        <v>1686085.8020763402</v>
      </c>
      <c r="N270" s="44"/>
      <c r="O270" s="44"/>
    </row>
    <row r="271" spans="1:15" x14ac:dyDescent="0.25">
      <c r="A271" s="43">
        <v>20722</v>
      </c>
      <c r="B271" s="42">
        <f t="shared" si="17"/>
        <v>2</v>
      </c>
      <c r="C271" s="42">
        <f t="shared" si="18"/>
        <v>0</v>
      </c>
      <c r="D271" s="36" t="s">
        <v>278</v>
      </c>
      <c r="E271" s="44">
        <v>4233</v>
      </c>
      <c r="F271" s="44">
        <v>22927.97</v>
      </c>
      <c r="G271" s="44">
        <v>333630.38</v>
      </c>
      <c r="H271" s="44">
        <v>749752.82</v>
      </c>
      <c r="I271" s="44">
        <v>3292253.1249660375</v>
      </c>
      <c r="J271" s="44">
        <v>500</v>
      </c>
      <c r="K271" s="44">
        <v>500</v>
      </c>
      <c r="L271" s="29">
        <f t="shared" si="19"/>
        <v>1106311.17</v>
      </c>
      <c r="M271" s="29">
        <f t="shared" si="16"/>
        <v>4398564.2949660374</v>
      </c>
      <c r="N271" s="44"/>
      <c r="O271" s="44"/>
    </row>
    <row r="272" spans="1:15" x14ac:dyDescent="0.25">
      <c r="A272" s="43">
        <v>20723</v>
      </c>
      <c r="B272" s="42">
        <f t="shared" si="17"/>
        <v>2</v>
      </c>
      <c r="C272" s="42">
        <f t="shared" si="18"/>
        <v>0</v>
      </c>
      <c r="D272" s="36" t="s">
        <v>279</v>
      </c>
      <c r="E272" s="44">
        <v>1608</v>
      </c>
      <c r="F272" s="44">
        <v>18939.96</v>
      </c>
      <c r="G272" s="44">
        <v>43108.03</v>
      </c>
      <c r="H272" s="44">
        <v>152867.85999999999</v>
      </c>
      <c r="I272" s="44">
        <v>1279157.4311628761</v>
      </c>
      <c r="J272" s="44">
        <v>500</v>
      </c>
      <c r="K272" s="44">
        <v>500</v>
      </c>
      <c r="L272" s="29">
        <f t="shared" si="19"/>
        <v>214915.84999999998</v>
      </c>
      <c r="M272" s="29">
        <f t="shared" si="16"/>
        <v>1494073.2811628762</v>
      </c>
      <c r="N272" s="44"/>
      <c r="O272" s="44"/>
    </row>
    <row r="273" spans="1:15" x14ac:dyDescent="0.25">
      <c r="A273" s="43">
        <v>20724</v>
      </c>
      <c r="B273" s="42">
        <f t="shared" si="17"/>
        <v>2</v>
      </c>
      <c r="C273" s="42">
        <f t="shared" si="18"/>
        <v>0</v>
      </c>
      <c r="D273" s="36" t="s">
        <v>280</v>
      </c>
      <c r="E273" s="44">
        <v>4453</v>
      </c>
      <c r="F273" s="44">
        <v>27421.3</v>
      </c>
      <c r="G273" s="44">
        <v>555270.88</v>
      </c>
      <c r="H273" s="44">
        <v>1039851.27</v>
      </c>
      <c r="I273" s="44">
        <v>3697244.8254175996</v>
      </c>
      <c r="J273" s="44">
        <v>500</v>
      </c>
      <c r="K273" s="44">
        <v>500</v>
      </c>
      <c r="L273" s="29">
        <f t="shared" si="19"/>
        <v>1622543.4500000002</v>
      </c>
      <c r="M273" s="29">
        <f t="shared" si="16"/>
        <v>5319788.2754175998</v>
      </c>
      <c r="N273" s="44"/>
      <c r="O273" s="44"/>
    </row>
    <row r="274" spans="1:15" x14ac:dyDescent="0.25">
      <c r="A274" s="43">
        <v>20725</v>
      </c>
      <c r="B274" s="42">
        <f t="shared" si="17"/>
        <v>2</v>
      </c>
      <c r="C274" s="42">
        <f t="shared" si="18"/>
        <v>0</v>
      </c>
      <c r="D274" s="36" t="s">
        <v>281</v>
      </c>
      <c r="E274" s="44">
        <v>8929</v>
      </c>
      <c r="F274" s="44">
        <v>20009.39</v>
      </c>
      <c r="G274" s="44">
        <v>1404779.63</v>
      </c>
      <c r="H274" s="44">
        <v>1827083.58</v>
      </c>
      <c r="I274" s="44">
        <v>7345531.3682806529</v>
      </c>
      <c r="J274" s="44">
        <v>500</v>
      </c>
      <c r="K274" s="44">
        <v>500</v>
      </c>
      <c r="L274" s="29">
        <f t="shared" si="19"/>
        <v>3251872.5999999996</v>
      </c>
      <c r="M274" s="29">
        <f t="shared" si="16"/>
        <v>10597403.968280653</v>
      </c>
      <c r="N274" s="44"/>
      <c r="O274" s="44"/>
    </row>
    <row r="275" spans="1:15" x14ac:dyDescent="0.25">
      <c r="A275" s="43">
        <v>20726</v>
      </c>
      <c r="B275" s="42">
        <f t="shared" si="17"/>
        <v>2</v>
      </c>
      <c r="C275" s="42">
        <f t="shared" si="18"/>
        <v>0</v>
      </c>
      <c r="D275" s="36" t="s">
        <v>282</v>
      </c>
      <c r="E275" s="44">
        <v>2938</v>
      </c>
      <c r="F275" s="44">
        <v>16323.77</v>
      </c>
      <c r="G275" s="44">
        <v>208943.02</v>
      </c>
      <c r="H275" s="44">
        <v>1209498.03</v>
      </c>
      <c r="I275" s="44">
        <v>2270632.6184786442</v>
      </c>
      <c r="J275" s="44">
        <v>500</v>
      </c>
      <c r="K275" s="44">
        <v>500</v>
      </c>
      <c r="L275" s="29">
        <f t="shared" si="19"/>
        <v>1434764.82</v>
      </c>
      <c r="M275" s="29">
        <f t="shared" si="16"/>
        <v>3705397.438478644</v>
      </c>
      <c r="N275" s="44"/>
      <c r="O275" s="44"/>
    </row>
    <row r="276" spans="1:15" x14ac:dyDescent="0.25">
      <c r="A276" s="43">
        <v>20727</v>
      </c>
      <c r="B276" s="42">
        <f t="shared" si="17"/>
        <v>2</v>
      </c>
      <c r="C276" s="42">
        <f t="shared" si="18"/>
        <v>0</v>
      </c>
      <c r="D276" s="36" t="s">
        <v>283</v>
      </c>
      <c r="E276" s="44">
        <v>5569</v>
      </c>
      <c r="F276" s="44">
        <v>14661.98</v>
      </c>
      <c r="G276" s="44">
        <v>238997.78</v>
      </c>
      <c r="H276" s="44">
        <v>1164905</v>
      </c>
      <c r="I276" s="44">
        <v>4316327.1067536185</v>
      </c>
      <c r="J276" s="44">
        <v>500</v>
      </c>
      <c r="K276" s="44">
        <v>500</v>
      </c>
      <c r="L276" s="29">
        <f t="shared" si="19"/>
        <v>1418564.76</v>
      </c>
      <c r="M276" s="29">
        <f t="shared" si="16"/>
        <v>5734891.8667536182</v>
      </c>
      <c r="N276" s="44"/>
      <c r="O276" s="44"/>
    </row>
    <row r="277" spans="1:15" x14ac:dyDescent="0.25">
      <c r="A277" s="43">
        <v>20801</v>
      </c>
      <c r="B277" s="42">
        <f t="shared" si="17"/>
        <v>2</v>
      </c>
      <c r="C277" s="42">
        <f t="shared" si="18"/>
        <v>0</v>
      </c>
      <c r="D277" s="36" t="s">
        <v>284</v>
      </c>
      <c r="E277" s="44">
        <v>4081</v>
      </c>
      <c r="F277" s="44">
        <v>21069.79</v>
      </c>
      <c r="G277" s="44">
        <v>275997.15999999997</v>
      </c>
      <c r="H277" s="44">
        <v>759802.01</v>
      </c>
      <c r="I277" s="44">
        <v>3169897.6684268191</v>
      </c>
      <c r="J277" s="44">
        <v>500</v>
      </c>
      <c r="K277" s="44">
        <v>500</v>
      </c>
      <c r="L277" s="29">
        <f t="shared" si="19"/>
        <v>1056868.96</v>
      </c>
      <c r="M277" s="29">
        <f t="shared" si="16"/>
        <v>4226766.6284268191</v>
      </c>
      <c r="N277" s="44"/>
      <c r="O277" s="44"/>
    </row>
    <row r="278" spans="1:15" x14ac:dyDescent="0.25">
      <c r="A278" s="43">
        <v>20802</v>
      </c>
      <c r="B278" s="42">
        <f t="shared" si="17"/>
        <v>2</v>
      </c>
      <c r="C278" s="42">
        <f t="shared" si="18"/>
        <v>0</v>
      </c>
      <c r="D278" s="36" t="s">
        <v>285</v>
      </c>
      <c r="E278" s="44">
        <v>790</v>
      </c>
      <c r="F278" s="44">
        <v>12509.16</v>
      </c>
      <c r="G278" s="44">
        <v>36667.300000000003</v>
      </c>
      <c r="H278" s="44">
        <v>57493.05</v>
      </c>
      <c r="I278" s="44">
        <v>620346.46635905805</v>
      </c>
      <c r="J278" s="44">
        <v>500</v>
      </c>
      <c r="K278" s="44">
        <v>500</v>
      </c>
      <c r="L278" s="29">
        <f t="shared" si="19"/>
        <v>106669.51000000001</v>
      </c>
      <c r="M278" s="29">
        <f t="shared" si="16"/>
        <v>727015.97635905806</v>
      </c>
      <c r="N278" s="44"/>
      <c r="O278" s="44"/>
    </row>
    <row r="279" spans="1:15" x14ac:dyDescent="0.25">
      <c r="A279" s="43">
        <v>20803</v>
      </c>
      <c r="B279" s="42">
        <f t="shared" si="17"/>
        <v>2</v>
      </c>
      <c r="C279" s="42">
        <f t="shared" si="18"/>
        <v>0</v>
      </c>
      <c r="D279" s="36" t="s">
        <v>286</v>
      </c>
      <c r="E279" s="44">
        <v>5874</v>
      </c>
      <c r="F279" s="44">
        <v>23149.16</v>
      </c>
      <c r="G279" s="44">
        <v>512709.53</v>
      </c>
      <c r="H279" s="44">
        <v>1055506.42</v>
      </c>
      <c r="I279" s="44">
        <v>4570633.2129282001</v>
      </c>
      <c r="J279" s="44">
        <v>500</v>
      </c>
      <c r="K279" s="44">
        <v>500</v>
      </c>
      <c r="L279" s="29">
        <f t="shared" si="19"/>
        <v>1591365.1099999999</v>
      </c>
      <c r="M279" s="29">
        <f t="shared" si="16"/>
        <v>6161998.3229281995</v>
      </c>
      <c r="N279" s="44"/>
      <c r="O279" s="44"/>
    </row>
    <row r="280" spans="1:15" x14ac:dyDescent="0.25">
      <c r="A280" s="43">
        <v>20804</v>
      </c>
      <c r="B280" s="42">
        <f t="shared" si="17"/>
        <v>2</v>
      </c>
      <c r="C280" s="42">
        <f t="shared" si="18"/>
        <v>0</v>
      </c>
      <c r="D280" s="36" t="s">
        <v>287</v>
      </c>
      <c r="E280" s="44">
        <v>2297</v>
      </c>
      <c r="F280" s="44">
        <v>29644.71</v>
      </c>
      <c r="G280" s="44">
        <v>150905.47</v>
      </c>
      <c r="H280" s="44">
        <v>198893.35</v>
      </c>
      <c r="I280" s="44">
        <v>1844905.6348992856</v>
      </c>
      <c r="J280" s="44">
        <v>500</v>
      </c>
      <c r="K280" s="44">
        <v>500</v>
      </c>
      <c r="L280" s="29">
        <f t="shared" si="19"/>
        <v>379443.53</v>
      </c>
      <c r="M280" s="29">
        <f t="shared" si="16"/>
        <v>2224349.1648992859</v>
      </c>
      <c r="N280" s="44"/>
      <c r="O280" s="44"/>
    </row>
    <row r="281" spans="1:15" x14ac:dyDescent="0.25">
      <c r="A281" s="43">
        <v>20805</v>
      </c>
      <c r="B281" s="42">
        <f t="shared" si="17"/>
        <v>2</v>
      </c>
      <c r="C281" s="42">
        <f t="shared" si="18"/>
        <v>0</v>
      </c>
      <c r="D281" s="36" t="s">
        <v>288</v>
      </c>
      <c r="E281" s="44">
        <v>2196</v>
      </c>
      <c r="F281" s="44">
        <v>14047.32</v>
      </c>
      <c r="G281" s="44">
        <v>199825.76</v>
      </c>
      <c r="H281" s="44">
        <v>2514383.62</v>
      </c>
      <c r="I281" s="44">
        <v>1752370.2124862827</v>
      </c>
      <c r="J281" s="44">
        <v>500</v>
      </c>
      <c r="K281" s="44">
        <v>500</v>
      </c>
      <c r="L281" s="29">
        <f t="shared" si="19"/>
        <v>2728256.7</v>
      </c>
      <c r="M281" s="29">
        <f t="shared" si="16"/>
        <v>4480626.9124862831</v>
      </c>
      <c r="N281" s="44"/>
      <c r="O281" s="44"/>
    </row>
    <row r="282" spans="1:15" x14ac:dyDescent="0.25">
      <c r="A282" s="43">
        <v>20806</v>
      </c>
      <c r="B282" s="42">
        <f t="shared" si="17"/>
        <v>2</v>
      </c>
      <c r="C282" s="42">
        <f t="shared" si="18"/>
        <v>0</v>
      </c>
      <c r="D282" s="36" t="s">
        <v>289</v>
      </c>
      <c r="E282" s="44">
        <v>1738</v>
      </c>
      <c r="F282" s="44">
        <v>9751.1299999999992</v>
      </c>
      <c r="G282" s="44">
        <v>100138.76</v>
      </c>
      <c r="H282" s="44">
        <v>90774.42</v>
      </c>
      <c r="I282" s="44">
        <v>1344392.3928473287</v>
      </c>
      <c r="J282" s="44">
        <v>500</v>
      </c>
      <c r="K282" s="44">
        <v>500</v>
      </c>
      <c r="L282" s="29">
        <f t="shared" si="19"/>
        <v>200664.31</v>
      </c>
      <c r="M282" s="29">
        <f t="shared" si="16"/>
        <v>1545056.7028473287</v>
      </c>
      <c r="N282" s="44"/>
      <c r="O282" s="44"/>
    </row>
    <row r="283" spans="1:15" x14ac:dyDescent="0.25">
      <c r="A283" s="43">
        <v>20807</v>
      </c>
      <c r="B283" s="42">
        <f t="shared" si="17"/>
        <v>2</v>
      </c>
      <c r="C283" s="42">
        <f t="shared" si="18"/>
        <v>0</v>
      </c>
      <c r="D283" s="36" t="s">
        <v>290</v>
      </c>
      <c r="E283" s="44">
        <v>1585</v>
      </c>
      <c r="F283" s="44">
        <v>8382.99</v>
      </c>
      <c r="G283" s="44">
        <v>86191.59</v>
      </c>
      <c r="H283" s="44">
        <v>45228.34</v>
      </c>
      <c r="I283" s="44">
        <v>1223437.7877357262</v>
      </c>
      <c r="J283" s="44">
        <v>500</v>
      </c>
      <c r="K283" s="44">
        <v>500</v>
      </c>
      <c r="L283" s="29">
        <f t="shared" si="19"/>
        <v>139802.91999999998</v>
      </c>
      <c r="M283" s="29">
        <f t="shared" si="16"/>
        <v>1363240.7077357261</v>
      </c>
      <c r="N283" s="44"/>
      <c r="O283" s="44"/>
    </row>
    <row r="284" spans="1:15" x14ac:dyDescent="0.25">
      <c r="A284" s="43">
        <v>20808</v>
      </c>
      <c r="B284" s="42">
        <f t="shared" si="17"/>
        <v>2</v>
      </c>
      <c r="C284" s="42">
        <f t="shared" si="18"/>
        <v>0</v>
      </c>
      <c r="D284" s="36" t="s">
        <v>291</v>
      </c>
      <c r="E284" s="44">
        <v>3454</v>
      </c>
      <c r="F284" s="44">
        <v>20758.669999999998</v>
      </c>
      <c r="G284" s="44">
        <v>249848.14</v>
      </c>
      <c r="H284" s="44">
        <v>1142503.23</v>
      </c>
      <c r="I284" s="44">
        <v>2670062.4105642205</v>
      </c>
      <c r="J284" s="44">
        <v>500</v>
      </c>
      <c r="K284" s="44">
        <v>500</v>
      </c>
      <c r="L284" s="29">
        <f t="shared" si="19"/>
        <v>1413110.04</v>
      </c>
      <c r="M284" s="29">
        <f t="shared" si="16"/>
        <v>4083172.4505642205</v>
      </c>
      <c r="N284" s="44"/>
      <c r="O284" s="44"/>
    </row>
    <row r="285" spans="1:15" x14ac:dyDescent="0.25">
      <c r="A285" s="43">
        <v>20810</v>
      </c>
      <c r="B285" s="42">
        <f t="shared" si="17"/>
        <v>2</v>
      </c>
      <c r="C285" s="42">
        <f t="shared" si="18"/>
        <v>0</v>
      </c>
      <c r="D285" s="36" t="s">
        <v>292</v>
      </c>
      <c r="E285" s="44">
        <v>1036</v>
      </c>
      <c r="F285" s="44">
        <v>8952.7999999999993</v>
      </c>
      <c r="G285" s="44">
        <v>51014.68</v>
      </c>
      <c r="H285" s="44">
        <v>34408.33</v>
      </c>
      <c r="I285" s="44">
        <v>799672.90100581257</v>
      </c>
      <c r="J285" s="44">
        <v>500</v>
      </c>
      <c r="K285" s="44">
        <v>500</v>
      </c>
      <c r="L285" s="29">
        <f t="shared" si="19"/>
        <v>94375.81</v>
      </c>
      <c r="M285" s="29">
        <f t="shared" si="16"/>
        <v>894048.71100581251</v>
      </c>
      <c r="N285" s="44"/>
      <c r="O285" s="44"/>
    </row>
    <row r="286" spans="1:15" x14ac:dyDescent="0.25">
      <c r="A286" s="43">
        <v>20812</v>
      </c>
      <c r="B286" s="42">
        <f t="shared" si="17"/>
        <v>2</v>
      </c>
      <c r="C286" s="42">
        <f t="shared" si="18"/>
        <v>0</v>
      </c>
      <c r="D286" s="36" t="s">
        <v>293</v>
      </c>
      <c r="E286" s="44">
        <v>1516</v>
      </c>
      <c r="F286" s="44">
        <v>12751.45</v>
      </c>
      <c r="G286" s="44">
        <v>92385.59</v>
      </c>
      <c r="H286" s="44">
        <v>533930.74</v>
      </c>
      <c r="I286" s="44">
        <v>1170177.7200046445</v>
      </c>
      <c r="J286" s="44">
        <v>500</v>
      </c>
      <c r="K286" s="44">
        <v>500</v>
      </c>
      <c r="L286" s="29">
        <f t="shared" si="19"/>
        <v>639067.78</v>
      </c>
      <c r="M286" s="29">
        <f t="shared" si="16"/>
        <v>1809245.5000046445</v>
      </c>
      <c r="N286" s="44"/>
      <c r="O286" s="44"/>
    </row>
    <row r="287" spans="1:15" x14ac:dyDescent="0.25">
      <c r="A287" s="43">
        <v>20813</v>
      </c>
      <c r="B287" s="42">
        <f t="shared" si="17"/>
        <v>2</v>
      </c>
      <c r="C287" s="42">
        <f t="shared" si="18"/>
        <v>0</v>
      </c>
      <c r="D287" s="36" t="s">
        <v>2038</v>
      </c>
      <c r="E287" s="44">
        <v>4463</v>
      </c>
      <c r="F287" s="44">
        <v>14022.63</v>
      </c>
      <c r="G287" s="44">
        <v>703395.75</v>
      </c>
      <c r="H287" s="44">
        <v>618502.27</v>
      </c>
      <c r="I287" s="44">
        <v>4191154.6882733875</v>
      </c>
      <c r="J287" s="44">
        <v>500</v>
      </c>
      <c r="K287" s="44">
        <v>500</v>
      </c>
      <c r="L287" s="29">
        <f t="shared" si="19"/>
        <v>1335920.6499999999</v>
      </c>
      <c r="M287" s="29">
        <f t="shared" si="16"/>
        <v>5527075.3382733874</v>
      </c>
      <c r="N287" s="44"/>
      <c r="O287" s="44"/>
    </row>
    <row r="288" spans="1:15" x14ac:dyDescent="0.25">
      <c r="A288" s="43">
        <v>20815</v>
      </c>
      <c r="B288" s="42">
        <f t="shared" si="17"/>
        <v>2</v>
      </c>
      <c r="C288" s="42">
        <f t="shared" si="18"/>
        <v>0</v>
      </c>
      <c r="D288" s="36" t="s">
        <v>294</v>
      </c>
      <c r="E288" s="44">
        <v>1986</v>
      </c>
      <c r="F288" s="44">
        <v>9442.7900000000009</v>
      </c>
      <c r="G288" s="44">
        <v>130276.33</v>
      </c>
      <c r="H288" s="44">
        <v>190881.19</v>
      </c>
      <c r="I288" s="44">
        <v>1536444.1857228891</v>
      </c>
      <c r="J288" s="44">
        <v>500</v>
      </c>
      <c r="K288" s="44">
        <v>500</v>
      </c>
      <c r="L288" s="29">
        <f t="shared" si="19"/>
        <v>330600.31</v>
      </c>
      <c r="M288" s="29">
        <f t="shared" si="16"/>
        <v>1867044.4957228892</v>
      </c>
      <c r="N288" s="44"/>
      <c r="O288" s="44"/>
    </row>
    <row r="289" spans="1:15" x14ac:dyDescent="0.25">
      <c r="A289" s="43">
        <v>20817</v>
      </c>
      <c r="B289" s="42">
        <f t="shared" si="17"/>
        <v>2</v>
      </c>
      <c r="C289" s="42">
        <f t="shared" si="18"/>
        <v>1</v>
      </c>
      <c r="D289" s="36" t="s">
        <v>295</v>
      </c>
      <c r="E289" s="44">
        <v>10906</v>
      </c>
      <c r="F289" s="44">
        <v>53238.62</v>
      </c>
      <c r="G289" s="44">
        <v>850887</v>
      </c>
      <c r="H289" s="44">
        <v>3736861.74</v>
      </c>
      <c r="I289" s="44">
        <v>9674820.5626851264</v>
      </c>
      <c r="J289" s="44">
        <v>500</v>
      </c>
      <c r="K289" s="44">
        <v>500</v>
      </c>
      <c r="L289" s="29">
        <f t="shared" si="19"/>
        <v>4640987.3600000003</v>
      </c>
      <c r="M289" s="29">
        <f t="shared" si="16"/>
        <v>14315807.922685128</v>
      </c>
      <c r="N289" s="44"/>
      <c r="O289" s="44"/>
    </row>
    <row r="290" spans="1:15" x14ac:dyDescent="0.25">
      <c r="A290" s="43">
        <v>20901</v>
      </c>
      <c r="B290" s="42">
        <f t="shared" si="17"/>
        <v>2</v>
      </c>
      <c r="C290" s="42">
        <f t="shared" si="18"/>
        <v>0</v>
      </c>
      <c r="D290" s="36" t="s">
        <v>2039</v>
      </c>
      <c r="E290" s="44">
        <v>4386</v>
      </c>
      <c r="F290" s="44">
        <v>39812.410000000003</v>
      </c>
      <c r="G290" s="44">
        <v>361545.97</v>
      </c>
      <c r="H290" s="44">
        <v>2050321.8</v>
      </c>
      <c r="I290" s="44">
        <v>3461397.0528591042</v>
      </c>
      <c r="J290" s="44">
        <v>500</v>
      </c>
      <c r="K290" s="44">
        <v>500</v>
      </c>
      <c r="L290" s="29">
        <f t="shared" si="19"/>
        <v>2451680.1800000002</v>
      </c>
      <c r="M290" s="29">
        <f t="shared" si="16"/>
        <v>5913077.2328591049</v>
      </c>
      <c r="N290" s="44"/>
      <c r="O290" s="44"/>
    </row>
    <row r="291" spans="1:15" x14ac:dyDescent="0.25">
      <c r="A291" s="43">
        <v>20905</v>
      </c>
      <c r="B291" s="42">
        <f t="shared" si="17"/>
        <v>2</v>
      </c>
      <c r="C291" s="42">
        <f t="shared" si="18"/>
        <v>0</v>
      </c>
      <c r="D291" s="36" t="s">
        <v>296</v>
      </c>
      <c r="E291" s="44">
        <v>2570</v>
      </c>
      <c r="F291" s="44">
        <v>21423.34</v>
      </c>
      <c r="G291" s="44">
        <v>218582.39</v>
      </c>
      <c r="H291" s="44">
        <v>1540693.76</v>
      </c>
      <c r="I291" s="44">
        <v>2024802.7145572042</v>
      </c>
      <c r="J291" s="44">
        <v>500</v>
      </c>
      <c r="K291" s="44">
        <v>500</v>
      </c>
      <c r="L291" s="29">
        <f t="shared" si="19"/>
        <v>1780699.49</v>
      </c>
      <c r="M291" s="29">
        <f t="shared" si="16"/>
        <v>3805502.2045572042</v>
      </c>
      <c r="N291" s="44"/>
      <c r="O291" s="44"/>
    </row>
    <row r="292" spans="1:15" x14ac:dyDescent="0.25">
      <c r="A292" s="43">
        <v>20909</v>
      </c>
      <c r="B292" s="42">
        <f t="shared" si="17"/>
        <v>2</v>
      </c>
      <c r="C292" s="42">
        <f t="shared" si="18"/>
        <v>0</v>
      </c>
      <c r="D292" s="36" t="s">
        <v>297</v>
      </c>
      <c r="E292" s="44">
        <v>2908</v>
      </c>
      <c r="F292" s="44">
        <v>44989.2</v>
      </c>
      <c r="G292" s="44">
        <v>154156.97</v>
      </c>
      <c r="H292" s="44">
        <v>320185.82</v>
      </c>
      <c r="I292" s="44">
        <v>2248155.799620837</v>
      </c>
      <c r="J292" s="44">
        <v>500</v>
      </c>
      <c r="K292" s="44">
        <v>500</v>
      </c>
      <c r="L292" s="29">
        <f t="shared" si="19"/>
        <v>519331.99</v>
      </c>
      <c r="M292" s="29">
        <f t="shared" si="16"/>
        <v>2767487.7896208372</v>
      </c>
      <c r="N292" s="44"/>
      <c r="O292" s="44"/>
    </row>
    <row r="293" spans="1:15" x14ac:dyDescent="0.25">
      <c r="A293" s="43">
        <v>20911</v>
      </c>
      <c r="B293" s="42">
        <f t="shared" si="17"/>
        <v>2</v>
      </c>
      <c r="C293" s="42">
        <f t="shared" si="18"/>
        <v>0</v>
      </c>
      <c r="D293" s="36" t="s">
        <v>298</v>
      </c>
      <c r="E293" s="44">
        <v>933</v>
      </c>
      <c r="F293" s="44">
        <v>15889.75</v>
      </c>
      <c r="G293" s="44">
        <v>55255.79</v>
      </c>
      <c r="H293" s="44">
        <v>204981.37</v>
      </c>
      <c r="I293" s="44">
        <v>727268.24982123391</v>
      </c>
      <c r="J293" s="44">
        <v>500</v>
      </c>
      <c r="K293" s="44">
        <v>500</v>
      </c>
      <c r="L293" s="29">
        <f t="shared" si="19"/>
        <v>276126.91000000003</v>
      </c>
      <c r="M293" s="29">
        <f t="shared" si="16"/>
        <v>1003395.1598212339</v>
      </c>
      <c r="N293" s="44"/>
      <c r="O293" s="44"/>
    </row>
    <row r="294" spans="1:15" x14ac:dyDescent="0.25">
      <c r="A294" s="43">
        <v>20912</v>
      </c>
      <c r="B294" s="42">
        <f t="shared" si="17"/>
        <v>2</v>
      </c>
      <c r="C294" s="42">
        <f t="shared" si="18"/>
        <v>0</v>
      </c>
      <c r="D294" s="36" t="s">
        <v>299</v>
      </c>
      <c r="E294" s="44">
        <v>1798</v>
      </c>
      <c r="F294" s="44">
        <v>18506.11</v>
      </c>
      <c r="G294" s="44">
        <v>120788.28</v>
      </c>
      <c r="H294" s="44">
        <v>168901.07</v>
      </c>
      <c r="I294" s="44">
        <v>1391370.0313824604</v>
      </c>
      <c r="J294" s="44">
        <v>500</v>
      </c>
      <c r="K294" s="44">
        <v>500</v>
      </c>
      <c r="L294" s="29">
        <f t="shared" si="19"/>
        <v>308195.46000000002</v>
      </c>
      <c r="M294" s="29">
        <f t="shared" si="16"/>
        <v>1699565.4913824603</v>
      </c>
      <c r="N294" s="44"/>
      <c r="O294" s="44"/>
    </row>
    <row r="295" spans="1:15" x14ac:dyDescent="0.25">
      <c r="A295" s="43">
        <v>20913</v>
      </c>
      <c r="B295" s="42">
        <f t="shared" si="17"/>
        <v>2</v>
      </c>
      <c r="C295" s="42">
        <f t="shared" si="18"/>
        <v>0</v>
      </c>
      <c r="D295" s="36" t="s">
        <v>300</v>
      </c>
      <c r="E295" s="44">
        <v>9946</v>
      </c>
      <c r="F295" s="44">
        <v>73802.350000000006</v>
      </c>
      <c r="G295" s="44">
        <v>740604.57</v>
      </c>
      <c r="H295" s="44">
        <v>3185309.86</v>
      </c>
      <c r="I295" s="44">
        <v>8755354.5732690152</v>
      </c>
      <c r="J295" s="44">
        <v>500</v>
      </c>
      <c r="K295" s="44">
        <v>500</v>
      </c>
      <c r="L295" s="29">
        <f t="shared" si="19"/>
        <v>3999716.78</v>
      </c>
      <c r="M295" s="29">
        <f t="shared" si="16"/>
        <v>12755071.353269015</v>
      </c>
      <c r="N295" s="44"/>
      <c r="O295" s="44"/>
    </row>
    <row r="296" spans="1:15" x14ac:dyDescent="0.25">
      <c r="A296" s="43">
        <v>20914</v>
      </c>
      <c r="B296" s="42">
        <f t="shared" si="17"/>
        <v>2</v>
      </c>
      <c r="C296" s="42">
        <f t="shared" si="18"/>
        <v>0</v>
      </c>
      <c r="D296" s="36" t="s">
        <v>301</v>
      </c>
      <c r="E296" s="44">
        <v>1960</v>
      </c>
      <c r="F296" s="44">
        <v>29307.119999999999</v>
      </c>
      <c r="G296" s="44">
        <v>97101.61</v>
      </c>
      <c r="H296" s="44">
        <v>320792.03000000003</v>
      </c>
      <c r="I296" s="44">
        <v>1518095.3899124837</v>
      </c>
      <c r="J296" s="44">
        <v>500</v>
      </c>
      <c r="K296" s="44">
        <v>500</v>
      </c>
      <c r="L296" s="29">
        <f t="shared" si="19"/>
        <v>447200.76</v>
      </c>
      <c r="M296" s="29">
        <f t="shared" si="16"/>
        <v>1965296.1499124838</v>
      </c>
      <c r="N296" s="44"/>
      <c r="O296" s="44"/>
    </row>
    <row r="297" spans="1:15" x14ac:dyDescent="0.25">
      <c r="A297" s="43">
        <v>20918</v>
      </c>
      <c r="B297" s="42">
        <f t="shared" si="17"/>
        <v>2</v>
      </c>
      <c r="C297" s="42">
        <f t="shared" si="18"/>
        <v>0</v>
      </c>
      <c r="D297" s="36" t="s">
        <v>302</v>
      </c>
      <c r="E297" s="44">
        <v>3282</v>
      </c>
      <c r="F297" s="44">
        <v>27199.56</v>
      </c>
      <c r="G297" s="44">
        <v>222945.26</v>
      </c>
      <c r="H297" s="44">
        <v>1834827.44</v>
      </c>
      <c r="I297" s="44">
        <v>2536456.3585371533</v>
      </c>
      <c r="J297" s="44">
        <v>500</v>
      </c>
      <c r="K297" s="44">
        <v>500</v>
      </c>
      <c r="L297" s="29">
        <f t="shared" si="19"/>
        <v>2084972.26</v>
      </c>
      <c r="M297" s="29">
        <f t="shared" si="16"/>
        <v>4621428.6185371531</v>
      </c>
      <c r="N297" s="44"/>
      <c r="O297" s="44"/>
    </row>
    <row r="298" spans="1:15" x14ac:dyDescent="0.25">
      <c r="A298" s="43">
        <v>20923</v>
      </c>
      <c r="B298" s="42">
        <f t="shared" si="17"/>
        <v>2</v>
      </c>
      <c r="C298" s="42">
        <f t="shared" si="18"/>
        <v>2</v>
      </c>
      <c r="D298" s="36" t="s">
        <v>303</v>
      </c>
      <c r="E298" s="44">
        <v>24992</v>
      </c>
      <c r="F298" s="44">
        <v>141741.15</v>
      </c>
      <c r="G298" s="44">
        <v>2254864.04</v>
      </c>
      <c r="H298" s="44">
        <v>8299893.6799999997</v>
      </c>
      <c r="I298" s="44">
        <v>26582664.350012012</v>
      </c>
      <c r="J298" s="44">
        <v>500</v>
      </c>
      <c r="K298" s="44">
        <v>500</v>
      </c>
      <c r="L298" s="29">
        <f t="shared" si="19"/>
        <v>10696498.869999999</v>
      </c>
      <c r="M298" s="29">
        <f t="shared" si="16"/>
        <v>37279163.220012009</v>
      </c>
      <c r="N298" s="44"/>
      <c r="O298" s="44"/>
    </row>
    <row r="299" spans="1:15" x14ac:dyDescent="0.25">
      <c r="A299" s="43">
        <v>21001</v>
      </c>
      <c r="B299" s="42">
        <f t="shared" si="17"/>
        <v>2</v>
      </c>
      <c r="C299" s="42">
        <f t="shared" si="18"/>
        <v>0</v>
      </c>
      <c r="D299" s="36" t="s">
        <v>304</v>
      </c>
      <c r="E299" s="44">
        <v>1000</v>
      </c>
      <c r="F299" s="44">
        <v>19118.23</v>
      </c>
      <c r="G299" s="44">
        <v>85971.73</v>
      </c>
      <c r="H299" s="44">
        <v>91763.92</v>
      </c>
      <c r="I299" s="44">
        <v>798608.46150193654</v>
      </c>
      <c r="J299" s="44">
        <v>500</v>
      </c>
      <c r="K299" s="44">
        <v>500</v>
      </c>
      <c r="L299" s="29">
        <f t="shared" si="19"/>
        <v>196853.88</v>
      </c>
      <c r="M299" s="29">
        <f t="shared" si="16"/>
        <v>995462.34150193655</v>
      </c>
      <c r="N299" s="44"/>
      <c r="O299" s="44"/>
    </row>
    <row r="300" spans="1:15" x14ac:dyDescent="0.25">
      <c r="A300" s="43">
        <v>21002</v>
      </c>
      <c r="B300" s="42">
        <f t="shared" si="17"/>
        <v>2</v>
      </c>
      <c r="C300" s="42">
        <f t="shared" si="18"/>
        <v>1</v>
      </c>
      <c r="D300" s="36" t="s">
        <v>305</v>
      </c>
      <c r="E300" s="44">
        <v>14289</v>
      </c>
      <c r="F300" s="44">
        <v>42390.14</v>
      </c>
      <c r="G300" s="44">
        <v>1176827.8899999999</v>
      </c>
      <c r="H300" s="44">
        <v>3894015.92</v>
      </c>
      <c r="I300" s="44">
        <v>12675913.352302197</v>
      </c>
      <c r="J300" s="44">
        <v>500</v>
      </c>
      <c r="K300" s="44">
        <v>500</v>
      </c>
      <c r="L300" s="29">
        <f t="shared" si="19"/>
        <v>5113233.9499999993</v>
      </c>
      <c r="M300" s="29">
        <f t="shared" si="16"/>
        <v>17789147.302302197</v>
      </c>
      <c r="N300" s="44"/>
      <c r="O300" s="44"/>
    </row>
    <row r="301" spans="1:15" x14ac:dyDescent="0.25">
      <c r="A301" s="43">
        <v>21003</v>
      </c>
      <c r="B301" s="42">
        <f t="shared" si="17"/>
        <v>2</v>
      </c>
      <c r="C301" s="42">
        <f t="shared" si="18"/>
        <v>0</v>
      </c>
      <c r="D301" s="36" t="s">
        <v>306</v>
      </c>
      <c r="E301" s="44">
        <v>1842</v>
      </c>
      <c r="F301" s="44">
        <v>12536.49</v>
      </c>
      <c r="G301" s="44">
        <v>153847.92000000001</v>
      </c>
      <c r="H301" s="44">
        <v>623148.75</v>
      </c>
      <c r="I301" s="44">
        <v>1426863.8754141517</v>
      </c>
      <c r="J301" s="44">
        <v>500</v>
      </c>
      <c r="K301" s="44">
        <v>500</v>
      </c>
      <c r="L301" s="29">
        <f t="shared" si="19"/>
        <v>789533.16</v>
      </c>
      <c r="M301" s="29">
        <f t="shared" si="16"/>
        <v>2216397.0354141518</v>
      </c>
      <c r="N301" s="44"/>
      <c r="O301" s="44"/>
    </row>
    <row r="302" spans="1:15" x14ac:dyDescent="0.25">
      <c r="A302" s="43">
        <v>21004</v>
      </c>
      <c r="B302" s="42">
        <f t="shared" si="17"/>
        <v>2</v>
      </c>
      <c r="C302" s="42">
        <f t="shared" si="18"/>
        <v>0</v>
      </c>
      <c r="D302" s="36" t="s">
        <v>307</v>
      </c>
      <c r="E302" s="44">
        <v>1035</v>
      </c>
      <c r="F302" s="44">
        <v>15591.54</v>
      </c>
      <c r="G302" s="44">
        <v>60844.31</v>
      </c>
      <c r="H302" s="44">
        <v>340892.03</v>
      </c>
      <c r="I302" s="44">
        <v>812761.61328878941</v>
      </c>
      <c r="J302" s="44">
        <v>500</v>
      </c>
      <c r="K302" s="44">
        <v>500</v>
      </c>
      <c r="L302" s="29">
        <f t="shared" si="19"/>
        <v>417327.88</v>
      </c>
      <c r="M302" s="29">
        <f t="shared" si="16"/>
        <v>1230089.4932887894</v>
      </c>
      <c r="N302" s="44"/>
      <c r="O302" s="44"/>
    </row>
    <row r="303" spans="1:15" x14ac:dyDescent="0.25">
      <c r="A303" s="43">
        <v>21005</v>
      </c>
      <c r="B303" s="42">
        <f t="shared" si="17"/>
        <v>2</v>
      </c>
      <c r="C303" s="42">
        <f t="shared" si="18"/>
        <v>0</v>
      </c>
      <c r="D303" s="36" t="s">
        <v>308</v>
      </c>
      <c r="E303" s="44">
        <v>2295</v>
      </c>
      <c r="F303" s="44">
        <v>14772.66</v>
      </c>
      <c r="G303" s="44">
        <v>117841.15</v>
      </c>
      <c r="H303" s="44">
        <v>193704.62</v>
      </c>
      <c r="I303" s="44">
        <v>1778366.6478621843</v>
      </c>
      <c r="J303" s="44">
        <v>500</v>
      </c>
      <c r="K303" s="44">
        <v>500</v>
      </c>
      <c r="L303" s="29">
        <f t="shared" si="19"/>
        <v>326318.43</v>
      </c>
      <c r="M303" s="29">
        <f t="shared" si="16"/>
        <v>2104685.0778621845</v>
      </c>
      <c r="N303" s="44"/>
      <c r="O303" s="44"/>
    </row>
    <row r="304" spans="1:15" x14ac:dyDescent="0.25">
      <c r="A304" s="43">
        <v>21006</v>
      </c>
      <c r="B304" s="42">
        <f t="shared" si="17"/>
        <v>2</v>
      </c>
      <c r="C304" s="42">
        <f t="shared" si="18"/>
        <v>0</v>
      </c>
      <c r="D304" s="36" t="s">
        <v>309</v>
      </c>
      <c r="E304" s="44">
        <v>770</v>
      </c>
      <c r="F304" s="44">
        <v>4616.46</v>
      </c>
      <c r="G304" s="44">
        <v>226584.18</v>
      </c>
      <c r="H304" s="44">
        <v>183940.13</v>
      </c>
      <c r="I304" s="44">
        <v>873970.62852075603</v>
      </c>
      <c r="J304" s="44">
        <v>500</v>
      </c>
      <c r="K304" s="44">
        <v>500</v>
      </c>
      <c r="L304" s="29">
        <f t="shared" si="19"/>
        <v>415140.77</v>
      </c>
      <c r="M304" s="29">
        <f t="shared" si="16"/>
        <v>1289111.398520756</v>
      </c>
      <c r="N304" s="44"/>
      <c r="O304" s="44"/>
    </row>
    <row r="305" spans="1:15" x14ac:dyDescent="0.25">
      <c r="A305" s="43">
        <v>21007</v>
      </c>
      <c r="B305" s="42">
        <f t="shared" si="17"/>
        <v>2</v>
      </c>
      <c r="C305" s="42">
        <f t="shared" si="18"/>
        <v>0</v>
      </c>
      <c r="D305" s="36" t="s">
        <v>310</v>
      </c>
      <c r="E305" s="44">
        <v>1819</v>
      </c>
      <c r="F305" s="44">
        <v>12762.45</v>
      </c>
      <c r="G305" s="44">
        <v>189680.95</v>
      </c>
      <c r="H305" s="44">
        <v>365754.38</v>
      </c>
      <c r="I305" s="44">
        <v>1590858.74158979</v>
      </c>
      <c r="J305" s="44">
        <v>500</v>
      </c>
      <c r="K305" s="44">
        <v>500</v>
      </c>
      <c r="L305" s="29">
        <f t="shared" si="19"/>
        <v>568197.78</v>
      </c>
      <c r="M305" s="29">
        <f t="shared" si="16"/>
        <v>2159056.52158979</v>
      </c>
      <c r="N305" s="44"/>
      <c r="O305" s="44"/>
    </row>
    <row r="306" spans="1:15" x14ac:dyDescent="0.25">
      <c r="A306" s="43">
        <v>21008</v>
      </c>
      <c r="B306" s="42">
        <f t="shared" si="17"/>
        <v>2</v>
      </c>
      <c r="C306" s="42">
        <f t="shared" si="18"/>
        <v>0</v>
      </c>
      <c r="D306" s="36" t="s">
        <v>311</v>
      </c>
      <c r="E306" s="44">
        <v>1533</v>
      </c>
      <c r="F306" s="44">
        <v>6556.39</v>
      </c>
      <c r="G306" s="44">
        <v>150206.67000000001</v>
      </c>
      <c r="H306" s="44">
        <v>217923.36</v>
      </c>
      <c r="I306" s="44">
        <v>1210570.7534596862</v>
      </c>
      <c r="J306" s="44">
        <v>500</v>
      </c>
      <c r="K306" s="44">
        <v>500</v>
      </c>
      <c r="L306" s="29">
        <f t="shared" si="19"/>
        <v>374686.42000000004</v>
      </c>
      <c r="M306" s="29">
        <f t="shared" si="16"/>
        <v>1585257.1734596863</v>
      </c>
      <c r="N306" s="44"/>
      <c r="O306" s="44"/>
    </row>
    <row r="307" spans="1:15" x14ac:dyDescent="0.25">
      <c r="A307" s="43">
        <v>21009</v>
      </c>
      <c r="B307" s="42">
        <f t="shared" si="17"/>
        <v>2</v>
      </c>
      <c r="C307" s="42">
        <f t="shared" si="18"/>
        <v>0</v>
      </c>
      <c r="D307" s="36" t="s">
        <v>2040</v>
      </c>
      <c r="E307" s="44">
        <v>3721</v>
      </c>
      <c r="F307" s="44">
        <v>11454.55</v>
      </c>
      <c r="G307" s="44">
        <v>522290.81000000006</v>
      </c>
      <c r="H307" s="44">
        <v>487327.62</v>
      </c>
      <c r="I307" s="44">
        <v>3168827.7609688789</v>
      </c>
      <c r="J307" s="44">
        <v>500</v>
      </c>
      <c r="K307" s="44">
        <v>500</v>
      </c>
      <c r="L307" s="29">
        <f t="shared" si="19"/>
        <v>1021072.9800000001</v>
      </c>
      <c r="M307" s="29">
        <f t="shared" si="16"/>
        <v>4189900.7409688788</v>
      </c>
      <c r="N307" s="44"/>
      <c r="O307" s="44"/>
    </row>
    <row r="308" spans="1:15" x14ac:dyDescent="0.25">
      <c r="A308" s="43">
        <v>21010</v>
      </c>
      <c r="B308" s="42">
        <f t="shared" si="17"/>
        <v>2</v>
      </c>
      <c r="C308" s="42">
        <f t="shared" si="18"/>
        <v>0</v>
      </c>
      <c r="D308" s="36" t="s">
        <v>312</v>
      </c>
      <c r="E308" s="44">
        <v>1624</v>
      </c>
      <c r="F308" s="44">
        <v>8186.88</v>
      </c>
      <c r="G308" s="44">
        <v>93413.29</v>
      </c>
      <c r="H308" s="44">
        <v>79231.64</v>
      </c>
      <c r="I308" s="44">
        <v>1258269.1230046232</v>
      </c>
      <c r="J308" s="44">
        <v>500</v>
      </c>
      <c r="K308" s="44">
        <v>500</v>
      </c>
      <c r="L308" s="29">
        <f t="shared" si="19"/>
        <v>180831.81</v>
      </c>
      <c r="M308" s="29">
        <f t="shared" si="16"/>
        <v>1439100.9330046233</v>
      </c>
      <c r="N308" s="44"/>
      <c r="O308" s="44"/>
    </row>
    <row r="309" spans="1:15" x14ac:dyDescent="0.25">
      <c r="A309" s="43">
        <v>30101</v>
      </c>
      <c r="B309" s="42">
        <f t="shared" si="17"/>
        <v>3</v>
      </c>
      <c r="C309" s="42">
        <f t="shared" si="18"/>
        <v>2</v>
      </c>
      <c r="D309" s="36" t="s">
        <v>313</v>
      </c>
      <c r="E309" s="44">
        <v>24846</v>
      </c>
      <c r="F309" s="44">
        <v>33078.99</v>
      </c>
      <c r="G309" s="44">
        <v>2128914</v>
      </c>
      <c r="H309" s="44">
        <v>13552884.02</v>
      </c>
      <c r="I309" s="44">
        <v>28522121.951071605</v>
      </c>
      <c r="J309" s="44">
        <v>500</v>
      </c>
      <c r="K309" s="44">
        <v>500</v>
      </c>
      <c r="L309" s="29">
        <f t="shared" si="19"/>
        <v>15714877.01</v>
      </c>
      <c r="M309" s="29">
        <f t="shared" si="16"/>
        <v>44236998.961071603</v>
      </c>
      <c r="N309" s="44">
        <v>1</v>
      </c>
      <c r="O309" s="44"/>
    </row>
    <row r="310" spans="1:15" x14ac:dyDescent="0.25">
      <c r="A310" s="43">
        <v>30201</v>
      </c>
      <c r="B310" s="42">
        <f t="shared" si="17"/>
        <v>3</v>
      </c>
      <c r="C310" s="42">
        <f t="shared" si="18"/>
        <v>3</v>
      </c>
      <c r="D310" s="36" t="s">
        <v>314</v>
      </c>
      <c r="E310" s="44">
        <v>54989</v>
      </c>
      <c r="F310" s="44">
        <v>95071.039999999994</v>
      </c>
      <c r="G310" s="44">
        <v>6067271.2800000003</v>
      </c>
      <c r="H310" s="44">
        <v>31493828.969999999</v>
      </c>
      <c r="I310" s="44">
        <v>69408022.519780472</v>
      </c>
      <c r="J310" s="44">
        <v>500</v>
      </c>
      <c r="K310" s="44">
        <v>500</v>
      </c>
      <c r="L310" s="29">
        <f t="shared" si="19"/>
        <v>37656171.289999999</v>
      </c>
      <c r="M310" s="29">
        <f t="shared" si="16"/>
        <v>107064193.80978048</v>
      </c>
      <c r="N310" s="44">
        <v>1</v>
      </c>
      <c r="O310" s="44">
        <v>1</v>
      </c>
    </row>
    <row r="311" spans="1:15" x14ac:dyDescent="0.25">
      <c r="A311" s="43">
        <v>30301</v>
      </c>
      <c r="B311" s="42">
        <f t="shared" si="17"/>
        <v>3</v>
      </c>
      <c r="C311" s="42">
        <f t="shared" si="18"/>
        <v>1</v>
      </c>
      <c r="D311" s="36" t="s">
        <v>315</v>
      </c>
      <c r="E311" s="44">
        <v>11287</v>
      </c>
      <c r="F311" s="44">
        <v>41345.760000000002</v>
      </c>
      <c r="G311" s="44">
        <v>860148.95</v>
      </c>
      <c r="H311" s="44">
        <v>3118759.15</v>
      </c>
      <c r="I311" s="44">
        <v>12410765.857977802</v>
      </c>
      <c r="J311" s="44">
        <v>500</v>
      </c>
      <c r="K311" s="44">
        <v>500</v>
      </c>
      <c r="L311" s="29">
        <f t="shared" si="19"/>
        <v>4020253.86</v>
      </c>
      <c r="M311" s="29">
        <f t="shared" si="16"/>
        <v>16431019.717977801</v>
      </c>
      <c r="N311" s="44">
        <v>1</v>
      </c>
      <c r="O311" s="44"/>
    </row>
    <row r="312" spans="1:15" x14ac:dyDescent="0.25">
      <c r="A312" s="43">
        <v>30401</v>
      </c>
      <c r="B312" s="42">
        <f t="shared" si="17"/>
        <v>3</v>
      </c>
      <c r="C312" s="42">
        <f t="shared" si="18"/>
        <v>2</v>
      </c>
      <c r="D312" s="36" t="s">
        <v>316</v>
      </c>
      <c r="E312" s="44">
        <v>45165</v>
      </c>
      <c r="F312" s="44">
        <v>11064.54</v>
      </c>
      <c r="G312" s="44">
        <v>4014705.39</v>
      </c>
      <c r="H312" s="44">
        <v>18494568.329999998</v>
      </c>
      <c r="I312" s="44">
        <v>51945892.023803629</v>
      </c>
      <c r="J312" s="44">
        <v>500</v>
      </c>
      <c r="K312" s="44">
        <v>500</v>
      </c>
      <c r="L312" s="29">
        <f t="shared" si="19"/>
        <v>22520338.259999998</v>
      </c>
      <c r="M312" s="29">
        <f t="shared" si="16"/>
        <v>74466230.283803627</v>
      </c>
      <c r="N312" s="44">
        <v>1</v>
      </c>
      <c r="O312" s="44"/>
    </row>
    <row r="313" spans="1:15" x14ac:dyDescent="0.25">
      <c r="A313" s="43">
        <v>30501</v>
      </c>
      <c r="B313" s="42">
        <f t="shared" si="17"/>
        <v>3</v>
      </c>
      <c r="C313" s="42">
        <f t="shared" si="18"/>
        <v>0</v>
      </c>
      <c r="D313" s="36" t="s">
        <v>317</v>
      </c>
      <c r="E313" s="44">
        <v>2143</v>
      </c>
      <c r="F313" s="44">
        <v>18740.099999999999</v>
      </c>
      <c r="G313" s="44">
        <v>126099.71</v>
      </c>
      <c r="H313" s="44">
        <v>486910.51</v>
      </c>
      <c r="I313" s="44">
        <v>1682377.0950793794</v>
      </c>
      <c r="J313" s="44">
        <v>500</v>
      </c>
      <c r="K313" s="44">
        <v>500</v>
      </c>
      <c r="L313" s="29">
        <f t="shared" si="19"/>
        <v>631750.32000000007</v>
      </c>
      <c r="M313" s="29">
        <f t="shared" si="16"/>
        <v>2314127.4150793795</v>
      </c>
      <c r="N313" s="44"/>
      <c r="O313" s="44"/>
    </row>
    <row r="314" spans="1:15" x14ac:dyDescent="0.25">
      <c r="A314" s="43">
        <v>30502</v>
      </c>
      <c r="B314" s="42">
        <f t="shared" si="17"/>
        <v>3</v>
      </c>
      <c r="C314" s="42">
        <f t="shared" si="18"/>
        <v>2</v>
      </c>
      <c r="D314" s="36" t="s">
        <v>318</v>
      </c>
      <c r="E314" s="44">
        <v>23714</v>
      </c>
      <c r="F314" s="44">
        <v>27021.69</v>
      </c>
      <c r="G314" s="44">
        <v>2306974.66</v>
      </c>
      <c r="H314" s="44">
        <v>13408882.949999999</v>
      </c>
      <c r="I314" s="44">
        <v>26004137.905916922</v>
      </c>
      <c r="J314" s="44">
        <v>500</v>
      </c>
      <c r="K314" s="44">
        <v>500</v>
      </c>
      <c r="L314" s="29">
        <f t="shared" si="19"/>
        <v>15742879.299999999</v>
      </c>
      <c r="M314" s="29">
        <f t="shared" si="16"/>
        <v>41747017.205916919</v>
      </c>
      <c r="N314" s="44"/>
      <c r="O314" s="44"/>
    </row>
    <row r="315" spans="1:15" x14ac:dyDescent="0.25">
      <c r="A315" s="43">
        <v>30503</v>
      </c>
      <c r="B315" s="42">
        <f t="shared" si="17"/>
        <v>3</v>
      </c>
      <c r="C315" s="42">
        <f t="shared" si="18"/>
        <v>0</v>
      </c>
      <c r="D315" s="36" t="s">
        <v>319</v>
      </c>
      <c r="E315" s="44">
        <v>3549</v>
      </c>
      <c r="F315" s="44">
        <v>43374.879999999997</v>
      </c>
      <c r="G315" s="44">
        <v>197860.46</v>
      </c>
      <c r="H315" s="44">
        <v>398406.65</v>
      </c>
      <c r="I315" s="44">
        <v>2798665.3508726959</v>
      </c>
      <c r="J315" s="44">
        <v>500</v>
      </c>
      <c r="K315" s="44">
        <v>500</v>
      </c>
      <c r="L315" s="29">
        <f t="shared" si="19"/>
        <v>639641.99</v>
      </c>
      <c r="M315" s="29">
        <f t="shared" si="16"/>
        <v>3438307.3408726957</v>
      </c>
      <c r="N315" s="44"/>
      <c r="O315" s="44"/>
    </row>
    <row r="316" spans="1:15" x14ac:dyDescent="0.25">
      <c r="A316" s="43">
        <v>30504</v>
      </c>
      <c r="B316" s="42">
        <f t="shared" si="17"/>
        <v>3</v>
      </c>
      <c r="C316" s="42">
        <f t="shared" si="18"/>
        <v>0</v>
      </c>
      <c r="D316" s="36" t="s">
        <v>320</v>
      </c>
      <c r="E316" s="44">
        <v>3810</v>
      </c>
      <c r="F316" s="44">
        <v>36514.04</v>
      </c>
      <c r="G316" s="44">
        <v>247557.5</v>
      </c>
      <c r="H316" s="44">
        <v>1371916.68</v>
      </c>
      <c r="I316" s="44">
        <v>2992208.9720273237</v>
      </c>
      <c r="J316" s="44">
        <v>500</v>
      </c>
      <c r="K316" s="44">
        <v>500</v>
      </c>
      <c r="L316" s="29">
        <f t="shared" si="19"/>
        <v>1655988.22</v>
      </c>
      <c r="M316" s="29">
        <f t="shared" si="16"/>
        <v>4648197.1920273239</v>
      </c>
      <c r="N316" s="44"/>
      <c r="O316" s="44"/>
    </row>
    <row r="317" spans="1:15" x14ac:dyDescent="0.25">
      <c r="A317" s="43">
        <v>30506</v>
      </c>
      <c r="B317" s="42">
        <f t="shared" si="17"/>
        <v>3</v>
      </c>
      <c r="C317" s="42">
        <f t="shared" si="18"/>
        <v>0</v>
      </c>
      <c r="D317" s="36" t="s">
        <v>321</v>
      </c>
      <c r="E317" s="44">
        <v>3419</v>
      </c>
      <c r="F317" s="44">
        <v>15853.51</v>
      </c>
      <c r="G317" s="44">
        <v>244260.96</v>
      </c>
      <c r="H317" s="44">
        <v>453150.17</v>
      </c>
      <c r="I317" s="44">
        <v>2693052.5376539156</v>
      </c>
      <c r="J317" s="44">
        <v>500</v>
      </c>
      <c r="K317" s="44">
        <v>500</v>
      </c>
      <c r="L317" s="29">
        <f t="shared" si="19"/>
        <v>713264.64000000001</v>
      </c>
      <c r="M317" s="29">
        <f t="shared" si="16"/>
        <v>3406317.1776539157</v>
      </c>
      <c r="N317" s="44"/>
      <c r="O317" s="44"/>
    </row>
    <row r="318" spans="1:15" x14ac:dyDescent="0.25">
      <c r="A318" s="43">
        <v>30507</v>
      </c>
      <c r="B318" s="42">
        <f t="shared" si="17"/>
        <v>3</v>
      </c>
      <c r="C318" s="42">
        <f t="shared" si="18"/>
        <v>0</v>
      </c>
      <c r="D318" s="36" t="s">
        <v>322</v>
      </c>
      <c r="E318" s="44">
        <v>2246</v>
      </c>
      <c r="F318" s="44">
        <v>34724.620000000003</v>
      </c>
      <c r="G318" s="44">
        <v>112570.67</v>
      </c>
      <c r="H318" s="44">
        <v>200073.12</v>
      </c>
      <c r="I318" s="44">
        <v>1762322.6008358484</v>
      </c>
      <c r="J318" s="44">
        <v>500</v>
      </c>
      <c r="K318" s="44">
        <v>500</v>
      </c>
      <c r="L318" s="29">
        <f t="shared" si="19"/>
        <v>347368.41000000003</v>
      </c>
      <c r="M318" s="29">
        <f t="shared" si="16"/>
        <v>2109691.0108358483</v>
      </c>
      <c r="N318" s="44"/>
      <c r="O318" s="44"/>
    </row>
    <row r="319" spans="1:15" x14ac:dyDescent="0.25">
      <c r="A319" s="43">
        <v>30508</v>
      </c>
      <c r="B319" s="42">
        <f t="shared" si="17"/>
        <v>3</v>
      </c>
      <c r="C319" s="42">
        <f t="shared" si="18"/>
        <v>0</v>
      </c>
      <c r="D319" s="36" t="s">
        <v>323</v>
      </c>
      <c r="E319" s="44">
        <v>3009</v>
      </c>
      <c r="F319" s="44">
        <v>1497.05</v>
      </c>
      <c r="G319" s="44">
        <v>271361.02</v>
      </c>
      <c r="H319" s="44">
        <v>1966671.4</v>
      </c>
      <c r="I319" s="44">
        <v>2362141.2354298383</v>
      </c>
      <c r="J319" s="44">
        <v>500</v>
      </c>
      <c r="K319" s="44">
        <v>500</v>
      </c>
      <c r="L319" s="29">
        <f t="shared" si="19"/>
        <v>2239529.4699999997</v>
      </c>
      <c r="M319" s="29">
        <f t="shared" si="16"/>
        <v>4601670.705429838</v>
      </c>
      <c r="N319" s="44"/>
      <c r="O319" s="44"/>
    </row>
    <row r="320" spans="1:15" x14ac:dyDescent="0.25">
      <c r="A320" s="43">
        <v>30509</v>
      </c>
      <c r="B320" s="42">
        <f t="shared" si="17"/>
        <v>3</v>
      </c>
      <c r="C320" s="42">
        <f t="shared" si="18"/>
        <v>0</v>
      </c>
      <c r="D320" s="36" t="s">
        <v>324</v>
      </c>
      <c r="E320" s="44">
        <v>2238</v>
      </c>
      <c r="F320" s="44">
        <v>14255.05</v>
      </c>
      <c r="G320" s="44">
        <v>125160.55</v>
      </c>
      <c r="H320" s="44">
        <v>485607.6</v>
      </c>
      <c r="I320" s="44">
        <v>1764415.4549913192</v>
      </c>
      <c r="J320" s="44">
        <v>500</v>
      </c>
      <c r="K320" s="44">
        <v>500</v>
      </c>
      <c r="L320" s="29">
        <f t="shared" si="19"/>
        <v>625023.19999999995</v>
      </c>
      <c r="M320" s="29">
        <f t="shared" si="16"/>
        <v>2389438.6549913194</v>
      </c>
      <c r="N320" s="44"/>
      <c r="O320" s="44"/>
    </row>
    <row r="321" spans="1:15" x14ac:dyDescent="0.25">
      <c r="A321" s="43">
        <v>30510</v>
      </c>
      <c r="B321" s="42">
        <f t="shared" si="17"/>
        <v>3</v>
      </c>
      <c r="C321" s="42">
        <f t="shared" si="18"/>
        <v>0</v>
      </c>
      <c r="D321" s="36" t="s">
        <v>325</v>
      </c>
      <c r="E321" s="44">
        <v>1260</v>
      </c>
      <c r="F321" s="44">
        <v>19811.490000000002</v>
      </c>
      <c r="G321" s="44">
        <v>60455.51</v>
      </c>
      <c r="H321" s="44">
        <v>78189.91</v>
      </c>
      <c r="I321" s="44">
        <v>988658.27117238147</v>
      </c>
      <c r="J321" s="44">
        <v>500</v>
      </c>
      <c r="K321" s="44">
        <v>500</v>
      </c>
      <c r="L321" s="29">
        <f t="shared" si="19"/>
        <v>158456.91</v>
      </c>
      <c r="M321" s="29">
        <f t="shared" si="16"/>
        <v>1147115.1811723814</v>
      </c>
      <c r="N321" s="44"/>
      <c r="O321" s="44"/>
    </row>
    <row r="322" spans="1:15" x14ac:dyDescent="0.25">
      <c r="A322" s="43">
        <v>30511</v>
      </c>
      <c r="B322" s="42">
        <f t="shared" si="17"/>
        <v>3</v>
      </c>
      <c r="C322" s="42">
        <f t="shared" si="18"/>
        <v>0</v>
      </c>
      <c r="D322" s="36" t="s">
        <v>326</v>
      </c>
      <c r="E322" s="44">
        <v>2667</v>
      </c>
      <c r="F322" s="44">
        <v>28682.9</v>
      </c>
      <c r="G322" s="44">
        <v>128021.7</v>
      </c>
      <c r="H322" s="44">
        <v>263652.56</v>
      </c>
      <c r="I322" s="44">
        <v>2093838.8738948917</v>
      </c>
      <c r="J322" s="44">
        <v>500</v>
      </c>
      <c r="K322" s="44">
        <v>500</v>
      </c>
      <c r="L322" s="29">
        <f t="shared" si="19"/>
        <v>420357.16000000003</v>
      </c>
      <c r="M322" s="29">
        <f t="shared" si="16"/>
        <v>2514196.0338948919</v>
      </c>
      <c r="N322" s="44"/>
      <c r="O322" s="44"/>
    </row>
    <row r="323" spans="1:15" x14ac:dyDescent="0.25">
      <c r="A323" s="43">
        <v>30512</v>
      </c>
      <c r="B323" s="42">
        <f t="shared" si="17"/>
        <v>3</v>
      </c>
      <c r="C323" s="42">
        <f t="shared" si="18"/>
        <v>0</v>
      </c>
      <c r="D323" s="36" t="s">
        <v>327</v>
      </c>
      <c r="E323" s="44">
        <v>1789</v>
      </c>
      <c r="F323" s="44">
        <v>11935.76</v>
      </c>
      <c r="G323" s="44">
        <v>96402.44</v>
      </c>
      <c r="H323" s="44">
        <v>202366.53</v>
      </c>
      <c r="I323" s="44">
        <v>1403737.8151804688</v>
      </c>
      <c r="J323" s="44">
        <v>500</v>
      </c>
      <c r="K323" s="44">
        <v>500</v>
      </c>
      <c r="L323" s="29">
        <f t="shared" si="19"/>
        <v>310704.73</v>
      </c>
      <c r="M323" s="29">
        <f t="shared" si="16"/>
        <v>1714442.5451804688</v>
      </c>
      <c r="N323" s="44"/>
      <c r="O323" s="44"/>
    </row>
    <row r="324" spans="1:15" x14ac:dyDescent="0.25">
      <c r="A324" s="43">
        <v>30514</v>
      </c>
      <c r="B324" s="42">
        <f t="shared" si="17"/>
        <v>3</v>
      </c>
      <c r="C324" s="42">
        <f t="shared" si="18"/>
        <v>0</v>
      </c>
      <c r="D324" s="36" t="s">
        <v>328</v>
      </c>
      <c r="E324" s="44">
        <v>5568</v>
      </c>
      <c r="F324" s="44">
        <v>45168.959999999999</v>
      </c>
      <c r="G324" s="44">
        <v>307351.64</v>
      </c>
      <c r="H324" s="44">
        <v>1327393.1399999999</v>
      </c>
      <c r="I324" s="44">
        <v>4374457.9313881928</v>
      </c>
      <c r="J324" s="44">
        <v>500</v>
      </c>
      <c r="K324" s="44">
        <v>500</v>
      </c>
      <c r="L324" s="29">
        <f t="shared" si="19"/>
        <v>1679913.74</v>
      </c>
      <c r="M324" s="29">
        <f t="shared" si="16"/>
        <v>6054371.671388193</v>
      </c>
      <c r="N324" s="44"/>
      <c r="O324" s="44"/>
    </row>
    <row r="325" spans="1:15" x14ac:dyDescent="0.25">
      <c r="A325" s="43">
        <v>30515</v>
      </c>
      <c r="B325" s="42">
        <f t="shared" si="17"/>
        <v>3</v>
      </c>
      <c r="C325" s="42">
        <f t="shared" si="18"/>
        <v>0</v>
      </c>
      <c r="D325" s="36" t="s">
        <v>329</v>
      </c>
      <c r="E325" s="44">
        <v>3689</v>
      </c>
      <c r="F325" s="44">
        <v>27093.1</v>
      </c>
      <c r="G325" s="44">
        <v>211562.29</v>
      </c>
      <c r="H325" s="44">
        <v>304645.01</v>
      </c>
      <c r="I325" s="44">
        <v>2894571.7161546946</v>
      </c>
      <c r="J325" s="44">
        <v>500</v>
      </c>
      <c r="K325" s="44">
        <v>500</v>
      </c>
      <c r="L325" s="29">
        <f t="shared" si="19"/>
        <v>543300.4</v>
      </c>
      <c r="M325" s="29">
        <f t="shared" si="16"/>
        <v>3437872.1161546945</v>
      </c>
      <c r="N325" s="44"/>
      <c r="O325" s="44"/>
    </row>
    <row r="326" spans="1:15" x14ac:dyDescent="0.25">
      <c r="A326" s="43">
        <v>30516</v>
      </c>
      <c r="B326" s="42">
        <f t="shared" si="17"/>
        <v>3</v>
      </c>
      <c r="C326" s="42">
        <f t="shared" si="18"/>
        <v>0</v>
      </c>
      <c r="D326" s="36" t="s">
        <v>330</v>
      </c>
      <c r="E326" s="44">
        <v>1698</v>
      </c>
      <c r="F326" s="44">
        <v>30302.1</v>
      </c>
      <c r="G326" s="44">
        <v>106111.19</v>
      </c>
      <c r="H326" s="44">
        <v>215380.58</v>
      </c>
      <c r="I326" s="44">
        <v>1343724.3295806812</v>
      </c>
      <c r="J326" s="44">
        <v>500</v>
      </c>
      <c r="K326" s="44">
        <v>500</v>
      </c>
      <c r="L326" s="29">
        <f t="shared" si="19"/>
        <v>351793.87</v>
      </c>
      <c r="M326" s="29">
        <f t="shared" ref="M326:M389" si="20">L326+I326</f>
        <v>1695518.199580681</v>
      </c>
      <c r="N326" s="44"/>
      <c r="O326" s="44"/>
    </row>
    <row r="327" spans="1:15" x14ac:dyDescent="0.25">
      <c r="A327" s="43">
        <v>30517</v>
      </c>
      <c r="B327" s="42">
        <f t="shared" ref="B327:B390" si="21">INT(A327/10000)</f>
        <v>3</v>
      </c>
      <c r="C327" s="42">
        <f t="shared" ref="C327:C390" si="22">IF(E327&lt;=10000,0,IF(E327&lt;=20000,1,IF(E327&lt;=50000,2,3)))</f>
        <v>0</v>
      </c>
      <c r="D327" s="36" t="s">
        <v>331</v>
      </c>
      <c r="E327" s="44">
        <v>2626</v>
      </c>
      <c r="F327" s="44">
        <v>8164.74</v>
      </c>
      <c r="G327" s="44">
        <v>271172.67</v>
      </c>
      <c r="H327" s="44">
        <v>2023440.35</v>
      </c>
      <c r="I327" s="44">
        <v>2057331.027760485</v>
      </c>
      <c r="J327" s="44">
        <v>500</v>
      </c>
      <c r="K327" s="44">
        <v>500</v>
      </c>
      <c r="L327" s="29">
        <f t="shared" ref="L327:L390" si="23">F327/J327*500+G327/K327*500+H327</f>
        <v>2302777.7600000002</v>
      </c>
      <c r="M327" s="29">
        <f t="shared" si="20"/>
        <v>4360108.787760485</v>
      </c>
      <c r="N327" s="44"/>
      <c r="O327" s="44"/>
    </row>
    <row r="328" spans="1:15" x14ac:dyDescent="0.25">
      <c r="A328" s="43">
        <v>30520</v>
      </c>
      <c r="B328" s="42">
        <f t="shared" si="21"/>
        <v>3</v>
      </c>
      <c r="C328" s="42">
        <f t="shared" si="22"/>
        <v>0</v>
      </c>
      <c r="D328" s="36" t="s">
        <v>332</v>
      </c>
      <c r="E328" s="44">
        <v>2976</v>
      </c>
      <c r="F328" s="44">
        <v>32207.05</v>
      </c>
      <c r="G328" s="44">
        <v>151429.70000000001</v>
      </c>
      <c r="H328" s="44">
        <v>230701.17</v>
      </c>
      <c r="I328" s="44">
        <v>2361163.9779929961</v>
      </c>
      <c r="J328" s="44">
        <v>500</v>
      </c>
      <c r="K328" s="44">
        <v>500</v>
      </c>
      <c r="L328" s="29">
        <f t="shared" si="23"/>
        <v>414337.92000000004</v>
      </c>
      <c r="M328" s="29">
        <f t="shared" si="20"/>
        <v>2775501.897992996</v>
      </c>
      <c r="N328" s="44"/>
      <c r="O328" s="44"/>
    </row>
    <row r="329" spans="1:15" x14ac:dyDescent="0.25">
      <c r="A329" s="43">
        <v>30521</v>
      </c>
      <c r="B329" s="42">
        <f t="shared" si="21"/>
        <v>3</v>
      </c>
      <c r="C329" s="42">
        <f t="shared" si="22"/>
        <v>0</v>
      </c>
      <c r="D329" s="36" t="s">
        <v>333</v>
      </c>
      <c r="E329" s="44">
        <v>2127</v>
      </c>
      <c r="F329" s="44">
        <v>29020.84</v>
      </c>
      <c r="G329" s="44">
        <v>81538.44</v>
      </c>
      <c r="H329" s="44">
        <v>221158.06</v>
      </c>
      <c r="I329" s="44">
        <v>1669086.3518542808</v>
      </c>
      <c r="J329" s="44">
        <v>500</v>
      </c>
      <c r="K329" s="44">
        <v>500</v>
      </c>
      <c r="L329" s="29">
        <f t="shared" si="23"/>
        <v>331717.33999999997</v>
      </c>
      <c r="M329" s="29">
        <f t="shared" si="20"/>
        <v>2000803.6918542809</v>
      </c>
      <c r="N329" s="44"/>
      <c r="O329" s="44"/>
    </row>
    <row r="330" spans="1:15" x14ac:dyDescent="0.25">
      <c r="A330" s="43">
        <v>30522</v>
      </c>
      <c r="B330" s="42">
        <f t="shared" si="21"/>
        <v>3</v>
      </c>
      <c r="C330" s="42">
        <f t="shared" si="22"/>
        <v>0</v>
      </c>
      <c r="D330" s="36" t="s">
        <v>334</v>
      </c>
      <c r="E330" s="44">
        <v>1927</v>
      </c>
      <c r="F330" s="44">
        <v>7197.37</v>
      </c>
      <c r="G330" s="44">
        <v>125380.36</v>
      </c>
      <c r="H330" s="44">
        <v>393258.26</v>
      </c>
      <c r="I330" s="44">
        <v>1512019.4353564912</v>
      </c>
      <c r="J330" s="44">
        <v>500</v>
      </c>
      <c r="K330" s="44">
        <v>500</v>
      </c>
      <c r="L330" s="29">
        <f t="shared" si="23"/>
        <v>525835.99</v>
      </c>
      <c r="M330" s="29">
        <f t="shared" si="20"/>
        <v>2037855.4253564912</v>
      </c>
      <c r="N330" s="44"/>
      <c r="O330" s="44"/>
    </row>
    <row r="331" spans="1:15" x14ac:dyDescent="0.25">
      <c r="A331" s="43">
        <v>30524</v>
      </c>
      <c r="B331" s="42">
        <f t="shared" si="21"/>
        <v>3</v>
      </c>
      <c r="C331" s="42">
        <f t="shared" si="22"/>
        <v>0</v>
      </c>
      <c r="D331" s="36" t="s">
        <v>335</v>
      </c>
      <c r="E331" s="44">
        <v>908</v>
      </c>
      <c r="F331" s="44">
        <v>11286.29</v>
      </c>
      <c r="G331" s="44">
        <v>37377.040000000001</v>
      </c>
      <c r="H331" s="44">
        <v>93974.98</v>
      </c>
      <c r="I331" s="44">
        <v>713427.5376706603</v>
      </c>
      <c r="J331" s="44">
        <v>500</v>
      </c>
      <c r="K331" s="44">
        <v>500</v>
      </c>
      <c r="L331" s="29">
        <f t="shared" si="23"/>
        <v>142638.31</v>
      </c>
      <c r="M331" s="29">
        <f t="shared" si="20"/>
        <v>856065.84767066035</v>
      </c>
      <c r="N331" s="44"/>
      <c r="O331" s="44"/>
    </row>
    <row r="332" spans="1:15" x14ac:dyDescent="0.25">
      <c r="A332" s="43">
        <v>30526</v>
      </c>
      <c r="B332" s="42">
        <f t="shared" si="21"/>
        <v>3</v>
      </c>
      <c r="C332" s="42">
        <f t="shared" si="22"/>
        <v>0</v>
      </c>
      <c r="D332" s="36" t="s">
        <v>336</v>
      </c>
      <c r="E332" s="44">
        <v>551</v>
      </c>
      <c r="F332" s="44">
        <v>15222.28</v>
      </c>
      <c r="G332" s="44">
        <v>20876.82</v>
      </c>
      <c r="H332" s="44">
        <v>29695.1</v>
      </c>
      <c r="I332" s="44">
        <v>434429.85824866226</v>
      </c>
      <c r="J332" s="44">
        <v>500</v>
      </c>
      <c r="K332" s="44">
        <v>500</v>
      </c>
      <c r="L332" s="29">
        <f t="shared" si="23"/>
        <v>65794.2</v>
      </c>
      <c r="M332" s="29">
        <f t="shared" si="20"/>
        <v>500224.05824866227</v>
      </c>
      <c r="N332" s="44"/>
      <c r="O332" s="44"/>
    </row>
    <row r="333" spans="1:15" x14ac:dyDescent="0.25">
      <c r="A333" s="43">
        <v>30527</v>
      </c>
      <c r="B333" s="42">
        <f t="shared" si="21"/>
        <v>3</v>
      </c>
      <c r="C333" s="42">
        <f t="shared" si="22"/>
        <v>0</v>
      </c>
      <c r="D333" s="36" t="s">
        <v>337</v>
      </c>
      <c r="E333" s="44">
        <v>2877</v>
      </c>
      <c r="F333" s="44">
        <v>16370</v>
      </c>
      <c r="G333" s="44">
        <v>175974.13</v>
      </c>
      <c r="H333" s="44">
        <v>749231.24</v>
      </c>
      <c r="I333" s="44">
        <v>2256589.90100331</v>
      </c>
      <c r="J333" s="44">
        <v>500</v>
      </c>
      <c r="K333" s="44">
        <v>500</v>
      </c>
      <c r="L333" s="29">
        <f t="shared" si="23"/>
        <v>941575.37</v>
      </c>
      <c r="M333" s="29">
        <f t="shared" si="20"/>
        <v>3198165.2710033101</v>
      </c>
      <c r="N333" s="44"/>
      <c r="O333" s="44"/>
    </row>
    <row r="334" spans="1:15" x14ac:dyDescent="0.25">
      <c r="A334" s="43">
        <v>30529</v>
      </c>
      <c r="B334" s="42">
        <f t="shared" si="21"/>
        <v>3</v>
      </c>
      <c r="C334" s="42">
        <f t="shared" si="22"/>
        <v>0</v>
      </c>
      <c r="D334" s="36" t="s">
        <v>338</v>
      </c>
      <c r="E334" s="44">
        <v>2608</v>
      </c>
      <c r="F334" s="44">
        <v>16432.91</v>
      </c>
      <c r="G334" s="44">
        <v>165222.12</v>
      </c>
      <c r="H334" s="44">
        <v>732948.35</v>
      </c>
      <c r="I334" s="44">
        <v>2048038.8175114128</v>
      </c>
      <c r="J334" s="44">
        <v>500</v>
      </c>
      <c r="K334" s="44">
        <v>500</v>
      </c>
      <c r="L334" s="29">
        <f t="shared" si="23"/>
        <v>914603.38</v>
      </c>
      <c r="M334" s="29">
        <f t="shared" si="20"/>
        <v>2962642.1975114127</v>
      </c>
      <c r="N334" s="44"/>
      <c r="O334" s="44"/>
    </row>
    <row r="335" spans="1:15" x14ac:dyDescent="0.25">
      <c r="A335" s="43">
        <v>30530</v>
      </c>
      <c r="B335" s="42">
        <f t="shared" si="21"/>
        <v>3</v>
      </c>
      <c r="C335" s="42">
        <f t="shared" si="22"/>
        <v>0</v>
      </c>
      <c r="D335" s="36" t="s">
        <v>339</v>
      </c>
      <c r="E335" s="44">
        <v>5195</v>
      </c>
      <c r="F335" s="44">
        <v>55874.9</v>
      </c>
      <c r="G335" s="44">
        <v>272267.81</v>
      </c>
      <c r="H335" s="44">
        <v>1038459.87</v>
      </c>
      <c r="I335" s="44">
        <v>4077896.6906915708</v>
      </c>
      <c r="J335" s="44">
        <v>500</v>
      </c>
      <c r="K335" s="44">
        <v>500</v>
      </c>
      <c r="L335" s="29">
        <f t="shared" si="23"/>
        <v>1366602.58</v>
      </c>
      <c r="M335" s="29">
        <f t="shared" si="20"/>
        <v>5444499.2706915708</v>
      </c>
      <c r="N335" s="44"/>
      <c r="O335" s="44"/>
    </row>
    <row r="336" spans="1:15" x14ac:dyDescent="0.25">
      <c r="A336" s="43">
        <v>30531</v>
      </c>
      <c r="B336" s="42">
        <f t="shared" si="21"/>
        <v>3</v>
      </c>
      <c r="C336" s="42">
        <f t="shared" si="22"/>
        <v>0</v>
      </c>
      <c r="D336" s="36" t="s">
        <v>340</v>
      </c>
      <c r="E336" s="44">
        <v>9299</v>
      </c>
      <c r="F336" s="44">
        <v>33597.43</v>
      </c>
      <c r="G336" s="44">
        <v>699121.55</v>
      </c>
      <c r="H336" s="44">
        <v>6057227.7000000002</v>
      </c>
      <c r="I336" s="44">
        <v>7406696.3192096604</v>
      </c>
      <c r="J336" s="44">
        <v>500</v>
      </c>
      <c r="K336" s="44">
        <v>500</v>
      </c>
      <c r="L336" s="29">
        <f t="shared" si="23"/>
        <v>6789946.6800000006</v>
      </c>
      <c r="M336" s="29">
        <f t="shared" si="20"/>
        <v>14196642.999209661</v>
      </c>
      <c r="N336" s="44"/>
      <c r="O336" s="44"/>
    </row>
    <row r="337" spans="1:15" x14ac:dyDescent="0.25">
      <c r="A337" s="43">
        <v>30532</v>
      </c>
      <c r="B337" s="42">
        <f t="shared" si="21"/>
        <v>3</v>
      </c>
      <c r="C337" s="42">
        <f t="shared" si="22"/>
        <v>0</v>
      </c>
      <c r="D337" s="36" t="s">
        <v>341</v>
      </c>
      <c r="E337" s="44">
        <v>3463</v>
      </c>
      <c r="F337" s="44">
        <v>25296.400000000001</v>
      </c>
      <c r="G337" s="44">
        <v>204002.17</v>
      </c>
      <c r="H337" s="44">
        <v>1273121.56</v>
      </c>
      <c r="I337" s="44">
        <v>2729315.7052048873</v>
      </c>
      <c r="J337" s="44">
        <v>500</v>
      </c>
      <c r="K337" s="44">
        <v>500</v>
      </c>
      <c r="L337" s="29">
        <f t="shared" si="23"/>
        <v>1502420.1300000001</v>
      </c>
      <c r="M337" s="29">
        <f t="shared" si="20"/>
        <v>4231735.8352048872</v>
      </c>
      <c r="N337" s="44"/>
      <c r="O337" s="44"/>
    </row>
    <row r="338" spans="1:15" x14ac:dyDescent="0.25">
      <c r="A338" s="43">
        <v>30533</v>
      </c>
      <c r="B338" s="42">
        <f t="shared" si="21"/>
        <v>3</v>
      </c>
      <c r="C338" s="42">
        <f t="shared" si="22"/>
        <v>0</v>
      </c>
      <c r="D338" s="36" t="s">
        <v>342</v>
      </c>
      <c r="E338" s="44">
        <v>3851</v>
      </c>
      <c r="F338" s="44">
        <v>12103.01</v>
      </c>
      <c r="G338" s="44">
        <v>268040.13</v>
      </c>
      <c r="H338" s="44">
        <v>1828075.45</v>
      </c>
      <c r="I338" s="44">
        <v>3023861.4554270925</v>
      </c>
      <c r="J338" s="44">
        <v>500</v>
      </c>
      <c r="K338" s="44">
        <v>500</v>
      </c>
      <c r="L338" s="29">
        <f t="shared" si="23"/>
        <v>2108218.59</v>
      </c>
      <c r="M338" s="29">
        <f t="shared" si="20"/>
        <v>5132080.0454270924</v>
      </c>
      <c r="N338" s="44"/>
      <c r="O338" s="44"/>
    </row>
    <row r="339" spans="1:15" x14ac:dyDescent="0.25">
      <c r="A339" s="43">
        <v>30534</v>
      </c>
      <c r="B339" s="42">
        <f t="shared" si="21"/>
        <v>3</v>
      </c>
      <c r="C339" s="42">
        <f t="shared" si="22"/>
        <v>0</v>
      </c>
      <c r="D339" s="36" t="s">
        <v>343</v>
      </c>
      <c r="E339" s="44">
        <v>2081</v>
      </c>
      <c r="F339" s="44">
        <v>32750.92</v>
      </c>
      <c r="G339" s="44">
        <v>119392.39</v>
      </c>
      <c r="H339" s="44">
        <v>182264.71</v>
      </c>
      <c r="I339" s="44">
        <v>1632855.4462775602</v>
      </c>
      <c r="J339" s="44">
        <v>500</v>
      </c>
      <c r="K339" s="44">
        <v>500</v>
      </c>
      <c r="L339" s="29">
        <f t="shared" si="23"/>
        <v>334408.02</v>
      </c>
      <c r="M339" s="29">
        <f t="shared" si="20"/>
        <v>1967263.4662775602</v>
      </c>
      <c r="N339" s="44"/>
      <c r="O339" s="44"/>
    </row>
    <row r="340" spans="1:15" x14ac:dyDescent="0.25">
      <c r="A340" s="43">
        <v>30536</v>
      </c>
      <c r="B340" s="42">
        <f t="shared" si="21"/>
        <v>3</v>
      </c>
      <c r="C340" s="42">
        <f t="shared" si="22"/>
        <v>0</v>
      </c>
      <c r="D340" s="36" t="s">
        <v>344</v>
      </c>
      <c r="E340" s="44">
        <v>1359</v>
      </c>
      <c r="F340" s="44">
        <v>14794.48</v>
      </c>
      <c r="G340" s="44">
        <v>60926.49</v>
      </c>
      <c r="H340" s="44">
        <v>211801.92</v>
      </c>
      <c r="I340" s="44">
        <v>1066338.5639073546</v>
      </c>
      <c r="J340" s="44">
        <v>500</v>
      </c>
      <c r="K340" s="44">
        <v>500</v>
      </c>
      <c r="L340" s="29">
        <f t="shared" si="23"/>
        <v>287522.89</v>
      </c>
      <c r="M340" s="29">
        <f t="shared" si="20"/>
        <v>1353861.4539073547</v>
      </c>
      <c r="N340" s="44"/>
      <c r="O340" s="44"/>
    </row>
    <row r="341" spans="1:15" x14ac:dyDescent="0.25">
      <c r="A341" s="43">
        <v>30538</v>
      </c>
      <c r="B341" s="42">
        <f t="shared" si="21"/>
        <v>3</v>
      </c>
      <c r="C341" s="42">
        <f t="shared" si="22"/>
        <v>0</v>
      </c>
      <c r="D341" s="36" t="s">
        <v>345</v>
      </c>
      <c r="E341" s="44">
        <v>2176</v>
      </c>
      <c r="F341" s="44">
        <v>22630.36</v>
      </c>
      <c r="G341" s="44">
        <v>138728.09</v>
      </c>
      <c r="H341" s="44">
        <v>297613.31</v>
      </c>
      <c r="I341" s="44">
        <v>1710495.6575131267</v>
      </c>
      <c r="J341" s="44">
        <v>500</v>
      </c>
      <c r="K341" s="44">
        <v>500</v>
      </c>
      <c r="L341" s="29">
        <f t="shared" si="23"/>
        <v>458971.76</v>
      </c>
      <c r="M341" s="29">
        <f t="shared" si="20"/>
        <v>2169467.4175131265</v>
      </c>
      <c r="N341" s="44"/>
      <c r="O341" s="44"/>
    </row>
    <row r="342" spans="1:15" x14ac:dyDescent="0.25">
      <c r="A342" s="43">
        <v>30539</v>
      </c>
      <c r="B342" s="42">
        <f t="shared" si="21"/>
        <v>3</v>
      </c>
      <c r="C342" s="42">
        <f t="shared" si="22"/>
        <v>0</v>
      </c>
      <c r="D342" s="36" t="s">
        <v>346</v>
      </c>
      <c r="E342" s="44">
        <v>2207</v>
      </c>
      <c r="F342" s="44">
        <v>29450.57</v>
      </c>
      <c r="G342" s="44">
        <v>118652.37</v>
      </c>
      <c r="H342" s="44">
        <v>324751.7</v>
      </c>
      <c r="I342" s="44">
        <v>1734089.5326709393</v>
      </c>
      <c r="J342" s="44">
        <v>500</v>
      </c>
      <c r="K342" s="44">
        <v>500</v>
      </c>
      <c r="L342" s="29">
        <f t="shared" si="23"/>
        <v>472854.64</v>
      </c>
      <c r="M342" s="29">
        <f t="shared" si="20"/>
        <v>2206944.1726709395</v>
      </c>
      <c r="N342" s="44"/>
      <c r="O342" s="44"/>
    </row>
    <row r="343" spans="1:15" x14ac:dyDescent="0.25">
      <c r="A343" s="43">
        <v>30541</v>
      </c>
      <c r="B343" s="42">
        <f t="shared" si="21"/>
        <v>3</v>
      </c>
      <c r="C343" s="42">
        <f t="shared" si="22"/>
        <v>0</v>
      </c>
      <c r="D343" s="36" t="s">
        <v>347</v>
      </c>
      <c r="E343" s="44">
        <v>1702</v>
      </c>
      <c r="F343" s="44">
        <v>10543.84</v>
      </c>
      <c r="G343" s="44">
        <v>93366.18</v>
      </c>
      <c r="H343" s="44">
        <v>125672.92</v>
      </c>
      <c r="I343" s="44">
        <v>1339072.6001230285</v>
      </c>
      <c r="J343" s="44">
        <v>500</v>
      </c>
      <c r="K343" s="44">
        <v>500</v>
      </c>
      <c r="L343" s="29">
        <f t="shared" si="23"/>
        <v>229582.94</v>
      </c>
      <c r="M343" s="29">
        <f t="shared" si="20"/>
        <v>1568655.5401230284</v>
      </c>
      <c r="N343" s="44"/>
      <c r="O343" s="44"/>
    </row>
    <row r="344" spans="1:15" x14ac:dyDescent="0.25">
      <c r="A344" s="43">
        <v>30542</v>
      </c>
      <c r="B344" s="42">
        <f t="shared" si="21"/>
        <v>3</v>
      </c>
      <c r="C344" s="42">
        <f t="shared" si="22"/>
        <v>0</v>
      </c>
      <c r="D344" s="36" t="s">
        <v>348</v>
      </c>
      <c r="E344" s="44">
        <v>2019</v>
      </c>
      <c r="F344" s="44">
        <v>32677.56</v>
      </c>
      <c r="G344" s="44">
        <v>112704.68</v>
      </c>
      <c r="H344" s="44">
        <v>178383.96</v>
      </c>
      <c r="I344" s="44">
        <v>1586465.4938863891</v>
      </c>
      <c r="J344" s="44">
        <v>500</v>
      </c>
      <c r="K344" s="44">
        <v>500</v>
      </c>
      <c r="L344" s="29">
        <f t="shared" si="23"/>
        <v>323766.19999999995</v>
      </c>
      <c r="M344" s="29">
        <f t="shared" si="20"/>
        <v>1910231.693886389</v>
      </c>
      <c r="N344" s="44"/>
      <c r="O344" s="44"/>
    </row>
    <row r="345" spans="1:15" x14ac:dyDescent="0.25">
      <c r="A345" s="43">
        <v>30543</v>
      </c>
      <c r="B345" s="42">
        <f t="shared" si="21"/>
        <v>3</v>
      </c>
      <c r="C345" s="42">
        <f t="shared" si="22"/>
        <v>0</v>
      </c>
      <c r="D345" s="36" t="s">
        <v>349</v>
      </c>
      <c r="E345" s="44">
        <v>3421</v>
      </c>
      <c r="F345" s="44">
        <v>41843.93</v>
      </c>
      <c r="G345" s="44">
        <v>247196.65</v>
      </c>
      <c r="H345" s="44">
        <v>1128457.31</v>
      </c>
      <c r="I345" s="44">
        <v>2690089.4270880511</v>
      </c>
      <c r="J345" s="44">
        <v>500</v>
      </c>
      <c r="K345" s="44">
        <v>500</v>
      </c>
      <c r="L345" s="29">
        <f t="shared" si="23"/>
        <v>1417497.8900000001</v>
      </c>
      <c r="M345" s="29">
        <f t="shared" si="20"/>
        <v>4107587.3170880512</v>
      </c>
      <c r="N345" s="44"/>
      <c r="O345" s="44"/>
    </row>
    <row r="346" spans="1:15" x14ac:dyDescent="0.25">
      <c r="A346" s="43">
        <v>30544</v>
      </c>
      <c r="B346" s="42">
        <f t="shared" si="21"/>
        <v>3</v>
      </c>
      <c r="C346" s="42">
        <f t="shared" si="22"/>
        <v>0</v>
      </c>
      <c r="D346" s="36" t="s">
        <v>350</v>
      </c>
      <c r="E346" s="44">
        <v>1894</v>
      </c>
      <c r="F346" s="44">
        <v>20393.95</v>
      </c>
      <c r="G346" s="44">
        <v>72696.240000000005</v>
      </c>
      <c r="H346" s="44">
        <v>107412.7</v>
      </c>
      <c r="I346" s="44">
        <v>1500297.4941259187</v>
      </c>
      <c r="J346" s="44">
        <v>500</v>
      </c>
      <c r="K346" s="44">
        <v>500</v>
      </c>
      <c r="L346" s="29">
        <f t="shared" si="23"/>
        <v>200502.89</v>
      </c>
      <c r="M346" s="29">
        <f t="shared" si="20"/>
        <v>1700800.3841259186</v>
      </c>
      <c r="N346" s="44"/>
      <c r="O346" s="44"/>
    </row>
    <row r="347" spans="1:15" x14ac:dyDescent="0.25">
      <c r="A347" s="43">
        <v>30601</v>
      </c>
      <c r="B347" s="42">
        <f t="shared" si="21"/>
        <v>3</v>
      </c>
      <c r="C347" s="42">
        <f t="shared" si="22"/>
        <v>0</v>
      </c>
      <c r="D347" s="36" t="s">
        <v>351</v>
      </c>
      <c r="E347" s="44">
        <v>2550</v>
      </c>
      <c r="F347" s="44">
        <v>71625.279999999999</v>
      </c>
      <c r="G347" s="44">
        <v>215570.54</v>
      </c>
      <c r="H347" s="44">
        <v>446506.37</v>
      </c>
      <c r="I347" s="44">
        <v>2002456.3588265837</v>
      </c>
      <c r="J347" s="44">
        <v>500</v>
      </c>
      <c r="K347" s="44">
        <v>500</v>
      </c>
      <c r="L347" s="29">
        <f t="shared" si="23"/>
        <v>733702.19</v>
      </c>
      <c r="M347" s="29">
        <f t="shared" si="20"/>
        <v>2736158.5488265837</v>
      </c>
      <c r="N347" s="44"/>
      <c r="O347" s="44"/>
    </row>
    <row r="348" spans="1:15" x14ac:dyDescent="0.25">
      <c r="A348" s="43">
        <v>30602</v>
      </c>
      <c r="B348" s="42">
        <f t="shared" si="21"/>
        <v>3</v>
      </c>
      <c r="C348" s="42">
        <f t="shared" si="22"/>
        <v>0</v>
      </c>
      <c r="D348" s="36" t="s">
        <v>2041</v>
      </c>
      <c r="E348" s="44">
        <v>2096</v>
      </c>
      <c r="F348" s="44">
        <v>23220.14</v>
      </c>
      <c r="G348" s="44">
        <v>148429.31</v>
      </c>
      <c r="H348" s="44">
        <v>173717.99</v>
      </c>
      <c r="I348" s="44">
        <v>1646249.931090882</v>
      </c>
      <c r="J348" s="44">
        <v>500</v>
      </c>
      <c r="K348" s="44">
        <v>500</v>
      </c>
      <c r="L348" s="29">
        <f t="shared" si="23"/>
        <v>345367.44</v>
      </c>
      <c r="M348" s="29">
        <f t="shared" si="20"/>
        <v>1991617.371090882</v>
      </c>
      <c r="N348" s="44"/>
      <c r="O348" s="44"/>
    </row>
    <row r="349" spans="1:15" x14ac:dyDescent="0.25">
      <c r="A349" s="43">
        <v>30603</v>
      </c>
      <c r="B349" s="42">
        <f t="shared" si="21"/>
        <v>3</v>
      </c>
      <c r="C349" s="42">
        <f t="shared" si="22"/>
        <v>1</v>
      </c>
      <c r="D349" s="36" t="s">
        <v>352</v>
      </c>
      <c r="E349" s="44">
        <v>12059</v>
      </c>
      <c r="F349" s="44">
        <v>26911.91</v>
      </c>
      <c r="G349" s="44">
        <v>1011599.43</v>
      </c>
      <c r="H349" s="44">
        <v>2123120.59</v>
      </c>
      <c r="I349" s="44">
        <v>11297264.565679243</v>
      </c>
      <c r="J349" s="44">
        <v>500</v>
      </c>
      <c r="K349" s="44">
        <v>500</v>
      </c>
      <c r="L349" s="29">
        <f t="shared" si="23"/>
        <v>3161631.9299999997</v>
      </c>
      <c r="M349" s="29">
        <f t="shared" si="20"/>
        <v>14458896.495679243</v>
      </c>
      <c r="N349" s="44"/>
      <c r="O349" s="44"/>
    </row>
    <row r="350" spans="1:15" x14ac:dyDescent="0.25">
      <c r="A350" s="43">
        <v>30604</v>
      </c>
      <c r="B350" s="42">
        <f t="shared" si="21"/>
        <v>3</v>
      </c>
      <c r="C350" s="42">
        <f t="shared" si="22"/>
        <v>2</v>
      </c>
      <c r="D350" s="36" t="s">
        <v>353</v>
      </c>
      <c r="E350" s="44">
        <v>25993</v>
      </c>
      <c r="F350" s="44">
        <v>15518.9</v>
      </c>
      <c r="G350" s="44">
        <v>2736746.82</v>
      </c>
      <c r="H350" s="44">
        <v>7128424.5199999996</v>
      </c>
      <c r="I350" s="44">
        <v>28580937.091026582</v>
      </c>
      <c r="J350" s="44">
        <v>500</v>
      </c>
      <c r="K350" s="44">
        <v>500</v>
      </c>
      <c r="L350" s="29">
        <f t="shared" si="23"/>
        <v>9880690.2399999984</v>
      </c>
      <c r="M350" s="29">
        <f t="shared" si="20"/>
        <v>38461627.331026584</v>
      </c>
      <c r="N350" s="44"/>
      <c r="O350" s="44"/>
    </row>
    <row r="351" spans="1:15" x14ac:dyDescent="0.25">
      <c r="A351" s="43">
        <v>30605</v>
      </c>
      <c r="B351" s="42">
        <f t="shared" si="21"/>
        <v>3</v>
      </c>
      <c r="C351" s="42">
        <f t="shared" si="22"/>
        <v>0</v>
      </c>
      <c r="D351" s="36" t="s">
        <v>354</v>
      </c>
      <c r="E351" s="44">
        <v>9072</v>
      </c>
      <c r="F351" s="44">
        <v>4816.32</v>
      </c>
      <c r="G351" s="44">
        <v>517747.27</v>
      </c>
      <c r="H351" s="44">
        <v>2764227.43</v>
      </c>
      <c r="I351" s="44">
        <v>7137341.8774316981</v>
      </c>
      <c r="J351" s="44">
        <v>500</v>
      </c>
      <c r="K351" s="44">
        <v>500</v>
      </c>
      <c r="L351" s="29">
        <f t="shared" si="23"/>
        <v>3286791.0200000005</v>
      </c>
      <c r="M351" s="29">
        <f t="shared" si="20"/>
        <v>10424132.897431698</v>
      </c>
      <c r="N351" s="44"/>
      <c r="O351" s="44"/>
    </row>
    <row r="352" spans="1:15" x14ac:dyDescent="0.25">
      <c r="A352" s="43">
        <v>30607</v>
      </c>
      <c r="B352" s="42">
        <f t="shared" si="21"/>
        <v>3</v>
      </c>
      <c r="C352" s="42">
        <f t="shared" si="22"/>
        <v>1</v>
      </c>
      <c r="D352" s="36" t="s">
        <v>355</v>
      </c>
      <c r="E352" s="44">
        <v>11051</v>
      </c>
      <c r="F352" s="44">
        <v>29590.560000000001</v>
      </c>
      <c r="G352" s="44">
        <v>882873.36</v>
      </c>
      <c r="H352" s="44">
        <v>2177209.5499999998</v>
      </c>
      <c r="I352" s="44">
        <v>10349074.339498458</v>
      </c>
      <c r="J352" s="44">
        <v>500</v>
      </c>
      <c r="K352" s="44">
        <v>500</v>
      </c>
      <c r="L352" s="29">
        <f t="shared" si="23"/>
        <v>3089673.4699999997</v>
      </c>
      <c r="M352" s="29">
        <f t="shared" si="20"/>
        <v>13438747.809498459</v>
      </c>
      <c r="N352" s="44"/>
      <c r="O352" s="44"/>
    </row>
    <row r="353" spans="1:15" x14ac:dyDescent="0.25">
      <c r="A353" s="43">
        <v>30608</v>
      </c>
      <c r="B353" s="42">
        <f t="shared" si="21"/>
        <v>3</v>
      </c>
      <c r="C353" s="42">
        <f t="shared" si="22"/>
        <v>0</v>
      </c>
      <c r="D353" s="36" t="s">
        <v>356</v>
      </c>
      <c r="E353" s="44">
        <v>4169</v>
      </c>
      <c r="F353" s="44">
        <v>4871.1000000000004</v>
      </c>
      <c r="G353" s="44">
        <v>261176.25</v>
      </c>
      <c r="H353" s="44">
        <v>1571022.26</v>
      </c>
      <c r="I353" s="44">
        <v>3287664.17545457</v>
      </c>
      <c r="J353" s="44">
        <v>500</v>
      </c>
      <c r="K353" s="44">
        <v>500</v>
      </c>
      <c r="L353" s="29">
        <f t="shared" si="23"/>
        <v>1837069.6099999999</v>
      </c>
      <c r="M353" s="29">
        <f t="shared" si="20"/>
        <v>5124733.7854545694</v>
      </c>
      <c r="N353" s="44"/>
      <c r="O353" s="44"/>
    </row>
    <row r="354" spans="1:15" x14ac:dyDescent="0.25">
      <c r="A354" s="43">
        <v>30609</v>
      </c>
      <c r="B354" s="42">
        <f t="shared" si="21"/>
        <v>3</v>
      </c>
      <c r="C354" s="42">
        <f t="shared" si="22"/>
        <v>0</v>
      </c>
      <c r="D354" s="36" t="s">
        <v>357</v>
      </c>
      <c r="E354" s="44">
        <v>869</v>
      </c>
      <c r="F354" s="44">
        <v>14180.19</v>
      </c>
      <c r="G354" s="44">
        <v>43857.11</v>
      </c>
      <c r="H354" s="44">
        <v>35007.9</v>
      </c>
      <c r="I354" s="44">
        <v>683341.80886108987</v>
      </c>
      <c r="J354" s="44">
        <v>500</v>
      </c>
      <c r="K354" s="44">
        <v>500</v>
      </c>
      <c r="L354" s="29">
        <f t="shared" si="23"/>
        <v>93045.200000000012</v>
      </c>
      <c r="M354" s="29">
        <f t="shared" si="20"/>
        <v>776387.00886108982</v>
      </c>
      <c r="N354" s="44"/>
      <c r="O354" s="44"/>
    </row>
    <row r="355" spans="1:15" x14ac:dyDescent="0.25">
      <c r="A355" s="43">
        <v>30612</v>
      </c>
      <c r="B355" s="42">
        <f t="shared" si="21"/>
        <v>3</v>
      </c>
      <c r="C355" s="42">
        <f t="shared" si="22"/>
        <v>0</v>
      </c>
      <c r="D355" s="36" t="s">
        <v>358</v>
      </c>
      <c r="E355" s="44">
        <v>1722</v>
      </c>
      <c r="F355" s="44">
        <v>5227.21</v>
      </c>
      <c r="G355" s="44">
        <v>106975.84</v>
      </c>
      <c r="H355" s="44">
        <v>606214.24</v>
      </c>
      <c r="I355" s="44">
        <v>1352006.9703998524</v>
      </c>
      <c r="J355" s="44">
        <v>500</v>
      </c>
      <c r="K355" s="44">
        <v>500</v>
      </c>
      <c r="L355" s="29">
        <f t="shared" si="23"/>
        <v>718417.29</v>
      </c>
      <c r="M355" s="29">
        <f t="shared" si="20"/>
        <v>2070424.2603998524</v>
      </c>
      <c r="N355" s="44"/>
      <c r="O355" s="44"/>
    </row>
    <row r="356" spans="1:15" x14ac:dyDescent="0.25">
      <c r="A356" s="43">
        <v>30613</v>
      </c>
      <c r="B356" s="42">
        <f t="shared" si="21"/>
        <v>3</v>
      </c>
      <c r="C356" s="42">
        <f t="shared" si="22"/>
        <v>0</v>
      </c>
      <c r="D356" s="36" t="s">
        <v>359</v>
      </c>
      <c r="E356" s="44">
        <v>1519</v>
      </c>
      <c r="F356" s="44">
        <v>9240.94</v>
      </c>
      <c r="G356" s="44">
        <v>118365.04</v>
      </c>
      <c r="H356" s="44">
        <v>147548.31</v>
      </c>
      <c r="I356" s="44">
        <v>1217624.8478218894</v>
      </c>
      <c r="J356" s="44">
        <v>500</v>
      </c>
      <c r="K356" s="44">
        <v>500</v>
      </c>
      <c r="L356" s="29">
        <f t="shared" si="23"/>
        <v>275154.28999999998</v>
      </c>
      <c r="M356" s="29">
        <f t="shared" si="20"/>
        <v>1492779.1378218895</v>
      </c>
      <c r="N356" s="44"/>
      <c r="O356" s="44"/>
    </row>
    <row r="357" spans="1:15" x14ac:dyDescent="0.25">
      <c r="A357" s="43">
        <v>30614</v>
      </c>
      <c r="B357" s="42">
        <f t="shared" si="21"/>
        <v>3</v>
      </c>
      <c r="C357" s="42">
        <f t="shared" si="22"/>
        <v>0</v>
      </c>
      <c r="D357" s="36" t="s">
        <v>360</v>
      </c>
      <c r="E357" s="44">
        <v>1554</v>
      </c>
      <c r="F357" s="44">
        <v>8259.7800000000007</v>
      </c>
      <c r="G357" s="44">
        <v>121171.06</v>
      </c>
      <c r="H357" s="44">
        <v>99051.95</v>
      </c>
      <c r="I357" s="44">
        <v>1227434.2903229555</v>
      </c>
      <c r="J357" s="44">
        <v>500</v>
      </c>
      <c r="K357" s="44">
        <v>500</v>
      </c>
      <c r="L357" s="29">
        <f t="shared" si="23"/>
        <v>228482.78999999998</v>
      </c>
      <c r="M357" s="29">
        <f t="shared" si="20"/>
        <v>1455917.0803229555</v>
      </c>
      <c r="N357" s="44"/>
      <c r="O357" s="44"/>
    </row>
    <row r="358" spans="1:15" x14ac:dyDescent="0.25">
      <c r="A358" s="43">
        <v>30615</v>
      </c>
      <c r="B358" s="42">
        <f t="shared" si="21"/>
        <v>3</v>
      </c>
      <c r="C358" s="42">
        <f t="shared" si="22"/>
        <v>0</v>
      </c>
      <c r="D358" s="36" t="s">
        <v>361</v>
      </c>
      <c r="E358" s="44">
        <v>2643</v>
      </c>
      <c r="F358" s="44">
        <v>124.8</v>
      </c>
      <c r="G358" s="44">
        <v>125569.21</v>
      </c>
      <c r="H358" s="44">
        <v>1107781.33</v>
      </c>
      <c r="I358" s="44">
        <v>2072626.6372095053</v>
      </c>
      <c r="J358" s="44">
        <v>500</v>
      </c>
      <c r="K358" s="44">
        <v>500</v>
      </c>
      <c r="L358" s="29">
        <f t="shared" si="23"/>
        <v>1233475.3400000001</v>
      </c>
      <c r="M358" s="29">
        <f t="shared" si="20"/>
        <v>3306101.9772095056</v>
      </c>
      <c r="N358" s="44"/>
      <c r="O358" s="44"/>
    </row>
    <row r="359" spans="1:15" x14ac:dyDescent="0.25">
      <c r="A359" s="43">
        <v>30616</v>
      </c>
      <c r="B359" s="42">
        <f t="shared" si="21"/>
        <v>3</v>
      </c>
      <c r="C359" s="42">
        <f t="shared" si="22"/>
        <v>0</v>
      </c>
      <c r="D359" s="36" t="s">
        <v>362</v>
      </c>
      <c r="E359" s="44">
        <v>1689</v>
      </c>
      <c r="F359" s="44">
        <v>15271.57</v>
      </c>
      <c r="G359" s="44">
        <v>131103.65</v>
      </c>
      <c r="H359" s="44">
        <v>124461.77</v>
      </c>
      <c r="I359" s="44">
        <v>1325272.8730239305</v>
      </c>
      <c r="J359" s="44">
        <v>500</v>
      </c>
      <c r="K359" s="44">
        <v>500</v>
      </c>
      <c r="L359" s="29">
        <f t="shared" si="23"/>
        <v>270836.99</v>
      </c>
      <c r="M359" s="29">
        <f t="shared" si="20"/>
        <v>1596109.8630239305</v>
      </c>
      <c r="N359" s="44"/>
      <c r="O359" s="44"/>
    </row>
    <row r="360" spans="1:15" x14ac:dyDescent="0.25">
      <c r="A360" s="43">
        <v>30618</v>
      </c>
      <c r="B360" s="42">
        <f t="shared" si="21"/>
        <v>3</v>
      </c>
      <c r="C360" s="42">
        <f t="shared" si="22"/>
        <v>0</v>
      </c>
      <c r="D360" s="36" t="s">
        <v>363</v>
      </c>
      <c r="E360" s="44">
        <v>7313</v>
      </c>
      <c r="F360" s="44">
        <v>6852.07</v>
      </c>
      <c r="G360" s="44">
        <v>518739.7</v>
      </c>
      <c r="H360" s="44">
        <v>2290746.6</v>
      </c>
      <c r="I360" s="44">
        <v>5743451.4659149125</v>
      </c>
      <c r="J360" s="44">
        <v>500</v>
      </c>
      <c r="K360" s="44">
        <v>500</v>
      </c>
      <c r="L360" s="29">
        <f t="shared" si="23"/>
        <v>2816338.37</v>
      </c>
      <c r="M360" s="29">
        <f t="shared" si="20"/>
        <v>8559789.8359149136</v>
      </c>
      <c r="N360" s="44"/>
      <c r="O360" s="44"/>
    </row>
    <row r="361" spans="1:15" x14ac:dyDescent="0.25">
      <c r="A361" s="43">
        <v>30620</v>
      </c>
      <c r="B361" s="42">
        <f t="shared" si="21"/>
        <v>3</v>
      </c>
      <c r="C361" s="42">
        <f t="shared" si="22"/>
        <v>0</v>
      </c>
      <c r="D361" s="36" t="s">
        <v>364</v>
      </c>
      <c r="E361" s="44">
        <v>4912</v>
      </c>
      <c r="F361" s="44">
        <v>7829.6</v>
      </c>
      <c r="G361" s="44">
        <v>460632.14</v>
      </c>
      <c r="H361" s="44">
        <v>2574724.44</v>
      </c>
      <c r="I361" s="44">
        <v>3854650.5738267382</v>
      </c>
      <c r="J361" s="44">
        <v>500</v>
      </c>
      <c r="K361" s="44">
        <v>500</v>
      </c>
      <c r="L361" s="29">
        <f t="shared" si="23"/>
        <v>3043186.1799999997</v>
      </c>
      <c r="M361" s="29">
        <f t="shared" si="20"/>
        <v>6897836.7538267374</v>
      </c>
      <c r="N361" s="44"/>
      <c r="O361" s="44"/>
    </row>
    <row r="362" spans="1:15" x14ac:dyDescent="0.25">
      <c r="A362" s="43">
        <v>30621</v>
      </c>
      <c r="B362" s="42">
        <f t="shared" si="21"/>
        <v>3</v>
      </c>
      <c r="C362" s="42">
        <f t="shared" si="22"/>
        <v>0</v>
      </c>
      <c r="D362" s="36" t="s">
        <v>365</v>
      </c>
      <c r="E362" s="44">
        <v>2786</v>
      </c>
      <c r="F362" s="44">
        <v>8350.35</v>
      </c>
      <c r="G362" s="44">
        <v>142683.53</v>
      </c>
      <c r="H362" s="44">
        <v>113300.13</v>
      </c>
      <c r="I362" s="44">
        <v>2186033.2884811549</v>
      </c>
      <c r="J362" s="44">
        <v>500</v>
      </c>
      <c r="K362" s="44">
        <v>500</v>
      </c>
      <c r="L362" s="29">
        <f t="shared" si="23"/>
        <v>264334.01</v>
      </c>
      <c r="M362" s="29">
        <f t="shared" si="20"/>
        <v>2450367.2984811552</v>
      </c>
      <c r="N362" s="44"/>
      <c r="O362" s="44"/>
    </row>
    <row r="363" spans="1:15" x14ac:dyDescent="0.25">
      <c r="A363" s="43">
        <v>30623</v>
      </c>
      <c r="B363" s="42">
        <f t="shared" si="21"/>
        <v>3</v>
      </c>
      <c r="C363" s="42">
        <f t="shared" si="22"/>
        <v>0</v>
      </c>
      <c r="D363" s="36" t="s">
        <v>366</v>
      </c>
      <c r="E363" s="44">
        <v>4671</v>
      </c>
      <c r="F363" s="44">
        <v>8943.98</v>
      </c>
      <c r="G363" s="44">
        <v>502907.1</v>
      </c>
      <c r="H363" s="44">
        <v>906193.66</v>
      </c>
      <c r="I363" s="44">
        <v>3665088.3701554169</v>
      </c>
      <c r="J363" s="44">
        <v>500</v>
      </c>
      <c r="K363" s="44">
        <v>500</v>
      </c>
      <c r="L363" s="29">
        <f t="shared" si="23"/>
        <v>1418044.74</v>
      </c>
      <c r="M363" s="29">
        <f t="shared" si="20"/>
        <v>5083133.1101554167</v>
      </c>
      <c r="N363" s="44"/>
      <c r="O363" s="44"/>
    </row>
    <row r="364" spans="1:15" x14ac:dyDescent="0.25">
      <c r="A364" s="43">
        <v>30625</v>
      </c>
      <c r="B364" s="42">
        <f t="shared" si="21"/>
        <v>3</v>
      </c>
      <c r="C364" s="42">
        <f t="shared" si="22"/>
        <v>0</v>
      </c>
      <c r="D364" s="36" t="s">
        <v>367</v>
      </c>
      <c r="E364" s="44">
        <v>3565</v>
      </c>
      <c r="F364" s="44">
        <v>7249.46</v>
      </c>
      <c r="G364" s="44">
        <v>221949.19</v>
      </c>
      <c r="H364" s="44">
        <v>460863.5</v>
      </c>
      <c r="I364" s="44">
        <v>2800106.0073077292</v>
      </c>
      <c r="J364" s="44">
        <v>500</v>
      </c>
      <c r="K364" s="44">
        <v>500</v>
      </c>
      <c r="L364" s="29">
        <f t="shared" si="23"/>
        <v>690062.15</v>
      </c>
      <c r="M364" s="29">
        <f t="shared" si="20"/>
        <v>3490168.1573077291</v>
      </c>
      <c r="N364" s="44"/>
      <c r="O364" s="44"/>
    </row>
    <row r="365" spans="1:15" x14ac:dyDescent="0.25">
      <c r="A365" s="43">
        <v>30626</v>
      </c>
      <c r="B365" s="42">
        <f t="shared" si="21"/>
        <v>3</v>
      </c>
      <c r="C365" s="42">
        <f t="shared" si="22"/>
        <v>0</v>
      </c>
      <c r="D365" s="36" t="s">
        <v>368</v>
      </c>
      <c r="E365" s="44">
        <v>7129</v>
      </c>
      <c r="F365" s="44">
        <v>26071.65</v>
      </c>
      <c r="G365" s="44">
        <v>447967.47</v>
      </c>
      <c r="H365" s="44">
        <v>704807.14</v>
      </c>
      <c r="I365" s="44">
        <v>5593991.0007244563</v>
      </c>
      <c r="J365" s="44">
        <v>500</v>
      </c>
      <c r="K365" s="44">
        <v>500</v>
      </c>
      <c r="L365" s="29">
        <f t="shared" si="23"/>
        <v>1178846.26</v>
      </c>
      <c r="M365" s="29">
        <f t="shared" si="20"/>
        <v>6772837.260724456</v>
      </c>
      <c r="N365" s="44"/>
      <c r="O365" s="44"/>
    </row>
    <row r="366" spans="1:15" x14ac:dyDescent="0.25">
      <c r="A366" s="43">
        <v>30627</v>
      </c>
      <c r="B366" s="42">
        <f t="shared" si="21"/>
        <v>3</v>
      </c>
      <c r="C366" s="42">
        <f t="shared" si="22"/>
        <v>0</v>
      </c>
      <c r="D366" s="36" t="s">
        <v>369</v>
      </c>
      <c r="E366" s="44">
        <v>2946</v>
      </c>
      <c r="F366" s="44">
        <v>20102.96</v>
      </c>
      <c r="G366" s="44">
        <v>172313.35</v>
      </c>
      <c r="H366" s="44">
        <v>648745.64</v>
      </c>
      <c r="I366" s="44">
        <v>2311577.1959316158</v>
      </c>
      <c r="J366" s="44">
        <v>500</v>
      </c>
      <c r="K366" s="44">
        <v>500</v>
      </c>
      <c r="L366" s="29">
        <f t="shared" si="23"/>
        <v>841161.95</v>
      </c>
      <c r="M366" s="29">
        <f t="shared" si="20"/>
        <v>3152739.1459316155</v>
      </c>
      <c r="N366" s="44"/>
      <c r="O366" s="44"/>
    </row>
    <row r="367" spans="1:15" x14ac:dyDescent="0.25">
      <c r="A367" s="43">
        <v>30629</v>
      </c>
      <c r="B367" s="42">
        <f t="shared" si="21"/>
        <v>3</v>
      </c>
      <c r="C367" s="42">
        <f t="shared" si="22"/>
        <v>0</v>
      </c>
      <c r="D367" s="36" t="s">
        <v>370</v>
      </c>
      <c r="E367" s="44">
        <v>1718</v>
      </c>
      <c r="F367" s="44">
        <v>13079.63</v>
      </c>
      <c r="G367" s="44">
        <v>123534.31</v>
      </c>
      <c r="H367" s="44">
        <v>175003.47</v>
      </c>
      <c r="I367" s="44">
        <v>1348027.7062493267</v>
      </c>
      <c r="J367" s="44">
        <v>500</v>
      </c>
      <c r="K367" s="44">
        <v>500</v>
      </c>
      <c r="L367" s="29">
        <f t="shared" si="23"/>
        <v>311617.41000000003</v>
      </c>
      <c r="M367" s="29">
        <f t="shared" si="20"/>
        <v>1659645.1162493266</v>
      </c>
      <c r="N367" s="44"/>
      <c r="O367" s="44"/>
    </row>
    <row r="368" spans="1:15" x14ac:dyDescent="0.25">
      <c r="A368" s="43">
        <v>30631</v>
      </c>
      <c r="B368" s="42">
        <f t="shared" si="21"/>
        <v>3</v>
      </c>
      <c r="C368" s="42">
        <f t="shared" si="22"/>
        <v>0</v>
      </c>
      <c r="D368" s="36" t="s">
        <v>371</v>
      </c>
      <c r="E368" s="44">
        <v>2124</v>
      </c>
      <c r="F368" s="44">
        <v>5410.35</v>
      </c>
      <c r="G368" s="44">
        <v>156160.53</v>
      </c>
      <c r="H368" s="44">
        <v>664338.64</v>
      </c>
      <c r="I368" s="44">
        <v>1680216.7790514529</v>
      </c>
      <c r="J368" s="44">
        <v>500</v>
      </c>
      <c r="K368" s="44">
        <v>500</v>
      </c>
      <c r="L368" s="29">
        <f t="shared" si="23"/>
        <v>825909.52</v>
      </c>
      <c r="M368" s="29">
        <f t="shared" si="20"/>
        <v>2506126.2990514529</v>
      </c>
      <c r="N368" s="44"/>
      <c r="O368" s="44"/>
    </row>
    <row r="369" spans="1:15" x14ac:dyDescent="0.25">
      <c r="A369" s="43">
        <v>30633</v>
      </c>
      <c r="B369" s="42">
        <f t="shared" si="21"/>
        <v>3</v>
      </c>
      <c r="C369" s="42">
        <f t="shared" si="22"/>
        <v>0</v>
      </c>
      <c r="D369" s="36" t="s">
        <v>372</v>
      </c>
      <c r="E369" s="44">
        <v>1501</v>
      </c>
      <c r="F369" s="44">
        <v>14128.47</v>
      </c>
      <c r="G369" s="44">
        <v>109247.12</v>
      </c>
      <c r="H369" s="44">
        <v>909508.96</v>
      </c>
      <c r="I369" s="44">
        <v>1173903.8916904766</v>
      </c>
      <c r="J369" s="44">
        <v>500</v>
      </c>
      <c r="K369" s="44">
        <v>500</v>
      </c>
      <c r="L369" s="29">
        <f t="shared" si="23"/>
        <v>1032884.5499999999</v>
      </c>
      <c r="M369" s="29">
        <f t="shared" si="20"/>
        <v>2206788.4416904766</v>
      </c>
      <c r="N369" s="44"/>
      <c r="O369" s="44"/>
    </row>
    <row r="370" spans="1:15" x14ac:dyDescent="0.25">
      <c r="A370" s="43">
        <v>30635</v>
      </c>
      <c r="B370" s="42">
        <f t="shared" si="21"/>
        <v>3</v>
      </c>
      <c r="C370" s="42">
        <f t="shared" si="22"/>
        <v>0</v>
      </c>
      <c r="D370" s="36" t="s">
        <v>373</v>
      </c>
      <c r="E370" s="44">
        <v>1030</v>
      </c>
      <c r="F370" s="44">
        <v>7643.97</v>
      </c>
      <c r="G370" s="44">
        <v>81153.31</v>
      </c>
      <c r="H370" s="44">
        <v>243851.84</v>
      </c>
      <c r="I370" s="44">
        <v>868325.93677721976</v>
      </c>
      <c r="J370" s="44">
        <v>500</v>
      </c>
      <c r="K370" s="44">
        <v>500</v>
      </c>
      <c r="L370" s="29">
        <f t="shared" si="23"/>
        <v>332649.12</v>
      </c>
      <c r="M370" s="29">
        <f t="shared" si="20"/>
        <v>1200975.0567772198</v>
      </c>
      <c r="N370" s="44"/>
      <c r="O370" s="44"/>
    </row>
    <row r="371" spans="1:15" x14ac:dyDescent="0.25">
      <c r="A371" s="43">
        <v>30636</v>
      </c>
      <c r="B371" s="42">
        <f t="shared" si="21"/>
        <v>3</v>
      </c>
      <c r="C371" s="42">
        <f t="shared" si="22"/>
        <v>0</v>
      </c>
      <c r="D371" s="36" t="s">
        <v>374</v>
      </c>
      <c r="E371" s="44">
        <v>1453</v>
      </c>
      <c r="F371" s="44">
        <v>22932.36</v>
      </c>
      <c r="G371" s="44">
        <v>141759.47</v>
      </c>
      <c r="H371" s="44">
        <v>425800.16</v>
      </c>
      <c r="I371" s="44">
        <v>1141010.8238991341</v>
      </c>
      <c r="J371" s="44">
        <v>500</v>
      </c>
      <c r="K371" s="44">
        <v>500</v>
      </c>
      <c r="L371" s="29">
        <f t="shared" si="23"/>
        <v>590491.99</v>
      </c>
      <c r="M371" s="29">
        <f t="shared" si="20"/>
        <v>1731502.8138991341</v>
      </c>
      <c r="N371" s="44"/>
      <c r="O371" s="44"/>
    </row>
    <row r="372" spans="1:15" x14ac:dyDescent="0.25">
      <c r="A372" s="43">
        <v>30637</v>
      </c>
      <c r="B372" s="42">
        <f t="shared" si="21"/>
        <v>3</v>
      </c>
      <c r="C372" s="42">
        <f t="shared" si="22"/>
        <v>0</v>
      </c>
      <c r="D372" s="36" t="s">
        <v>375</v>
      </c>
      <c r="E372" s="44">
        <v>1810</v>
      </c>
      <c r="F372" s="44">
        <v>6654.89</v>
      </c>
      <c r="G372" s="44">
        <v>128871.67</v>
      </c>
      <c r="H372" s="44">
        <v>530947</v>
      </c>
      <c r="I372" s="44">
        <v>1419392.4378922456</v>
      </c>
      <c r="J372" s="44">
        <v>500</v>
      </c>
      <c r="K372" s="44">
        <v>500</v>
      </c>
      <c r="L372" s="29">
        <f t="shared" si="23"/>
        <v>666473.56000000006</v>
      </c>
      <c r="M372" s="29">
        <f t="shared" si="20"/>
        <v>2085865.9978922457</v>
      </c>
      <c r="N372" s="44"/>
      <c r="O372" s="44"/>
    </row>
    <row r="373" spans="1:15" x14ac:dyDescent="0.25">
      <c r="A373" s="43">
        <v>30639</v>
      </c>
      <c r="B373" s="42">
        <f t="shared" si="21"/>
        <v>3</v>
      </c>
      <c r="C373" s="42">
        <f t="shared" si="22"/>
        <v>1</v>
      </c>
      <c r="D373" s="36" t="s">
        <v>376</v>
      </c>
      <c r="E373" s="44">
        <v>19127</v>
      </c>
      <c r="F373" s="44">
        <v>27621.39</v>
      </c>
      <c r="G373" s="44">
        <v>1598486.79</v>
      </c>
      <c r="H373" s="44">
        <v>6056042.6399999997</v>
      </c>
      <c r="I373" s="44">
        <v>19680241.177329209</v>
      </c>
      <c r="J373" s="44">
        <v>500</v>
      </c>
      <c r="K373" s="44">
        <v>500</v>
      </c>
      <c r="L373" s="29">
        <f t="shared" si="23"/>
        <v>7682150.8199999994</v>
      </c>
      <c r="M373" s="29">
        <f t="shared" si="20"/>
        <v>27362391.997329209</v>
      </c>
      <c r="N373" s="44"/>
      <c r="O373" s="44"/>
    </row>
    <row r="374" spans="1:15" x14ac:dyDescent="0.25">
      <c r="A374" s="43">
        <v>30641</v>
      </c>
      <c r="B374" s="42">
        <f t="shared" si="21"/>
        <v>3</v>
      </c>
      <c r="C374" s="42">
        <f t="shared" si="22"/>
        <v>0</v>
      </c>
      <c r="D374" s="36" t="s">
        <v>377</v>
      </c>
      <c r="E374" s="44">
        <v>3707</v>
      </c>
      <c r="F374" s="44">
        <v>18887.400000000001</v>
      </c>
      <c r="G374" s="44">
        <v>224466.94</v>
      </c>
      <c r="H374" s="44">
        <v>1608384.53</v>
      </c>
      <c r="I374" s="44">
        <v>2907009.8161693672</v>
      </c>
      <c r="J374" s="44">
        <v>500</v>
      </c>
      <c r="K374" s="44">
        <v>500</v>
      </c>
      <c r="L374" s="29">
        <f t="shared" si="23"/>
        <v>1851738.87</v>
      </c>
      <c r="M374" s="29">
        <f t="shared" si="20"/>
        <v>4758748.6861693673</v>
      </c>
      <c r="N374" s="44"/>
      <c r="O374" s="44"/>
    </row>
    <row r="375" spans="1:15" x14ac:dyDescent="0.25">
      <c r="A375" s="43">
        <v>30645</v>
      </c>
      <c r="B375" s="42">
        <f t="shared" si="21"/>
        <v>3</v>
      </c>
      <c r="C375" s="42">
        <f t="shared" si="22"/>
        <v>0</v>
      </c>
      <c r="D375" s="36" t="s">
        <v>2042</v>
      </c>
      <c r="E375" s="44">
        <v>1743</v>
      </c>
      <c r="F375" s="44">
        <v>9457.4599999999991</v>
      </c>
      <c r="G375" s="44">
        <v>129672.18</v>
      </c>
      <c r="H375" s="44">
        <v>1161011.69</v>
      </c>
      <c r="I375" s="44">
        <v>1365711.901628776</v>
      </c>
      <c r="J375" s="44">
        <v>500</v>
      </c>
      <c r="K375" s="44">
        <v>500</v>
      </c>
      <c r="L375" s="29">
        <f t="shared" si="23"/>
        <v>1300141.3299999998</v>
      </c>
      <c r="M375" s="29">
        <f t="shared" si="20"/>
        <v>2665853.2316287756</v>
      </c>
      <c r="N375" s="44"/>
      <c r="O375" s="44"/>
    </row>
    <row r="376" spans="1:15" x14ac:dyDescent="0.25">
      <c r="A376" s="43">
        <v>30646</v>
      </c>
      <c r="B376" s="42">
        <f t="shared" si="21"/>
        <v>3</v>
      </c>
      <c r="C376" s="42">
        <f t="shared" si="22"/>
        <v>0</v>
      </c>
      <c r="D376" s="36" t="s">
        <v>378</v>
      </c>
      <c r="E376" s="44">
        <v>1833</v>
      </c>
      <c r="F376" s="44">
        <v>407.7</v>
      </c>
      <c r="G376" s="44">
        <v>111370.88</v>
      </c>
      <c r="H376" s="44">
        <v>156085.60999999999</v>
      </c>
      <c r="I376" s="44">
        <v>1438262.3897293457</v>
      </c>
      <c r="J376" s="44">
        <v>500</v>
      </c>
      <c r="K376" s="44">
        <v>500</v>
      </c>
      <c r="L376" s="29">
        <f t="shared" si="23"/>
        <v>267864.19</v>
      </c>
      <c r="M376" s="29">
        <f t="shared" si="20"/>
        <v>1706126.5797293456</v>
      </c>
      <c r="N376" s="44"/>
      <c r="O376" s="44"/>
    </row>
    <row r="377" spans="1:15" x14ac:dyDescent="0.25">
      <c r="A377" s="43">
        <v>30701</v>
      </c>
      <c r="B377" s="42">
        <f t="shared" si="21"/>
        <v>3</v>
      </c>
      <c r="C377" s="42">
        <f t="shared" si="22"/>
        <v>0</v>
      </c>
      <c r="D377" s="36" t="s">
        <v>379</v>
      </c>
      <c r="E377" s="44">
        <v>936</v>
      </c>
      <c r="F377" s="44">
        <v>8103.32</v>
      </c>
      <c r="G377" s="44">
        <v>67685.88</v>
      </c>
      <c r="H377" s="44">
        <v>106239.8</v>
      </c>
      <c r="I377" s="44">
        <v>734431.85858519771</v>
      </c>
      <c r="J377" s="44">
        <v>500</v>
      </c>
      <c r="K377" s="44">
        <v>500</v>
      </c>
      <c r="L377" s="29">
        <f t="shared" si="23"/>
        <v>182029</v>
      </c>
      <c r="M377" s="29">
        <f t="shared" si="20"/>
        <v>916460.85858519771</v>
      </c>
      <c r="N377" s="44"/>
      <c r="O377" s="44"/>
    </row>
    <row r="378" spans="1:15" x14ac:dyDescent="0.25">
      <c r="A378" s="43">
        <v>30702</v>
      </c>
      <c r="B378" s="42">
        <f t="shared" si="21"/>
        <v>3</v>
      </c>
      <c r="C378" s="42">
        <f t="shared" si="22"/>
        <v>0</v>
      </c>
      <c r="D378" s="36" t="s">
        <v>380</v>
      </c>
      <c r="E378" s="44">
        <v>1760</v>
      </c>
      <c r="F378" s="44">
        <v>11756.75</v>
      </c>
      <c r="G378" s="44">
        <v>147967.57</v>
      </c>
      <c r="H378" s="44">
        <v>267199.03999999998</v>
      </c>
      <c r="I378" s="44">
        <v>1433200.3121830502</v>
      </c>
      <c r="J378" s="44">
        <v>500</v>
      </c>
      <c r="K378" s="44">
        <v>500</v>
      </c>
      <c r="L378" s="29">
        <f t="shared" si="23"/>
        <v>426923.36</v>
      </c>
      <c r="M378" s="29">
        <f t="shared" si="20"/>
        <v>1860123.6721830503</v>
      </c>
      <c r="N378" s="44"/>
      <c r="O378" s="44"/>
    </row>
    <row r="379" spans="1:15" x14ac:dyDescent="0.25">
      <c r="A379" s="43">
        <v>30703</v>
      </c>
      <c r="B379" s="42">
        <f t="shared" si="21"/>
        <v>3</v>
      </c>
      <c r="C379" s="42">
        <f t="shared" si="22"/>
        <v>0</v>
      </c>
      <c r="D379" s="36" t="s">
        <v>381</v>
      </c>
      <c r="E379" s="44">
        <v>879</v>
      </c>
      <c r="F379" s="44">
        <v>5929.86</v>
      </c>
      <c r="G379" s="44">
        <v>62500.75</v>
      </c>
      <c r="H379" s="44">
        <v>27616.93</v>
      </c>
      <c r="I379" s="44">
        <v>689706.84155597095</v>
      </c>
      <c r="J379" s="44">
        <v>500</v>
      </c>
      <c r="K379" s="44">
        <v>500</v>
      </c>
      <c r="L379" s="29">
        <f t="shared" si="23"/>
        <v>96047.540000000008</v>
      </c>
      <c r="M379" s="29">
        <f t="shared" si="20"/>
        <v>785754.38155597099</v>
      </c>
      <c r="N379" s="44"/>
      <c r="O379" s="44"/>
    </row>
    <row r="380" spans="1:15" x14ac:dyDescent="0.25">
      <c r="A380" s="43">
        <v>30704</v>
      </c>
      <c r="B380" s="42">
        <f t="shared" si="21"/>
        <v>3</v>
      </c>
      <c r="C380" s="42">
        <f t="shared" si="22"/>
        <v>0</v>
      </c>
      <c r="D380" s="36" t="s">
        <v>382</v>
      </c>
      <c r="E380" s="44">
        <v>7994</v>
      </c>
      <c r="F380" s="44">
        <v>28759</v>
      </c>
      <c r="G380" s="44">
        <v>768423.5</v>
      </c>
      <c r="H380" s="44">
        <v>3103343.85</v>
      </c>
      <c r="I380" s="44">
        <v>6283608.0682379073</v>
      </c>
      <c r="J380" s="44">
        <v>500</v>
      </c>
      <c r="K380" s="44">
        <v>500</v>
      </c>
      <c r="L380" s="29">
        <f t="shared" si="23"/>
        <v>3900526.35</v>
      </c>
      <c r="M380" s="29">
        <f t="shared" si="20"/>
        <v>10184134.418237908</v>
      </c>
      <c r="N380" s="44"/>
      <c r="O380" s="44"/>
    </row>
    <row r="381" spans="1:15" x14ac:dyDescent="0.25">
      <c r="A381" s="43">
        <v>30706</v>
      </c>
      <c r="B381" s="42">
        <f t="shared" si="21"/>
        <v>3</v>
      </c>
      <c r="C381" s="42">
        <f t="shared" si="22"/>
        <v>0</v>
      </c>
      <c r="D381" s="36" t="s">
        <v>383</v>
      </c>
      <c r="E381" s="44">
        <v>3204</v>
      </c>
      <c r="F381" s="44">
        <v>69947.81</v>
      </c>
      <c r="G381" s="44">
        <v>316144.98</v>
      </c>
      <c r="H381" s="44">
        <v>1111966.78</v>
      </c>
      <c r="I381" s="44">
        <v>2513211.4734843951</v>
      </c>
      <c r="J381" s="44">
        <v>500</v>
      </c>
      <c r="K381" s="44">
        <v>500</v>
      </c>
      <c r="L381" s="29">
        <f t="shared" si="23"/>
        <v>1498059.57</v>
      </c>
      <c r="M381" s="29">
        <f t="shared" si="20"/>
        <v>4011271.0434843954</v>
      </c>
      <c r="N381" s="44"/>
      <c r="O381" s="44"/>
    </row>
    <row r="382" spans="1:15" x14ac:dyDescent="0.25">
      <c r="A382" s="43">
        <v>30708</v>
      </c>
      <c r="B382" s="42">
        <f t="shared" si="21"/>
        <v>3</v>
      </c>
      <c r="C382" s="42">
        <f t="shared" si="22"/>
        <v>0</v>
      </c>
      <c r="D382" s="36" t="s">
        <v>384</v>
      </c>
      <c r="E382" s="44">
        <v>1425</v>
      </c>
      <c r="F382" s="44">
        <v>28767.59</v>
      </c>
      <c r="G382" s="44">
        <v>128125.67</v>
      </c>
      <c r="H382" s="44">
        <v>447847.76</v>
      </c>
      <c r="I382" s="44">
        <v>1211134.1253991732</v>
      </c>
      <c r="J382" s="44">
        <v>500</v>
      </c>
      <c r="K382" s="44">
        <v>500</v>
      </c>
      <c r="L382" s="29">
        <f t="shared" si="23"/>
        <v>604741.02</v>
      </c>
      <c r="M382" s="29">
        <f t="shared" si="20"/>
        <v>1815875.1453991733</v>
      </c>
      <c r="N382" s="44"/>
      <c r="O382" s="44"/>
    </row>
    <row r="383" spans="1:15" x14ac:dyDescent="0.25">
      <c r="A383" s="43">
        <v>30709</v>
      </c>
      <c r="B383" s="42">
        <f t="shared" si="21"/>
        <v>3</v>
      </c>
      <c r="C383" s="42">
        <f t="shared" si="22"/>
        <v>0</v>
      </c>
      <c r="D383" s="36" t="s">
        <v>385</v>
      </c>
      <c r="E383" s="44">
        <v>2090</v>
      </c>
      <c r="F383" s="44">
        <v>22753.85</v>
      </c>
      <c r="G383" s="44">
        <v>137784.60999999999</v>
      </c>
      <c r="H383" s="44">
        <v>215623.69</v>
      </c>
      <c r="I383" s="44">
        <v>1642765.9844181712</v>
      </c>
      <c r="J383" s="44">
        <v>500</v>
      </c>
      <c r="K383" s="44">
        <v>500</v>
      </c>
      <c r="L383" s="29">
        <f t="shared" si="23"/>
        <v>376162.15</v>
      </c>
      <c r="M383" s="29">
        <f t="shared" si="20"/>
        <v>2018928.1344181714</v>
      </c>
      <c r="N383" s="44"/>
      <c r="O383" s="44"/>
    </row>
    <row r="384" spans="1:15" x14ac:dyDescent="0.25">
      <c r="A384" s="43">
        <v>30710</v>
      </c>
      <c r="B384" s="42">
        <f t="shared" si="21"/>
        <v>3</v>
      </c>
      <c r="C384" s="42">
        <f t="shared" si="22"/>
        <v>0</v>
      </c>
      <c r="D384" s="36" t="s">
        <v>386</v>
      </c>
      <c r="E384" s="44">
        <v>6728</v>
      </c>
      <c r="F384" s="44">
        <v>6512.44</v>
      </c>
      <c r="G384" s="44">
        <v>465178.65</v>
      </c>
      <c r="H384" s="44">
        <v>748370.37</v>
      </c>
      <c r="I384" s="44">
        <v>5293822.0528442543</v>
      </c>
      <c r="J384" s="44">
        <v>500</v>
      </c>
      <c r="K384" s="44">
        <v>500</v>
      </c>
      <c r="L384" s="29">
        <f t="shared" si="23"/>
        <v>1220061.46</v>
      </c>
      <c r="M384" s="29">
        <f t="shared" si="20"/>
        <v>6513883.5128442543</v>
      </c>
      <c r="N384" s="44"/>
      <c r="O384" s="44"/>
    </row>
    <row r="385" spans="1:15" x14ac:dyDescent="0.25">
      <c r="A385" s="43">
        <v>30711</v>
      </c>
      <c r="B385" s="42">
        <f t="shared" si="21"/>
        <v>3</v>
      </c>
      <c r="C385" s="42">
        <f t="shared" si="22"/>
        <v>0</v>
      </c>
      <c r="D385" s="36" t="s">
        <v>387</v>
      </c>
      <c r="E385" s="44">
        <v>2008</v>
      </c>
      <c r="F385" s="44">
        <v>12213.13</v>
      </c>
      <c r="G385" s="44">
        <v>112140.19</v>
      </c>
      <c r="H385" s="44">
        <v>135369.74</v>
      </c>
      <c r="I385" s="44">
        <v>1578478.0205436475</v>
      </c>
      <c r="J385" s="44">
        <v>500</v>
      </c>
      <c r="K385" s="44">
        <v>500</v>
      </c>
      <c r="L385" s="29">
        <f t="shared" si="23"/>
        <v>259723.06</v>
      </c>
      <c r="M385" s="29">
        <f t="shared" si="20"/>
        <v>1838201.0805436475</v>
      </c>
      <c r="N385" s="44"/>
      <c r="O385" s="44"/>
    </row>
    <row r="386" spans="1:15" x14ac:dyDescent="0.25">
      <c r="A386" s="43">
        <v>30712</v>
      </c>
      <c r="B386" s="42">
        <f t="shared" si="21"/>
        <v>3</v>
      </c>
      <c r="C386" s="42">
        <f t="shared" si="22"/>
        <v>0</v>
      </c>
      <c r="D386" s="36" t="s">
        <v>388</v>
      </c>
      <c r="E386" s="44">
        <v>1238</v>
      </c>
      <c r="F386" s="44">
        <v>27621.31</v>
      </c>
      <c r="G386" s="44">
        <v>86073.02</v>
      </c>
      <c r="H386" s="44">
        <v>63801.95</v>
      </c>
      <c r="I386" s="44">
        <v>973997.25044366776</v>
      </c>
      <c r="J386" s="44">
        <v>500</v>
      </c>
      <c r="K386" s="44">
        <v>500</v>
      </c>
      <c r="L386" s="29">
        <f t="shared" si="23"/>
        <v>177496.28</v>
      </c>
      <c r="M386" s="29">
        <f t="shared" si="20"/>
        <v>1151493.5304436677</v>
      </c>
      <c r="N386" s="44"/>
      <c r="O386" s="44"/>
    </row>
    <row r="387" spans="1:15" x14ac:dyDescent="0.25">
      <c r="A387" s="43">
        <v>30713</v>
      </c>
      <c r="B387" s="42">
        <f t="shared" si="21"/>
        <v>3</v>
      </c>
      <c r="C387" s="42">
        <f t="shared" si="22"/>
        <v>0</v>
      </c>
      <c r="D387" s="36" t="s">
        <v>389</v>
      </c>
      <c r="E387" s="44">
        <v>1539</v>
      </c>
      <c r="F387" s="44">
        <v>15101.13</v>
      </c>
      <c r="G387" s="44">
        <v>128499.86</v>
      </c>
      <c r="H387" s="44">
        <v>381422.07</v>
      </c>
      <c r="I387" s="44">
        <v>1206875.6695669424</v>
      </c>
      <c r="J387" s="44">
        <v>500</v>
      </c>
      <c r="K387" s="44">
        <v>500</v>
      </c>
      <c r="L387" s="29">
        <f t="shared" si="23"/>
        <v>525023.06000000006</v>
      </c>
      <c r="M387" s="29">
        <f t="shared" si="20"/>
        <v>1731898.7295669424</v>
      </c>
      <c r="N387" s="44"/>
      <c r="O387" s="44"/>
    </row>
    <row r="388" spans="1:15" x14ac:dyDescent="0.25">
      <c r="A388" s="43">
        <v>30715</v>
      </c>
      <c r="B388" s="42">
        <f t="shared" si="21"/>
        <v>3</v>
      </c>
      <c r="C388" s="42">
        <f t="shared" si="22"/>
        <v>0</v>
      </c>
      <c r="D388" s="36" t="s">
        <v>390</v>
      </c>
      <c r="E388" s="44">
        <v>604</v>
      </c>
      <c r="F388" s="44">
        <v>7537.48</v>
      </c>
      <c r="G388" s="44">
        <v>45361.06</v>
      </c>
      <c r="H388" s="44">
        <v>17671</v>
      </c>
      <c r="I388" s="44">
        <v>473653.60910879361</v>
      </c>
      <c r="J388" s="44">
        <v>500</v>
      </c>
      <c r="K388" s="44">
        <v>500</v>
      </c>
      <c r="L388" s="29">
        <f t="shared" si="23"/>
        <v>70569.539999999994</v>
      </c>
      <c r="M388" s="29">
        <f t="shared" si="20"/>
        <v>544223.14910879359</v>
      </c>
      <c r="N388" s="44"/>
      <c r="O388" s="44"/>
    </row>
    <row r="389" spans="1:15" x14ac:dyDescent="0.25">
      <c r="A389" s="43">
        <v>30716</v>
      </c>
      <c r="B389" s="42">
        <f t="shared" si="21"/>
        <v>3</v>
      </c>
      <c r="C389" s="42">
        <f t="shared" si="22"/>
        <v>0</v>
      </c>
      <c r="D389" s="36" t="s">
        <v>2043</v>
      </c>
      <c r="E389" s="44">
        <v>4132</v>
      </c>
      <c r="F389" s="44">
        <v>19624.38</v>
      </c>
      <c r="G389" s="44">
        <v>347367.08</v>
      </c>
      <c r="H389" s="44">
        <v>785891.46</v>
      </c>
      <c r="I389" s="44">
        <v>3243132.7582436721</v>
      </c>
      <c r="J389" s="44">
        <v>500</v>
      </c>
      <c r="K389" s="44">
        <v>500</v>
      </c>
      <c r="L389" s="29">
        <f t="shared" si="23"/>
        <v>1152882.92</v>
      </c>
      <c r="M389" s="29">
        <f t="shared" si="20"/>
        <v>4396015.6782436725</v>
      </c>
      <c r="N389" s="44"/>
      <c r="O389" s="44"/>
    </row>
    <row r="390" spans="1:15" x14ac:dyDescent="0.25">
      <c r="A390" s="43">
        <v>30718</v>
      </c>
      <c r="B390" s="42">
        <f t="shared" si="21"/>
        <v>3</v>
      </c>
      <c r="C390" s="42">
        <f t="shared" si="22"/>
        <v>0</v>
      </c>
      <c r="D390" s="36" t="s">
        <v>391</v>
      </c>
      <c r="E390" s="44">
        <v>1235</v>
      </c>
      <c r="F390" s="44">
        <v>15605.81</v>
      </c>
      <c r="G390" s="44">
        <v>98341.17</v>
      </c>
      <c r="H390" s="44">
        <v>136238.29999999999</v>
      </c>
      <c r="I390" s="44">
        <v>977662.27557841071</v>
      </c>
      <c r="J390" s="44">
        <v>500</v>
      </c>
      <c r="K390" s="44">
        <v>500</v>
      </c>
      <c r="L390" s="29">
        <f t="shared" si="23"/>
        <v>250185.27999999997</v>
      </c>
      <c r="M390" s="29">
        <f t="shared" ref="M390:M453" si="24">L390+I390</f>
        <v>1227847.5555784106</v>
      </c>
      <c r="N390" s="44"/>
      <c r="O390" s="44"/>
    </row>
    <row r="391" spans="1:15" x14ac:dyDescent="0.25">
      <c r="A391" s="43">
        <v>30719</v>
      </c>
      <c r="B391" s="42">
        <f t="shared" ref="B391:B454" si="25">INT(A391/10000)</f>
        <v>3</v>
      </c>
      <c r="C391" s="42">
        <f t="shared" ref="C391:C454" si="26">IF(E391&lt;=10000,0,IF(E391&lt;=20000,1,IF(E391&lt;=50000,2,3)))</f>
        <v>0</v>
      </c>
      <c r="D391" s="36" t="s">
        <v>392</v>
      </c>
      <c r="E391" s="44">
        <v>1602</v>
      </c>
      <c r="F391" s="44">
        <v>26691.919999999998</v>
      </c>
      <c r="G391" s="44">
        <v>116098.45</v>
      </c>
      <c r="H391" s="44">
        <v>82792.84</v>
      </c>
      <c r="I391" s="44">
        <v>1257008.3733477423</v>
      </c>
      <c r="J391" s="44">
        <v>500</v>
      </c>
      <c r="K391" s="44">
        <v>500</v>
      </c>
      <c r="L391" s="29">
        <f t="shared" ref="L391:L454" si="27">F391/J391*500+G391/K391*500+H391</f>
        <v>225583.21</v>
      </c>
      <c r="M391" s="29">
        <f t="shared" si="24"/>
        <v>1482591.5833477422</v>
      </c>
      <c r="N391" s="44"/>
      <c r="O391" s="44"/>
    </row>
    <row r="392" spans="1:15" x14ac:dyDescent="0.25">
      <c r="A392" s="43">
        <v>30721</v>
      </c>
      <c r="B392" s="42">
        <f t="shared" si="25"/>
        <v>3</v>
      </c>
      <c r="C392" s="42">
        <f t="shared" si="26"/>
        <v>0</v>
      </c>
      <c r="D392" s="36" t="s">
        <v>393</v>
      </c>
      <c r="E392" s="44">
        <v>1596</v>
      </c>
      <c r="F392" s="44">
        <v>23918.02</v>
      </c>
      <c r="G392" s="44">
        <v>90513.44</v>
      </c>
      <c r="H392" s="44">
        <v>141646.84</v>
      </c>
      <c r="I392" s="44">
        <v>1253197.0791745239</v>
      </c>
      <c r="J392" s="44">
        <v>500</v>
      </c>
      <c r="K392" s="44">
        <v>500</v>
      </c>
      <c r="L392" s="29">
        <f t="shared" si="27"/>
        <v>256078.3</v>
      </c>
      <c r="M392" s="29">
        <f t="shared" si="24"/>
        <v>1509275.379174524</v>
      </c>
      <c r="N392" s="44"/>
      <c r="O392" s="44"/>
    </row>
    <row r="393" spans="1:15" x14ac:dyDescent="0.25">
      <c r="A393" s="43">
        <v>30722</v>
      </c>
      <c r="B393" s="42">
        <f t="shared" si="25"/>
        <v>3</v>
      </c>
      <c r="C393" s="42">
        <f t="shared" si="26"/>
        <v>0</v>
      </c>
      <c r="D393" s="36" t="s">
        <v>394</v>
      </c>
      <c r="E393" s="44">
        <v>1185</v>
      </c>
      <c r="F393" s="44">
        <v>21132.58</v>
      </c>
      <c r="G393" s="44">
        <v>75200.03</v>
      </c>
      <c r="H393" s="44">
        <v>60971.71</v>
      </c>
      <c r="I393" s="44">
        <v>929809.56455497793</v>
      </c>
      <c r="J393" s="44">
        <v>500</v>
      </c>
      <c r="K393" s="44">
        <v>500</v>
      </c>
      <c r="L393" s="29">
        <f t="shared" si="27"/>
        <v>157304.32000000001</v>
      </c>
      <c r="M393" s="29">
        <f t="shared" si="24"/>
        <v>1087113.884554978</v>
      </c>
      <c r="N393" s="44"/>
      <c r="O393" s="44"/>
    </row>
    <row r="394" spans="1:15" x14ac:dyDescent="0.25">
      <c r="A394" s="43">
        <v>30724</v>
      </c>
      <c r="B394" s="42">
        <f t="shared" si="25"/>
        <v>3</v>
      </c>
      <c r="C394" s="42">
        <f t="shared" si="26"/>
        <v>0</v>
      </c>
      <c r="D394" s="36" t="s">
        <v>395</v>
      </c>
      <c r="E394" s="44">
        <v>1990</v>
      </c>
      <c r="F394" s="44">
        <v>30338.080000000002</v>
      </c>
      <c r="G394" s="44">
        <v>148352.28</v>
      </c>
      <c r="H394" s="44">
        <v>151267.46</v>
      </c>
      <c r="I394" s="44">
        <v>1561452.3489151103</v>
      </c>
      <c r="J394" s="44">
        <v>500</v>
      </c>
      <c r="K394" s="44">
        <v>500</v>
      </c>
      <c r="L394" s="29">
        <f t="shared" si="27"/>
        <v>329957.81999999995</v>
      </c>
      <c r="M394" s="29">
        <f t="shared" si="24"/>
        <v>1891410.1689151102</v>
      </c>
      <c r="N394" s="44"/>
      <c r="O394" s="44"/>
    </row>
    <row r="395" spans="1:15" x14ac:dyDescent="0.25">
      <c r="A395" s="43">
        <v>30726</v>
      </c>
      <c r="B395" s="42">
        <f t="shared" si="25"/>
        <v>3</v>
      </c>
      <c r="C395" s="42">
        <f t="shared" si="26"/>
        <v>0</v>
      </c>
      <c r="D395" s="36" t="s">
        <v>2044</v>
      </c>
      <c r="E395" s="44">
        <v>2911</v>
      </c>
      <c r="F395" s="44">
        <v>36056.42</v>
      </c>
      <c r="G395" s="44">
        <v>202689.24</v>
      </c>
      <c r="H395" s="44">
        <v>234738.55</v>
      </c>
      <c r="I395" s="44">
        <v>2285465.7245747712</v>
      </c>
      <c r="J395" s="44">
        <v>500</v>
      </c>
      <c r="K395" s="44">
        <v>500</v>
      </c>
      <c r="L395" s="29">
        <f t="shared" si="27"/>
        <v>473484.20999999996</v>
      </c>
      <c r="M395" s="29">
        <f t="shared" si="24"/>
        <v>2758949.9345747712</v>
      </c>
      <c r="N395" s="44"/>
      <c r="O395" s="44"/>
    </row>
    <row r="396" spans="1:15" x14ac:dyDescent="0.25">
      <c r="A396" s="43">
        <v>30728</v>
      </c>
      <c r="B396" s="42">
        <f t="shared" si="25"/>
        <v>3</v>
      </c>
      <c r="C396" s="42">
        <f t="shared" si="26"/>
        <v>0</v>
      </c>
      <c r="D396" s="36" t="s">
        <v>396</v>
      </c>
      <c r="E396" s="44">
        <v>1094</v>
      </c>
      <c r="F396" s="44">
        <v>10722.4</v>
      </c>
      <c r="G396" s="44">
        <v>73487.11</v>
      </c>
      <c r="H396" s="44">
        <v>130728.89</v>
      </c>
      <c r="I396" s="44">
        <v>866951.41911033308</v>
      </c>
      <c r="J396" s="44">
        <v>500</v>
      </c>
      <c r="K396" s="44">
        <v>500</v>
      </c>
      <c r="L396" s="29">
        <f t="shared" si="27"/>
        <v>214938.4</v>
      </c>
      <c r="M396" s="29">
        <f t="shared" si="24"/>
        <v>1081889.819110333</v>
      </c>
      <c r="N396" s="44"/>
      <c r="O396" s="44"/>
    </row>
    <row r="397" spans="1:15" x14ac:dyDescent="0.25">
      <c r="A397" s="43">
        <v>30729</v>
      </c>
      <c r="B397" s="42">
        <f t="shared" si="25"/>
        <v>3</v>
      </c>
      <c r="C397" s="42">
        <f t="shared" si="26"/>
        <v>0</v>
      </c>
      <c r="D397" s="36" t="s">
        <v>818</v>
      </c>
      <c r="E397" s="44">
        <v>3937</v>
      </c>
      <c r="F397" s="44">
        <v>18549.419999999998</v>
      </c>
      <c r="G397" s="44">
        <v>236616.75</v>
      </c>
      <c r="H397" s="44">
        <v>1330677.97</v>
      </c>
      <c r="I397" s="44">
        <v>3089415.8010949013</v>
      </c>
      <c r="J397" s="44">
        <v>500</v>
      </c>
      <c r="K397" s="44">
        <v>500</v>
      </c>
      <c r="L397" s="29">
        <f t="shared" si="27"/>
        <v>1585844.14</v>
      </c>
      <c r="M397" s="29">
        <f t="shared" si="24"/>
        <v>4675259.9410949014</v>
      </c>
      <c r="N397" s="44"/>
      <c r="O397" s="44"/>
    </row>
    <row r="398" spans="1:15" x14ac:dyDescent="0.25">
      <c r="A398" s="43">
        <v>30730</v>
      </c>
      <c r="B398" s="42">
        <f t="shared" si="25"/>
        <v>3</v>
      </c>
      <c r="C398" s="42">
        <f t="shared" si="26"/>
        <v>0</v>
      </c>
      <c r="D398" s="36" t="s">
        <v>819</v>
      </c>
      <c r="E398" s="44">
        <v>5642</v>
      </c>
      <c r="F398" s="44">
        <v>26738.42</v>
      </c>
      <c r="G398" s="44">
        <v>356692.55</v>
      </c>
      <c r="H398" s="44">
        <v>3216416.88</v>
      </c>
      <c r="I398" s="44">
        <v>4449001.9139213618</v>
      </c>
      <c r="J398" s="44">
        <v>500</v>
      </c>
      <c r="K398" s="44">
        <v>500</v>
      </c>
      <c r="L398" s="29">
        <f t="shared" si="27"/>
        <v>3599847.8499999996</v>
      </c>
      <c r="M398" s="29">
        <f t="shared" si="24"/>
        <v>8048849.7639213614</v>
      </c>
      <c r="N398" s="44"/>
      <c r="O398" s="44"/>
    </row>
    <row r="399" spans="1:15" x14ac:dyDescent="0.25">
      <c r="A399" s="43">
        <v>30731</v>
      </c>
      <c r="B399" s="42">
        <f t="shared" si="25"/>
        <v>3</v>
      </c>
      <c r="C399" s="42">
        <f t="shared" si="26"/>
        <v>0</v>
      </c>
      <c r="D399" s="36" t="s">
        <v>822</v>
      </c>
      <c r="E399" s="44">
        <v>3540</v>
      </c>
      <c r="F399" s="44">
        <v>4652.96</v>
      </c>
      <c r="G399" s="44">
        <v>199096.53</v>
      </c>
      <c r="H399" s="44">
        <v>277710.78000000003</v>
      </c>
      <c r="I399" s="44">
        <v>2781633.3471488315</v>
      </c>
      <c r="J399" s="44">
        <v>500</v>
      </c>
      <c r="K399" s="44">
        <v>500</v>
      </c>
      <c r="L399" s="29">
        <f t="shared" si="27"/>
        <v>481460.27</v>
      </c>
      <c r="M399" s="29">
        <f t="shared" si="24"/>
        <v>3263093.6171488315</v>
      </c>
      <c r="N399" s="44"/>
      <c r="O399" s="44"/>
    </row>
    <row r="400" spans="1:15" x14ac:dyDescent="0.25">
      <c r="A400" s="43">
        <v>30732</v>
      </c>
      <c r="B400" s="42">
        <f t="shared" si="25"/>
        <v>3</v>
      </c>
      <c r="C400" s="42">
        <f t="shared" si="26"/>
        <v>0</v>
      </c>
      <c r="D400" s="36" t="s">
        <v>823</v>
      </c>
      <c r="E400" s="44">
        <v>7399</v>
      </c>
      <c r="F400" s="44">
        <v>41757.51</v>
      </c>
      <c r="G400" s="44">
        <v>770788.12</v>
      </c>
      <c r="H400" s="44">
        <v>2607516.46</v>
      </c>
      <c r="I400" s="44">
        <v>5839082.011582721</v>
      </c>
      <c r="J400" s="44">
        <v>500</v>
      </c>
      <c r="K400" s="44">
        <v>500</v>
      </c>
      <c r="L400" s="29">
        <f t="shared" si="27"/>
        <v>3420062.09</v>
      </c>
      <c r="M400" s="29">
        <f t="shared" si="24"/>
        <v>9259144.1015827209</v>
      </c>
      <c r="N400" s="44"/>
      <c r="O400" s="44"/>
    </row>
    <row r="401" spans="1:15" x14ac:dyDescent="0.25">
      <c r="A401" s="43">
        <v>30733</v>
      </c>
      <c r="B401" s="42">
        <f t="shared" si="25"/>
        <v>3</v>
      </c>
      <c r="C401" s="42">
        <f t="shared" si="26"/>
        <v>0</v>
      </c>
      <c r="D401" s="36" t="s">
        <v>824</v>
      </c>
      <c r="E401" s="44">
        <v>916</v>
      </c>
      <c r="F401" s="44">
        <v>4106.4399999999996</v>
      </c>
      <c r="G401" s="44">
        <v>78555.100000000006</v>
      </c>
      <c r="H401" s="44">
        <v>1268588.8</v>
      </c>
      <c r="I401" s="44">
        <v>713413.48557898973</v>
      </c>
      <c r="J401" s="44">
        <v>500</v>
      </c>
      <c r="K401" s="44">
        <v>500</v>
      </c>
      <c r="L401" s="29">
        <f t="shared" si="27"/>
        <v>1351250.34</v>
      </c>
      <c r="M401" s="29">
        <f t="shared" si="24"/>
        <v>2064663.8255789899</v>
      </c>
      <c r="N401" s="44"/>
      <c r="O401" s="44"/>
    </row>
    <row r="402" spans="1:15" x14ac:dyDescent="0.25">
      <c r="A402" s="43">
        <v>30734</v>
      </c>
      <c r="B402" s="42">
        <f t="shared" si="25"/>
        <v>3</v>
      </c>
      <c r="C402" s="42">
        <f t="shared" si="26"/>
        <v>0</v>
      </c>
      <c r="D402" s="36" t="s">
        <v>826</v>
      </c>
      <c r="E402" s="44">
        <v>1924</v>
      </c>
      <c r="F402" s="44">
        <v>2441.0500000000002</v>
      </c>
      <c r="G402" s="44">
        <v>150104.95000000001</v>
      </c>
      <c r="H402" s="44">
        <v>945113.93</v>
      </c>
      <c r="I402" s="44">
        <v>1504774.8482920167</v>
      </c>
      <c r="J402" s="44">
        <v>500</v>
      </c>
      <c r="K402" s="44">
        <v>500</v>
      </c>
      <c r="L402" s="29">
        <f t="shared" si="27"/>
        <v>1097659.9300000002</v>
      </c>
      <c r="M402" s="29">
        <f t="shared" si="24"/>
        <v>2602434.7782920171</v>
      </c>
      <c r="N402" s="44"/>
      <c r="O402" s="44"/>
    </row>
    <row r="403" spans="1:15" x14ac:dyDescent="0.25">
      <c r="A403" s="43">
        <v>30735</v>
      </c>
      <c r="B403" s="42">
        <f t="shared" si="25"/>
        <v>3</v>
      </c>
      <c r="C403" s="42">
        <f t="shared" si="26"/>
        <v>0</v>
      </c>
      <c r="D403" s="36" t="s">
        <v>827</v>
      </c>
      <c r="E403" s="44">
        <v>5167</v>
      </c>
      <c r="F403" s="44">
        <v>4326.45</v>
      </c>
      <c r="G403" s="44">
        <v>553616.68999999994</v>
      </c>
      <c r="H403" s="44">
        <v>2273212.08</v>
      </c>
      <c r="I403" s="44">
        <v>4050355.9515377725</v>
      </c>
      <c r="J403" s="44">
        <v>500</v>
      </c>
      <c r="K403" s="44">
        <v>500</v>
      </c>
      <c r="L403" s="29">
        <f t="shared" si="27"/>
        <v>2831155.2199999997</v>
      </c>
      <c r="M403" s="29">
        <f t="shared" si="24"/>
        <v>6881511.1715377718</v>
      </c>
      <c r="N403" s="44"/>
      <c r="O403" s="44"/>
    </row>
    <row r="404" spans="1:15" x14ac:dyDescent="0.25">
      <c r="A404" s="43">
        <v>30736</v>
      </c>
      <c r="B404" s="42">
        <f t="shared" si="25"/>
        <v>3</v>
      </c>
      <c r="C404" s="42">
        <f t="shared" si="26"/>
        <v>0</v>
      </c>
      <c r="D404" s="36" t="s">
        <v>828</v>
      </c>
      <c r="E404" s="44">
        <v>2186</v>
      </c>
      <c r="F404" s="44">
        <v>1807.26</v>
      </c>
      <c r="G404" s="44">
        <v>192762.29</v>
      </c>
      <c r="H404" s="44">
        <v>1184632.6299999999</v>
      </c>
      <c r="I404" s="44">
        <v>1716893.185503803</v>
      </c>
      <c r="J404" s="44">
        <v>500</v>
      </c>
      <c r="K404" s="44">
        <v>500</v>
      </c>
      <c r="L404" s="29">
        <f t="shared" si="27"/>
        <v>1379202.18</v>
      </c>
      <c r="M404" s="29">
        <f t="shared" si="24"/>
        <v>3096095.3655038029</v>
      </c>
      <c r="N404" s="44"/>
      <c r="O404" s="44"/>
    </row>
    <row r="405" spans="1:15" x14ac:dyDescent="0.25">
      <c r="A405" s="43">
        <v>30737</v>
      </c>
      <c r="B405" s="42">
        <f t="shared" si="25"/>
        <v>3</v>
      </c>
      <c r="C405" s="42">
        <f t="shared" si="26"/>
        <v>0</v>
      </c>
      <c r="D405" s="36" t="s">
        <v>830</v>
      </c>
      <c r="E405" s="44">
        <v>1796</v>
      </c>
      <c r="F405" s="44">
        <v>18484</v>
      </c>
      <c r="G405" s="44">
        <v>134328.64000000001</v>
      </c>
      <c r="H405" s="44">
        <v>215515.06</v>
      </c>
      <c r="I405" s="44">
        <v>1409230.3611314262</v>
      </c>
      <c r="J405" s="44">
        <v>500</v>
      </c>
      <c r="K405" s="44">
        <v>500</v>
      </c>
      <c r="L405" s="29">
        <f t="shared" si="27"/>
        <v>368327.7</v>
      </c>
      <c r="M405" s="29">
        <f t="shared" si="24"/>
        <v>1777558.0611314261</v>
      </c>
      <c r="N405" s="44"/>
      <c r="O405" s="44"/>
    </row>
    <row r="406" spans="1:15" x14ac:dyDescent="0.25">
      <c r="A406" s="43">
        <v>30738</v>
      </c>
      <c r="B406" s="42">
        <f t="shared" si="25"/>
        <v>3</v>
      </c>
      <c r="C406" s="42">
        <f t="shared" si="26"/>
        <v>0</v>
      </c>
      <c r="D406" s="36" t="s">
        <v>833</v>
      </c>
      <c r="E406" s="44">
        <v>755</v>
      </c>
      <c r="F406" s="44">
        <v>13802.17</v>
      </c>
      <c r="G406" s="44">
        <v>56908.6</v>
      </c>
      <c r="H406" s="44">
        <v>209093.42</v>
      </c>
      <c r="I406" s="44">
        <v>595716.64740612986</v>
      </c>
      <c r="J406" s="44">
        <v>500</v>
      </c>
      <c r="K406" s="44">
        <v>500</v>
      </c>
      <c r="L406" s="29">
        <f t="shared" si="27"/>
        <v>279804.19</v>
      </c>
      <c r="M406" s="29">
        <f t="shared" si="24"/>
        <v>875520.83740612981</v>
      </c>
      <c r="N406" s="44"/>
      <c r="O406" s="44"/>
    </row>
    <row r="407" spans="1:15" x14ac:dyDescent="0.25">
      <c r="A407" s="43">
        <v>30739</v>
      </c>
      <c r="B407" s="42">
        <f t="shared" si="25"/>
        <v>3</v>
      </c>
      <c r="C407" s="42">
        <f t="shared" si="26"/>
        <v>0</v>
      </c>
      <c r="D407" s="36" t="s">
        <v>834</v>
      </c>
      <c r="E407" s="44">
        <v>2188</v>
      </c>
      <c r="F407" s="44">
        <v>8456.94</v>
      </c>
      <c r="G407" s="44">
        <v>179575.37</v>
      </c>
      <c r="H407" s="44">
        <v>707849.7</v>
      </c>
      <c r="I407" s="44">
        <v>1706423.7144172583</v>
      </c>
      <c r="J407" s="44">
        <v>500</v>
      </c>
      <c r="K407" s="44">
        <v>500</v>
      </c>
      <c r="L407" s="29">
        <f t="shared" si="27"/>
        <v>895882.01</v>
      </c>
      <c r="M407" s="29">
        <f t="shared" si="24"/>
        <v>2602305.7244172581</v>
      </c>
      <c r="N407" s="44"/>
      <c r="O407" s="44"/>
    </row>
    <row r="408" spans="1:15" x14ac:dyDescent="0.25">
      <c r="A408" s="43">
        <v>30740</v>
      </c>
      <c r="B408" s="42">
        <f t="shared" si="25"/>
        <v>3</v>
      </c>
      <c r="C408" s="42">
        <f t="shared" si="26"/>
        <v>1</v>
      </c>
      <c r="D408" s="36" t="s">
        <v>835</v>
      </c>
      <c r="E408" s="44">
        <v>18414</v>
      </c>
      <c r="F408" s="44">
        <v>71874.98</v>
      </c>
      <c r="G408" s="44">
        <v>2087571.91</v>
      </c>
      <c r="H408" s="44">
        <v>26847802.02</v>
      </c>
      <c r="I408" s="44">
        <v>17576847.25024996</v>
      </c>
      <c r="J408" s="44">
        <v>500</v>
      </c>
      <c r="K408" s="44">
        <v>500</v>
      </c>
      <c r="L408" s="29">
        <f t="shared" si="27"/>
        <v>29007248.91</v>
      </c>
      <c r="M408" s="29">
        <f t="shared" si="24"/>
        <v>46584096.160249963</v>
      </c>
      <c r="N408" s="44"/>
      <c r="O408" s="44"/>
    </row>
    <row r="409" spans="1:15" x14ac:dyDescent="0.25">
      <c r="A409" s="43">
        <v>30741</v>
      </c>
      <c r="B409" s="42">
        <f t="shared" si="25"/>
        <v>3</v>
      </c>
      <c r="C409" s="42">
        <f t="shared" si="26"/>
        <v>0</v>
      </c>
      <c r="D409" s="36" t="s">
        <v>838</v>
      </c>
      <c r="E409" s="44">
        <v>1741</v>
      </c>
      <c r="F409" s="44">
        <v>5862.23</v>
      </c>
      <c r="G409" s="44">
        <v>115584.57</v>
      </c>
      <c r="H409" s="44">
        <v>365188.31</v>
      </c>
      <c r="I409" s="44">
        <v>1366074.6429453304</v>
      </c>
      <c r="J409" s="44">
        <v>500</v>
      </c>
      <c r="K409" s="44">
        <v>500</v>
      </c>
      <c r="L409" s="29">
        <f t="shared" si="27"/>
        <v>486635.11</v>
      </c>
      <c r="M409" s="29">
        <f t="shared" si="24"/>
        <v>1852709.7529453305</v>
      </c>
      <c r="N409" s="44"/>
      <c r="O409" s="44"/>
    </row>
    <row r="410" spans="1:15" x14ac:dyDescent="0.25">
      <c r="A410" s="43">
        <v>30801</v>
      </c>
      <c r="B410" s="42">
        <f t="shared" si="25"/>
        <v>3</v>
      </c>
      <c r="C410" s="42">
        <f t="shared" si="26"/>
        <v>0</v>
      </c>
      <c r="D410" s="36" t="s">
        <v>397</v>
      </c>
      <c r="E410" s="44">
        <v>207</v>
      </c>
      <c r="F410" s="44">
        <v>10902.05</v>
      </c>
      <c r="G410" s="44">
        <v>22904.69</v>
      </c>
      <c r="H410" s="44">
        <v>214064.81</v>
      </c>
      <c r="I410" s="44">
        <v>161624.15976584755</v>
      </c>
      <c r="J410" s="44">
        <v>500</v>
      </c>
      <c r="K410" s="44">
        <v>500</v>
      </c>
      <c r="L410" s="29">
        <f t="shared" si="27"/>
        <v>247871.55</v>
      </c>
      <c r="M410" s="29">
        <f t="shared" si="24"/>
        <v>409495.70976584754</v>
      </c>
      <c r="N410" s="44"/>
      <c r="O410" s="44"/>
    </row>
    <row r="411" spans="1:15" x14ac:dyDescent="0.25">
      <c r="A411" s="43">
        <v>30802</v>
      </c>
      <c r="B411" s="42">
        <f t="shared" si="25"/>
        <v>3</v>
      </c>
      <c r="C411" s="42">
        <f t="shared" si="26"/>
        <v>0</v>
      </c>
      <c r="D411" s="36" t="s">
        <v>398</v>
      </c>
      <c r="E411" s="44">
        <v>155</v>
      </c>
      <c r="F411" s="44">
        <v>6206.87</v>
      </c>
      <c r="G411" s="44">
        <v>8823.7999999999993</v>
      </c>
      <c r="H411" s="44">
        <v>4570.1499999999996</v>
      </c>
      <c r="I411" s="44">
        <v>121550.18114546854</v>
      </c>
      <c r="J411" s="44">
        <v>500</v>
      </c>
      <c r="K411" s="44">
        <v>500</v>
      </c>
      <c r="L411" s="29">
        <f t="shared" si="27"/>
        <v>19600.82</v>
      </c>
      <c r="M411" s="29">
        <f t="shared" si="24"/>
        <v>141151.00114546853</v>
      </c>
      <c r="N411" s="44"/>
      <c r="O411" s="44"/>
    </row>
    <row r="412" spans="1:15" x14ac:dyDescent="0.25">
      <c r="A412" s="43">
        <v>30803</v>
      </c>
      <c r="B412" s="42">
        <f t="shared" si="25"/>
        <v>3</v>
      </c>
      <c r="C412" s="42">
        <f t="shared" si="26"/>
        <v>0</v>
      </c>
      <c r="D412" s="36" t="s">
        <v>399</v>
      </c>
      <c r="E412" s="44">
        <v>3370</v>
      </c>
      <c r="F412" s="44">
        <v>29972.29</v>
      </c>
      <c r="G412" s="44">
        <v>139813.97</v>
      </c>
      <c r="H412" s="44">
        <v>325704.84999999998</v>
      </c>
      <c r="I412" s="44">
        <v>2649669.7965176064</v>
      </c>
      <c r="J412" s="44">
        <v>500</v>
      </c>
      <c r="K412" s="44">
        <v>500</v>
      </c>
      <c r="L412" s="29">
        <f t="shared" si="27"/>
        <v>495491.11</v>
      </c>
      <c r="M412" s="29">
        <f t="shared" si="24"/>
        <v>3145160.9065176062</v>
      </c>
      <c r="N412" s="44"/>
      <c r="O412" s="44"/>
    </row>
    <row r="413" spans="1:15" x14ac:dyDescent="0.25">
      <c r="A413" s="43">
        <v>30804</v>
      </c>
      <c r="B413" s="42">
        <f t="shared" si="25"/>
        <v>3</v>
      </c>
      <c r="C413" s="42">
        <f t="shared" si="26"/>
        <v>0</v>
      </c>
      <c r="D413" s="36" t="s">
        <v>400</v>
      </c>
      <c r="E413" s="44">
        <v>1960</v>
      </c>
      <c r="F413" s="44">
        <v>16622.2</v>
      </c>
      <c r="G413" s="44">
        <v>156163.85</v>
      </c>
      <c r="H413" s="44">
        <v>488386.06</v>
      </c>
      <c r="I413" s="44">
        <v>1542039.1454523765</v>
      </c>
      <c r="J413" s="44">
        <v>500</v>
      </c>
      <c r="K413" s="44">
        <v>500</v>
      </c>
      <c r="L413" s="29">
        <f t="shared" si="27"/>
        <v>661172.11</v>
      </c>
      <c r="M413" s="29">
        <f t="shared" si="24"/>
        <v>2203211.2554523763</v>
      </c>
      <c r="N413" s="44"/>
      <c r="O413" s="44"/>
    </row>
    <row r="414" spans="1:15" x14ac:dyDescent="0.25">
      <c r="A414" s="43">
        <v>30805</v>
      </c>
      <c r="B414" s="42">
        <f t="shared" si="25"/>
        <v>3</v>
      </c>
      <c r="C414" s="42">
        <f t="shared" si="26"/>
        <v>0</v>
      </c>
      <c r="D414" s="36" t="s">
        <v>401</v>
      </c>
      <c r="E414" s="44">
        <v>1671</v>
      </c>
      <c r="F414" s="44">
        <v>27069.599999999999</v>
      </c>
      <c r="G414" s="44">
        <v>93305.21</v>
      </c>
      <c r="H414" s="44">
        <v>478295.02</v>
      </c>
      <c r="I414" s="44">
        <v>1405440.6847892862</v>
      </c>
      <c r="J414" s="44">
        <v>500</v>
      </c>
      <c r="K414" s="44">
        <v>500</v>
      </c>
      <c r="L414" s="29">
        <f t="shared" si="27"/>
        <v>598669.83000000007</v>
      </c>
      <c r="M414" s="29">
        <f t="shared" si="24"/>
        <v>2004110.5147892863</v>
      </c>
      <c r="N414" s="44"/>
      <c r="O414" s="44"/>
    </row>
    <row r="415" spans="1:15" x14ac:dyDescent="0.25">
      <c r="A415" s="43">
        <v>30808</v>
      </c>
      <c r="B415" s="42">
        <f t="shared" si="25"/>
        <v>3</v>
      </c>
      <c r="C415" s="42">
        <f t="shared" si="26"/>
        <v>0</v>
      </c>
      <c r="D415" s="36" t="s">
        <v>402</v>
      </c>
      <c r="E415" s="44">
        <v>8781</v>
      </c>
      <c r="F415" s="44">
        <v>24276.2</v>
      </c>
      <c r="G415" s="44">
        <v>635200.93000000005</v>
      </c>
      <c r="H415" s="44">
        <v>2144383.92</v>
      </c>
      <c r="I415" s="44">
        <v>6906201.4575099228</v>
      </c>
      <c r="J415" s="44">
        <v>500</v>
      </c>
      <c r="K415" s="44">
        <v>500</v>
      </c>
      <c r="L415" s="29">
        <f t="shared" si="27"/>
        <v>2803861.05</v>
      </c>
      <c r="M415" s="29">
        <f t="shared" si="24"/>
        <v>9710062.5075099226</v>
      </c>
      <c r="N415" s="44"/>
      <c r="O415" s="44"/>
    </row>
    <row r="416" spans="1:15" x14ac:dyDescent="0.25">
      <c r="A416" s="43">
        <v>30810</v>
      </c>
      <c r="B416" s="42">
        <f t="shared" si="25"/>
        <v>3</v>
      </c>
      <c r="C416" s="42">
        <f t="shared" si="26"/>
        <v>0</v>
      </c>
      <c r="D416" s="36" t="s">
        <v>403</v>
      </c>
      <c r="E416" s="44">
        <v>1114</v>
      </c>
      <c r="F416" s="44">
        <v>19567.86</v>
      </c>
      <c r="G416" s="44">
        <v>58696.59</v>
      </c>
      <c r="H416" s="44">
        <v>45388.18</v>
      </c>
      <c r="I416" s="44">
        <v>874099.45562383579</v>
      </c>
      <c r="J416" s="44">
        <v>500</v>
      </c>
      <c r="K416" s="44">
        <v>500</v>
      </c>
      <c r="L416" s="29">
        <f t="shared" si="27"/>
        <v>123652.63</v>
      </c>
      <c r="M416" s="29">
        <f t="shared" si="24"/>
        <v>997752.0856238358</v>
      </c>
      <c r="N416" s="44"/>
      <c r="O416" s="44"/>
    </row>
    <row r="417" spans="1:15" x14ac:dyDescent="0.25">
      <c r="A417" s="43">
        <v>30811</v>
      </c>
      <c r="B417" s="42">
        <f t="shared" si="25"/>
        <v>3</v>
      </c>
      <c r="C417" s="42">
        <f t="shared" si="26"/>
        <v>0</v>
      </c>
      <c r="D417" s="36" t="s">
        <v>404</v>
      </c>
      <c r="E417" s="44">
        <v>2225</v>
      </c>
      <c r="F417" s="44">
        <v>29926.75</v>
      </c>
      <c r="G417" s="44">
        <v>114417.05</v>
      </c>
      <c r="H417" s="44">
        <v>283971.93</v>
      </c>
      <c r="I417" s="44">
        <v>1745844.9629829752</v>
      </c>
      <c r="J417" s="44">
        <v>500</v>
      </c>
      <c r="K417" s="44">
        <v>500</v>
      </c>
      <c r="L417" s="29">
        <f t="shared" si="27"/>
        <v>428315.73</v>
      </c>
      <c r="M417" s="29">
        <f t="shared" si="24"/>
        <v>2174160.6929829754</v>
      </c>
      <c r="N417" s="44"/>
      <c r="O417" s="44"/>
    </row>
    <row r="418" spans="1:15" x14ac:dyDescent="0.25">
      <c r="A418" s="43">
        <v>30812</v>
      </c>
      <c r="B418" s="42">
        <f t="shared" si="25"/>
        <v>3</v>
      </c>
      <c r="C418" s="42">
        <f t="shared" si="26"/>
        <v>0</v>
      </c>
      <c r="D418" s="36" t="s">
        <v>405</v>
      </c>
      <c r="E418" s="44">
        <v>911</v>
      </c>
      <c r="F418" s="44">
        <v>12532.39</v>
      </c>
      <c r="G418" s="44">
        <v>54438.6</v>
      </c>
      <c r="H418" s="44">
        <v>39154.32</v>
      </c>
      <c r="I418" s="44">
        <v>714815.62304606324</v>
      </c>
      <c r="J418" s="44">
        <v>500</v>
      </c>
      <c r="K418" s="44">
        <v>500</v>
      </c>
      <c r="L418" s="29">
        <f t="shared" si="27"/>
        <v>106125.31</v>
      </c>
      <c r="M418" s="29">
        <f t="shared" si="24"/>
        <v>820940.93304606318</v>
      </c>
      <c r="N418" s="44"/>
      <c r="O418" s="44"/>
    </row>
    <row r="419" spans="1:15" x14ac:dyDescent="0.25">
      <c r="A419" s="43">
        <v>30813</v>
      </c>
      <c r="B419" s="42">
        <f t="shared" si="25"/>
        <v>3</v>
      </c>
      <c r="C419" s="42">
        <f t="shared" si="26"/>
        <v>0</v>
      </c>
      <c r="D419" s="36" t="s">
        <v>406</v>
      </c>
      <c r="E419" s="44">
        <v>1271</v>
      </c>
      <c r="F419" s="44">
        <v>40799.480000000003</v>
      </c>
      <c r="G419" s="44">
        <v>67015.69</v>
      </c>
      <c r="H419" s="44">
        <v>105111.83</v>
      </c>
      <c r="I419" s="44">
        <v>998457.18248059461</v>
      </c>
      <c r="J419" s="44">
        <v>500</v>
      </c>
      <c r="K419" s="44">
        <v>500</v>
      </c>
      <c r="L419" s="29">
        <f t="shared" si="27"/>
        <v>212927</v>
      </c>
      <c r="M419" s="29">
        <f t="shared" si="24"/>
        <v>1211384.1824805946</v>
      </c>
      <c r="N419" s="44"/>
      <c r="O419" s="44"/>
    </row>
    <row r="420" spans="1:15" x14ac:dyDescent="0.25">
      <c r="A420" s="43">
        <v>30814</v>
      </c>
      <c r="B420" s="42">
        <f t="shared" si="25"/>
        <v>3</v>
      </c>
      <c r="C420" s="42">
        <f t="shared" si="26"/>
        <v>0</v>
      </c>
      <c r="D420" s="36" t="s">
        <v>407</v>
      </c>
      <c r="E420" s="44">
        <v>2072</v>
      </c>
      <c r="F420" s="44">
        <v>46410.559999999998</v>
      </c>
      <c r="G420" s="44">
        <v>120495.14</v>
      </c>
      <c r="H420" s="44">
        <v>260351.24</v>
      </c>
      <c r="I420" s="44">
        <v>1625793.6014834719</v>
      </c>
      <c r="J420" s="44">
        <v>500</v>
      </c>
      <c r="K420" s="44">
        <v>500</v>
      </c>
      <c r="L420" s="29">
        <f t="shared" si="27"/>
        <v>427256.94</v>
      </c>
      <c r="M420" s="29">
        <f t="shared" si="24"/>
        <v>2053050.5414834719</v>
      </c>
      <c r="N420" s="44"/>
      <c r="O420" s="44"/>
    </row>
    <row r="421" spans="1:15" x14ac:dyDescent="0.25">
      <c r="A421" s="43">
        <v>30817</v>
      </c>
      <c r="B421" s="42">
        <f t="shared" si="25"/>
        <v>3</v>
      </c>
      <c r="C421" s="42">
        <f t="shared" si="26"/>
        <v>1</v>
      </c>
      <c r="D421" s="36" t="s">
        <v>408</v>
      </c>
      <c r="E421" s="44">
        <v>11569</v>
      </c>
      <c r="F421" s="44">
        <v>21109.95</v>
      </c>
      <c r="G421" s="44">
        <v>871808.97</v>
      </c>
      <c r="H421" s="44">
        <v>3095941.39</v>
      </c>
      <c r="I421" s="44">
        <v>10819029.419516319</v>
      </c>
      <c r="J421" s="44">
        <v>500</v>
      </c>
      <c r="K421" s="44">
        <v>500</v>
      </c>
      <c r="L421" s="29">
        <f t="shared" si="27"/>
        <v>3988860.31</v>
      </c>
      <c r="M421" s="29">
        <f t="shared" si="24"/>
        <v>14807889.72951632</v>
      </c>
      <c r="N421" s="44"/>
      <c r="O421" s="44"/>
    </row>
    <row r="422" spans="1:15" x14ac:dyDescent="0.25">
      <c r="A422" s="43">
        <v>30819</v>
      </c>
      <c r="B422" s="42">
        <f t="shared" si="25"/>
        <v>3</v>
      </c>
      <c r="C422" s="42">
        <f t="shared" si="26"/>
        <v>0</v>
      </c>
      <c r="D422" s="36" t="s">
        <v>409</v>
      </c>
      <c r="E422" s="44">
        <v>301</v>
      </c>
      <c r="F422" s="44">
        <v>14000.4</v>
      </c>
      <c r="G422" s="44">
        <v>26050.080000000002</v>
      </c>
      <c r="H422" s="44">
        <v>149989.97</v>
      </c>
      <c r="I422" s="44">
        <v>235355.94950016701</v>
      </c>
      <c r="J422" s="44">
        <v>500</v>
      </c>
      <c r="K422" s="44">
        <v>500</v>
      </c>
      <c r="L422" s="29">
        <f t="shared" si="27"/>
        <v>190040.45</v>
      </c>
      <c r="M422" s="29">
        <f t="shared" si="24"/>
        <v>425396.399500167</v>
      </c>
      <c r="N422" s="44"/>
      <c r="O422" s="44"/>
    </row>
    <row r="423" spans="1:15" x14ac:dyDescent="0.25">
      <c r="A423" s="43">
        <v>30821</v>
      </c>
      <c r="B423" s="42">
        <f t="shared" si="25"/>
        <v>3</v>
      </c>
      <c r="C423" s="42">
        <f t="shared" si="26"/>
        <v>1</v>
      </c>
      <c r="D423" s="36" t="s">
        <v>410</v>
      </c>
      <c r="E423" s="44">
        <v>11366</v>
      </c>
      <c r="F423" s="44">
        <v>90312.320000000007</v>
      </c>
      <c r="G423" s="44">
        <v>815438.05</v>
      </c>
      <c r="H423" s="44">
        <v>2539772.71</v>
      </c>
      <c r="I423" s="44">
        <v>10640597.10883861</v>
      </c>
      <c r="J423" s="44">
        <v>500</v>
      </c>
      <c r="K423" s="44">
        <v>500</v>
      </c>
      <c r="L423" s="29">
        <f t="shared" si="27"/>
        <v>3445523.08</v>
      </c>
      <c r="M423" s="29">
        <f t="shared" si="24"/>
        <v>14086120.18883861</v>
      </c>
      <c r="N423" s="44"/>
      <c r="O423" s="44"/>
    </row>
    <row r="424" spans="1:15" x14ac:dyDescent="0.25">
      <c r="A424" s="43">
        <v>30822</v>
      </c>
      <c r="B424" s="42">
        <f t="shared" si="25"/>
        <v>3</v>
      </c>
      <c r="C424" s="42">
        <f t="shared" si="26"/>
        <v>0</v>
      </c>
      <c r="D424" s="36" t="s">
        <v>411</v>
      </c>
      <c r="E424" s="44">
        <v>98</v>
      </c>
      <c r="F424" s="44">
        <v>7750.05</v>
      </c>
      <c r="G424" s="44">
        <v>2108.9</v>
      </c>
      <c r="H424" s="44">
        <v>29613.94</v>
      </c>
      <c r="I424" s="44">
        <v>76827.459629033023</v>
      </c>
      <c r="J424" s="44">
        <v>500</v>
      </c>
      <c r="K424" s="44">
        <v>500</v>
      </c>
      <c r="L424" s="29">
        <f t="shared" si="27"/>
        <v>39472.89</v>
      </c>
      <c r="M424" s="29">
        <f t="shared" si="24"/>
        <v>116300.34962903302</v>
      </c>
      <c r="N424" s="44"/>
      <c r="O424" s="44"/>
    </row>
    <row r="425" spans="1:15" x14ac:dyDescent="0.25">
      <c r="A425" s="43">
        <v>30824</v>
      </c>
      <c r="B425" s="42">
        <f t="shared" si="25"/>
        <v>3</v>
      </c>
      <c r="C425" s="42">
        <f t="shared" si="26"/>
        <v>0</v>
      </c>
      <c r="D425" s="36" t="s">
        <v>412</v>
      </c>
      <c r="E425" s="44">
        <v>1270</v>
      </c>
      <c r="F425" s="44">
        <v>14240.45</v>
      </c>
      <c r="G425" s="44">
        <v>61175.15</v>
      </c>
      <c r="H425" s="44">
        <v>187675.8</v>
      </c>
      <c r="I425" s="44">
        <v>996504.76538803533</v>
      </c>
      <c r="J425" s="44">
        <v>500</v>
      </c>
      <c r="K425" s="44">
        <v>500</v>
      </c>
      <c r="L425" s="29">
        <f t="shared" si="27"/>
        <v>263091.40000000002</v>
      </c>
      <c r="M425" s="29">
        <f t="shared" si="24"/>
        <v>1259596.1653880354</v>
      </c>
      <c r="N425" s="44"/>
      <c r="O425" s="44"/>
    </row>
    <row r="426" spans="1:15" x14ac:dyDescent="0.25">
      <c r="A426" s="43">
        <v>30825</v>
      </c>
      <c r="B426" s="42">
        <f t="shared" si="25"/>
        <v>3</v>
      </c>
      <c r="C426" s="42">
        <f t="shared" si="26"/>
        <v>0</v>
      </c>
      <c r="D426" s="36" t="s">
        <v>413</v>
      </c>
      <c r="E426" s="44">
        <v>1181</v>
      </c>
      <c r="F426" s="44">
        <v>32231.01</v>
      </c>
      <c r="G426" s="44">
        <v>106313.82</v>
      </c>
      <c r="H426" s="44">
        <v>76353.36</v>
      </c>
      <c r="I426" s="44">
        <v>926133.96085676353</v>
      </c>
      <c r="J426" s="44">
        <v>500</v>
      </c>
      <c r="K426" s="44">
        <v>500</v>
      </c>
      <c r="L426" s="29">
        <f t="shared" si="27"/>
        <v>214898.19</v>
      </c>
      <c r="M426" s="29">
        <f t="shared" si="24"/>
        <v>1141032.1508567636</v>
      </c>
      <c r="N426" s="44"/>
      <c r="O426" s="44"/>
    </row>
    <row r="427" spans="1:15" x14ac:dyDescent="0.25">
      <c r="A427" s="43">
        <v>30826</v>
      </c>
      <c r="B427" s="42">
        <f t="shared" si="25"/>
        <v>3</v>
      </c>
      <c r="C427" s="42">
        <f t="shared" si="26"/>
        <v>0</v>
      </c>
      <c r="D427" s="36" t="s">
        <v>414</v>
      </c>
      <c r="E427" s="44">
        <v>1267</v>
      </c>
      <c r="F427" s="44">
        <v>22031.66</v>
      </c>
      <c r="G427" s="44">
        <v>48157.34</v>
      </c>
      <c r="H427" s="44">
        <v>56911.02</v>
      </c>
      <c r="I427" s="44">
        <v>994150.81712333928</v>
      </c>
      <c r="J427" s="44">
        <v>500</v>
      </c>
      <c r="K427" s="44">
        <v>500</v>
      </c>
      <c r="L427" s="29">
        <f t="shared" si="27"/>
        <v>127100.01999999999</v>
      </c>
      <c r="M427" s="29">
        <f t="shared" si="24"/>
        <v>1121250.8371233393</v>
      </c>
      <c r="N427" s="44"/>
      <c r="O427" s="44"/>
    </row>
    <row r="428" spans="1:15" x14ac:dyDescent="0.25">
      <c r="A428" s="43">
        <v>30827</v>
      </c>
      <c r="B428" s="42">
        <f t="shared" si="25"/>
        <v>3</v>
      </c>
      <c r="C428" s="42">
        <f t="shared" si="26"/>
        <v>0</v>
      </c>
      <c r="D428" s="36" t="s">
        <v>415</v>
      </c>
      <c r="E428" s="44">
        <v>2738</v>
      </c>
      <c r="F428" s="44">
        <v>19198.599999999999</v>
      </c>
      <c r="G428" s="44">
        <v>120435.37</v>
      </c>
      <c r="H428" s="44">
        <v>298327.13</v>
      </c>
      <c r="I428" s="44">
        <v>2148370.1162460167</v>
      </c>
      <c r="J428" s="44">
        <v>500</v>
      </c>
      <c r="K428" s="44">
        <v>500</v>
      </c>
      <c r="L428" s="29">
        <f t="shared" si="27"/>
        <v>437961.1</v>
      </c>
      <c r="M428" s="29">
        <f t="shared" si="24"/>
        <v>2586331.2162460168</v>
      </c>
      <c r="N428" s="44"/>
      <c r="O428" s="44"/>
    </row>
    <row r="429" spans="1:15" x14ac:dyDescent="0.25">
      <c r="A429" s="43">
        <v>30828</v>
      </c>
      <c r="B429" s="42">
        <f t="shared" si="25"/>
        <v>3</v>
      </c>
      <c r="C429" s="42">
        <f t="shared" si="26"/>
        <v>0</v>
      </c>
      <c r="D429" s="36" t="s">
        <v>416</v>
      </c>
      <c r="E429" s="44">
        <v>912</v>
      </c>
      <c r="F429" s="44">
        <v>20141.57</v>
      </c>
      <c r="G429" s="44">
        <v>75559.42</v>
      </c>
      <c r="H429" s="44">
        <v>117224.51</v>
      </c>
      <c r="I429" s="44">
        <v>716655.59190906619</v>
      </c>
      <c r="J429" s="44">
        <v>500</v>
      </c>
      <c r="K429" s="44">
        <v>500</v>
      </c>
      <c r="L429" s="29">
        <f t="shared" si="27"/>
        <v>212925.5</v>
      </c>
      <c r="M429" s="29">
        <f t="shared" si="24"/>
        <v>929581.09190906619</v>
      </c>
      <c r="N429" s="44"/>
      <c r="O429" s="44"/>
    </row>
    <row r="430" spans="1:15" x14ac:dyDescent="0.25">
      <c r="A430" s="43">
        <v>30829</v>
      </c>
      <c r="B430" s="42">
        <f t="shared" si="25"/>
        <v>3</v>
      </c>
      <c r="C430" s="42">
        <f t="shared" si="26"/>
        <v>0</v>
      </c>
      <c r="D430" s="36" t="s">
        <v>417</v>
      </c>
      <c r="E430" s="44">
        <v>1087</v>
      </c>
      <c r="F430" s="44">
        <v>24170.83</v>
      </c>
      <c r="G430" s="44">
        <v>46069.9</v>
      </c>
      <c r="H430" s="44">
        <v>29773.71</v>
      </c>
      <c r="I430" s="44">
        <v>852913.92124157038</v>
      </c>
      <c r="J430" s="44">
        <v>500</v>
      </c>
      <c r="K430" s="44">
        <v>500</v>
      </c>
      <c r="L430" s="29">
        <f t="shared" si="27"/>
        <v>100014.44</v>
      </c>
      <c r="M430" s="29">
        <f t="shared" si="24"/>
        <v>952928.36124157044</v>
      </c>
      <c r="N430" s="44"/>
      <c r="O430" s="44"/>
    </row>
    <row r="431" spans="1:15" x14ac:dyDescent="0.25">
      <c r="A431" s="43">
        <v>30830</v>
      </c>
      <c r="B431" s="42">
        <f t="shared" si="25"/>
        <v>3</v>
      </c>
      <c r="C431" s="42">
        <f t="shared" si="26"/>
        <v>0</v>
      </c>
      <c r="D431" s="36" t="s">
        <v>418</v>
      </c>
      <c r="E431" s="44">
        <v>2844</v>
      </c>
      <c r="F431" s="44">
        <v>47192.56</v>
      </c>
      <c r="G431" s="44">
        <v>199229.1</v>
      </c>
      <c r="H431" s="44">
        <v>426150.71</v>
      </c>
      <c r="I431" s="44">
        <v>2231542.9549319469</v>
      </c>
      <c r="J431" s="44">
        <v>500</v>
      </c>
      <c r="K431" s="44">
        <v>500</v>
      </c>
      <c r="L431" s="29">
        <f t="shared" si="27"/>
        <v>672572.37</v>
      </c>
      <c r="M431" s="29">
        <f t="shared" si="24"/>
        <v>2904115.324931947</v>
      </c>
      <c r="N431" s="44"/>
      <c r="O431" s="44"/>
    </row>
    <row r="432" spans="1:15" x14ac:dyDescent="0.25">
      <c r="A432" s="43">
        <v>30831</v>
      </c>
      <c r="B432" s="42">
        <f t="shared" si="25"/>
        <v>3</v>
      </c>
      <c r="C432" s="42">
        <f t="shared" si="26"/>
        <v>0</v>
      </c>
      <c r="D432" s="36" t="s">
        <v>2045</v>
      </c>
      <c r="E432" s="44">
        <v>2870</v>
      </c>
      <c r="F432" s="44">
        <v>36687.589999999997</v>
      </c>
      <c r="G432" s="44">
        <v>175926.35</v>
      </c>
      <c r="H432" s="44">
        <v>559022.21</v>
      </c>
      <c r="I432" s="44">
        <v>2252471.0583838867</v>
      </c>
      <c r="J432" s="44">
        <v>500</v>
      </c>
      <c r="K432" s="44">
        <v>500</v>
      </c>
      <c r="L432" s="29">
        <f t="shared" si="27"/>
        <v>771636.14999999991</v>
      </c>
      <c r="M432" s="29">
        <f t="shared" si="24"/>
        <v>3024107.2083838866</v>
      </c>
      <c r="N432" s="44"/>
      <c r="O432" s="44"/>
    </row>
    <row r="433" spans="1:15" x14ac:dyDescent="0.25">
      <c r="A433" s="43">
        <v>30834</v>
      </c>
      <c r="B433" s="42">
        <f t="shared" si="25"/>
        <v>3</v>
      </c>
      <c r="C433" s="42">
        <f t="shared" si="26"/>
        <v>0</v>
      </c>
      <c r="D433" s="36" t="s">
        <v>419</v>
      </c>
      <c r="E433" s="44">
        <v>364</v>
      </c>
      <c r="F433" s="44">
        <v>7472.93</v>
      </c>
      <c r="G433" s="44">
        <v>19294.13</v>
      </c>
      <c r="H433" s="44">
        <v>150138.31</v>
      </c>
      <c r="I433" s="44">
        <v>285446.87701258418</v>
      </c>
      <c r="J433" s="44">
        <v>500</v>
      </c>
      <c r="K433" s="44">
        <v>500</v>
      </c>
      <c r="L433" s="29">
        <f t="shared" si="27"/>
        <v>176905.37</v>
      </c>
      <c r="M433" s="29">
        <f t="shared" si="24"/>
        <v>462352.24701258418</v>
      </c>
      <c r="N433" s="44"/>
      <c r="O433" s="44"/>
    </row>
    <row r="434" spans="1:15" x14ac:dyDescent="0.25">
      <c r="A434" s="43">
        <v>30835</v>
      </c>
      <c r="B434" s="42">
        <f t="shared" si="25"/>
        <v>3</v>
      </c>
      <c r="C434" s="42">
        <f t="shared" si="26"/>
        <v>0</v>
      </c>
      <c r="D434" s="36" t="s">
        <v>420</v>
      </c>
      <c r="E434" s="44">
        <v>2973</v>
      </c>
      <c r="F434" s="44">
        <v>42742.19</v>
      </c>
      <c r="G434" s="44">
        <v>129655.35</v>
      </c>
      <c r="H434" s="44">
        <v>208073.93</v>
      </c>
      <c r="I434" s="44">
        <v>2336644.3938417938</v>
      </c>
      <c r="J434" s="44">
        <v>500</v>
      </c>
      <c r="K434" s="44">
        <v>500</v>
      </c>
      <c r="L434" s="29">
        <f t="shared" si="27"/>
        <v>380471.47</v>
      </c>
      <c r="M434" s="29">
        <f t="shared" si="24"/>
        <v>2717115.8638417935</v>
      </c>
      <c r="N434" s="44"/>
      <c r="O434" s="44"/>
    </row>
    <row r="435" spans="1:15" x14ac:dyDescent="0.25">
      <c r="A435" s="43">
        <v>30836</v>
      </c>
      <c r="B435" s="42">
        <f t="shared" si="25"/>
        <v>3</v>
      </c>
      <c r="C435" s="42">
        <f t="shared" si="26"/>
        <v>0</v>
      </c>
      <c r="D435" s="36" t="s">
        <v>421</v>
      </c>
      <c r="E435" s="44">
        <v>888</v>
      </c>
      <c r="F435" s="44">
        <v>11158.18</v>
      </c>
      <c r="G435" s="44">
        <v>118433.4</v>
      </c>
      <c r="H435" s="44">
        <v>515582.37</v>
      </c>
      <c r="I435" s="44">
        <v>695894.71127410815</v>
      </c>
      <c r="J435" s="44">
        <v>500</v>
      </c>
      <c r="K435" s="44">
        <v>500</v>
      </c>
      <c r="L435" s="29">
        <f t="shared" si="27"/>
        <v>645173.94999999995</v>
      </c>
      <c r="M435" s="29">
        <f t="shared" si="24"/>
        <v>1341068.6612741081</v>
      </c>
      <c r="N435" s="44"/>
      <c r="O435" s="44"/>
    </row>
    <row r="436" spans="1:15" x14ac:dyDescent="0.25">
      <c r="A436" s="43">
        <v>30838</v>
      </c>
      <c r="B436" s="42">
        <f t="shared" si="25"/>
        <v>3</v>
      </c>
      <c r="C436" s="42">
        <f t="shared" si="26"/>
        <v>0</v>
      </c>
      <c r="D436" s="36" t="s">
        <v>422</v>
      </c>
      <c r="E436" s="44">
        <v>2812</v>
      </c>
      <c r="F436" s="44">
        <v>22878.86</v>
      </c>
      <c r="G436" s="44">
        <v>125773.64</v>
      </c>
      <c r="H436" s="44">
        <v>232102.92</v>
      </c>
      <c r="I436" s="44">
        <v>2206434.1734418543</v>
      </c>
      <c r="J436" s="44">
        <v>500</v>
      </c>
      <c r="K436" s="44">
        <v>500</v>
      </c>
      <c r="L436" s="29">
        <f t="shared" si="27"/>
        <v>380755.42000000004</v>
      </c>
      <c r="M436" s="29">
        <f t="shared" si="24"/>
        <v>2587189.5934418542</v>
      </c>
      <c r="N436" s="44"/>
      <c r="O436" s="44"/>
    </row>
    <row r="437" spans="1:15" x14ac:dyDescent="0.25">
      <c r="A437" s="43">
        <v>30841</v>
      </c>
      <c r="B437" s="42">
        <f t="shared" si="25"/>
        <v>3</v>
      </c>
      <c r="C437" s="42">
        <f t="shared" si="26"/>
        <v>0</v>
      </c>
      <c r="D437" s="36" t="s">
        <v>423</v>
      </c>
      <c r="E437" s="44">
        <v>1252</v>
      </c>
      <c r="F437" s="44">
        <v>12485.4</v>
      </c>
      <c r="G437" s="44">
        <v>63354.29</v>
      </c>
      <c r="H437" s="44">
        <v>226874.18</v>
      </c>
      <c r="I437" s="44">
        <v>981811.78576855885</v>
      </c>
      <c r="J437" s="44">
        <v>500</v>
      </c>
      <c r="K437" s="44">
        <v>500</v>
      </c>
      <c r="L437" s="29">
        <f t="shared" si="27"/>
        <v>302713.87</v>
      </c>
      <c r="M437" s="29">
        <f t="shared" si="24"/>
        <v>1284525.6557685588</v>
      </c>
      <c r="N437" s="44"/>
      <c r="O437" s="44"/>
    </row>
    <row r="438" spans="1:15" x14ac:dyDescent="0.25">
      <c r="A438" s="43">
        <v>30842</v>
      </c>
      <c r="B438" s="42">
        <f t="shared" si="25"/>
        <v>3</v>
      </c>
      <c r="C438" s="42">
        <f t="shared" si="26"/>
        <v>0</v>
      </c>
      <c r="D438" s="36" t="s">
        <v>424</v>
      </c>
      <c r="E438" s="44">
        <v>1687</v>
      </c>
      <c r="F438" s="44">
        <v>25284.13</v>
      </c>
      <c r="G438" s="44">
        <v>87441.43</v>
      </c>
      <c r="H438" s="44">
        <v>415763.66</v>
      </c>
      <c r="I438" s="44">
        <v>1323703.5741808002</v>
      </c>
      <c r="J438" s="44">
        <v>500</v>
      </c>
      <c r="K438" s="44">
        <v>500</v>
      </c>
      <c r="L438" s="29">
        <f t="shared" si="27"/>
        <v>528489.22</v>
      </c>
      <c r="M438" s="29">
        <f t="shared" si="24"/>
        <v>1852192.7941808002</v>
      </c>
      <c r="N438" s="44"/>
      <c r="O438" s="44"/>
    </row>
    <row r="439" spans="1:15" x14ac:dyDescent="0.25">
      <c r="A439" s="43">
        <v>30844</v>
      </c>
      <c r="B439" s="42">
        <f t="shared" si="25"/>
        <v>3</v>
      </c>
      <c r="C439" s="42">
        <f t="shared" si="26"/>
        <v>0</v>
      </c>
      <c r="D439" s="36" t="s">
        <v>425</v>
      </c>
      <c r="E439" s="44">
        <v>2115</v>
      </c>
      <c r="F439" s="44">
        <v>19612.46</v>
      </c>
      <c r="G439" s="44">
        <v>220382.25</v>
      </c>
      <c r="H439" s="44">
        <v>1663300.75</v>
      </c>
      <c r="I439" s="44">
        <v>1657778.0821941027</v>
      </c>
      <c r="J439" s="44">
        <v>500</v>
      </c>
      <c r="K439" s="44">
        <v>500</v>
      </c>
      <c r="L439" s="29">
        <f t="shared" si="27"/>
        <v>1903295.46</v>
      </c>
      <c r="M439" s="29">
        <f t="shared" si="24"/>
        <v>3561073.5421941029</v>
      </c>
      <c r="N439" s="44"/>
      <c r="O439" s="44"/>
    </row>
    <row r="440" spans="1:15" x14ac:dyDescent="0.25">
      <c r="A440" s="43">
        <v>30845</v>
      </c>
      <c r="B440" s="42">
        <f t="shared" si="25"/>
        <v>3</v>
      </c>
      <c r="C440" s="42">
        <f t="shared" si="26"/>
        <v>0</v>
      </c>
      <c r="D440" s="36" t="s">
        <v>2046</v>
      </c>
      <c r="E440" s="44">
        <v>1347</v>
      </c>
      <c r="F440" s="44">
        <v>18872.04</v>
      </c>
      <c r="G440" s="44">
        <v>55409.56</v>
      </c>
      <c r="H440" s="44">
        <v>84191.38</v>
      </c>
      <c r="I440" s="44">
        <v>1056922.7708485697</v>
      </c>
      <c r="J440" s="44">
        <v>500</v>
      </c>
      <c r="K440" s="44">
        <v>500</v>
      </c>
      <c r="L440" s="29">
        <f t="shared" si="27"/>
        <v>158472.98000000001</v>
      </c>
      <c r="M440" s="29">
        <f t="shared" si="24"/>
        <v>1215395.7508485697</v>
      </c>
      <c r="N440" s="44"/>
      <c r="O440" s="44"/>
    </row>
    <row r="441" spans="1:15" x14ac:dyDescent="0.25">
      <c r="A441" s="43">
        <v>30846</v>
      </c>
      <c r="B441" s="42">
        <f t="shared" si="25"/>
        <v>3</v>
      </c>
      <c r="C441" s="42">
        <f t="shared" si="26"/>
        <v>0</v>
      </c>
      <c r="D441" s="36" t="s">
        <v>426</v>
      </c>
      <c r="E441" s="44">
        <v>166</v>
      </c>
      <c r="F441" s="44">
        <v>11310.08</v>
      </c>
      <c r="G441" s="44">
        <v>8015.65</v>
      </c>
      <c r="H441" s="44">
        <v>37660.99</v>
      </c>
      <c r="I441" s="44">
        <v>130057.38698078957</v>
      </c>
      <c r="J441" s="44">
        <v>500</v>
      </c>
      <c r="K441" s="44">
        <v>500</v>
      </c>
      <c r="L441" s="29">
        <f t="shared" si="27"/>
        <v>56986.720000000001</v>
      </c>
      <c r="M441" s="29">
        <f t="shared" si="24"/>
        <v>187044.10698078957</v>
      </c>
      <c r="N441" s="44"/>
      <c r="O441" s="44"/>
    </row>
    <row r="442" spans="1:15" x14ac:dyDescent="0.25">
      <c r="A442" s="43">
        <v>30848</v>
      </c>
      <c r="B442" s="42">
        <f t="shared" si="25"/>
        <v>3</v>
      </c>
      <c r="C442" s="42">
        <f t="shared" si="26"/>
        <v>0</v>
      </c>
      <c r="D442" s="36" t="s">
        <v>427</v>
      </c>
      <c r="E442" s="44">
        <v>1419</v>
      </c>
      <c r="F442" s="44">
        <v>12883.94</v>
      </c>
      <c r="G442" s="44">
        <v>95514.45</v>
      </c>
      <c r="H442" s="44">
        <v>278064.27</v>
      </c>
      <c r="I442" s="44">
        <v>1112772.3035188378</v>
      </c>
      <c r="J442" s="44">
        <v>500</v>
      </c>
      <c r="K442" s="44">
        <v>500</v>
      </c>
      <c r="L442" s="29">
        <f t="shared" si="27"/>
        <v>386462.66000000003</v>
      </c>
      <c r="M442" s="29">
        <f t="shared" si="24"/>
        <v>1499234.9635188379</v>
      </c>
      <c r="N442" s="44"/>
      <c r="O442" s="44"/>
    </row>
    <row r="443" spans="1:15" x14ac:dyDescent="0.25">
      <c r="A443" s="43">
        <v>30849</v>
      </c>
      <c r="B443" s="42">
        <f t="shared" si="25"/>
        <v>3</v>
      </c>
      <c r="C443" s="42">
        <f t="shared" si="26"/>
        <v>0</v>
      </c>
      <c r="D443" s="36" t="s">
        <v>428</v>
      </c>
      <c r="E443" s="44">
        <v>647</v>
      </c>
      <c r="F443" s="44">
        <v>30628.49</v>
      </c>
      <c r="G443" s="44">
        <v>67058.34</v>
      </c>
      <c r="H443" s="44">
        <v>486203.28</v>
      </c>
      <c r="I443" s="44">
        <v>506479.63957891776</v>
      </c>
      <c r="J443" s="44">
        <v>500</v>
      </c>
      <c r="K443" s="44">
        <v>500</v>
      </c>
      <c r="L443" s="29">
        <f t="shared" si="27"/>
        <v>583890.11</v>
      </c>
      <c r="M443" s="29">
        <f t="shared" si="24"/>
        <v>1090369.7495789179</v>
      </c>
      <c r="N443" s="44"/>
      <c r="O443" s="44"/>
    </row>
    <row r="444" spans="1:15" x14ac:dyDescent="0.25">
      <c r="A444" s="43">
        <v>30850</v>
      </c>
      <c r="B444" s="42">
        <f t="shared" si="25"/>
        <v>3</v>
      </c>
      <c r="C444" s="42">
        <f t="shared" si="26"/>
        <v>0</v>
      </c>
      <c r="D444" s="36" t="s">
        <v>429</v>
      </c>
      <c r="E444" s="44">
        <v>1257</v>
      </c>
      <c r="F444" s="44">
        <v>27440.47</v>
      </c>
      <c r="G444" s="44">
        <v>48691.71</v>
      </c>
      <c r="H444" s="44">
        <v>58678.03</v>
      </c>
      <c r="I444" s="44">
        <v>986304.32290768542</v>
      </c>
      <c r="J444" s="44">
        <v>500</v>
      </c>
      <c r="K444" s="44">
        <v>500</v>
      </c>
      <c r="L444" s="29">
        <f t="shared" si="27"/>
        <v>134810.21</v>
      </c>
      <c r="M444" s="29">
        <f t="shared" si="24"/>
        <v>1121114.5329076855</v>
      </c>
      <c r="N444" s="44"/>
      <c r="O444" s="44"/>
    </row>
    <row r="445" spans="1:15" x14ac:dyDescent="0.25">
      <c r="A445" s="43">
        <v>30852</v>
      </c>
      <c r="B445" s="42">
        <f t="shared" si="25"/>
        <v>3</v>
      </c>
      <c r="C445" s="42">
        <f t="shared" si="26"/>
        <v>0</v>
      </c>
      <c r="D445" s="36" t="s">
        <v>430</v>
      </c>
      <c r="E445" s="44">
        <v>1951</v>
      </c>
      <c r="F445" s="44">
        <v>23231</v>
      </c>
      <c r="G445" s="44">
        <v>128883.29</v>
      </c>
      <c r="H445" s="44">
        <v>405747.71</v>
      </c>
      <c r="I445" s="44">
        <v>1529963.8929987687</v>
      </c>
      <c r="J445" s="44">
        <v>500</v>
      </c>
      <c r="K445" s="44">
        <v>500</v>
      </c>
      <c r="L445" s="29">
        <f t="shared" si="27"/>
        <v>557862</v>
      </c>
      <c r="M445" s="29">
        <f t="shared" si="24"/>
        <v>2087825.8929987687</v>
      </c>
      <c r="N445" s="44"/>
      <c r="O445" s="44"/>
    </row>
    <row r="446" spans="1:15" x14ac:dyDescent="0.25">
      <c r="A446" s="43">
        <v>30854</v>
      </c>
      <c r="B446" s="42">
        <f t="shared" si="25"/>
        <v>3</v>
      </c>
      <c r="C446" s="42">
        <f t="shared" si="26"/>
        <v>0</v>
      </c>
      <c r="D446" s="36" t="s">
        <v>431</v>
      </c>
      <c r="E446" s="44">
        <v>1011</v>
      </c>
      <c r="F446" s="44">
        <v>12864.89</v>
      </c>
      <c r="G446" s="44">
        <v>54577.32</v>
      </c>
      <c r="H446" s="44">
        <v>109128.71</v>
      </c>
      <c r="I446" s="44">
        <v>793162.40159487957</v>
      </c>
      <c r="J446" s="44">
        <v>500</v>
      </c>
      <c r="K446" s="44">
        <v>500</v>
      </c>
      <c r="L446" s="29">
        <f t="shared" si="27"/>
        <v>176570.91999999998</v>
      </c>
      <c r="M446" s="29">
        <f t="shared" si="24"/>
        <v>969733.3215948795</v>
      </c>
      <c r="N446" s="44"/>
      <c r="O446" s="44"/>
    </row>
    <row r="447" spans="1:15" x14ac:dyDescent="0.25">
      <c r="A447" s="43">
        <v>30856</v>
      </c>
      <c r="B447" s="42">
        <f t="shared" si="25"/>
        <v>3</v>
      </c>
      <c r="C447" s="42">
        <f t="shared" si="26"/>
        <v>1</v>
      </c>
      <c r="D447" s="36" t="s">
        <v>432</v>
      </c>
      <c r="E447" s="44">
        <v>10332</v>
      </c>
      <c r="F447" s="44">
        <v>1292.08</v>
      </c>
      <c r="G447" s="44">
        <v>781351.41</v>
      </c>
      <c r="H447" s="44">
        <v>1028472.78</v>
      </c>
      <c r="I447" s="44">
        <v>9407715.1772077661</v>
      </c>
      <c r="J447" s="44">
        <v>500</v>
      </c>
      <c r="K447" s="44">
        <v>500</v>
      </c>
      <c r="L447" s="29">
        <f t="shared" si="27"/>
        <v>1811116.27</v>
      </c>
      <c r="M447" s="29">
        <f t="shared" si="24"/>
        <v>11218831.447207766</v>
      </c>
      <c r="N447" s="44"/>
      <c r="O447" s="44"/>
    </row>
    <row r="448" spans="1:15" x14ac:dyDescent="0.25">
      <c r="A448" s="43">
        <v>30857</v>
      </c>
      <c r="B448" s="42">
        <f t="shared" si="25"/>
        <v>3</v>
      </c>
      <c r="C448" s="42">
        <f t="shared" si="26"/>
        <v>0</v>
      </c>
      <c r="D448" s="36" t="s">
        <v>433</v>
      </c>
      <c r="E448" s="44">
        <v>1203</v>
      </c>
      <c r="F448" s="44">
        <v>31774.23</v>
      </c>
      <c r="G448" s="44">
        <v>65982.28</v>
      </c>
      <c r="H448" s="44">
        <v>105094.61</v>
      </c>
      <c r="I448" s="44">
        <v>943933.2541431546</v>
      </c>
      <c r="J448" s="44">
        <v>500</v>
      </c>
      <c r="K448" s="44">
        <v>500</v>
      </c>
      <c r="L448" s="29">
        <f t="shared" si="27"/>
        <v>202851.12</v>
      </c>
      <c r="M448" s="29">
        <f t="shared" si="24"/>
        <v>1146784.3741431546</v>
      </c>
      <c r="N448" s="44"/>
      <c r="O448" s="44"/>
    </row>
    <row r="449" spans="1:15" x14ac:dyDescent="0.25">
      <c r="A449" s="43">
        <v>30858</v>
      </c>
      <c r="B449" s="42">
        <f t="shared" si="25"/>
        <v>3</v>
      </c>
      <c r="C449" s="42">
        <f t="shared" si="26"/>
        <v>0</v>
      </c>
      <c r="D449" s="36" t="s">
        <v>434</v>
      </c>
      <c r="E449" s="44">
        <v>1761</v>
      </c>
      <c r="F449" s="44">
        <v>24768.73</v>
      </c>
      <c r="G449" s="44">
        <v>118706.08</v>
      </c>
      <c r="H449" s="44">
        <v>351977.34</v>
      </c>
      <c r="I449" s="44">
        <v>1389781.4967559362</v>
      </c>
      <c r="J449" s="44">
        <v>500</v>
      </c>
      <c r="K449" s="44">
        <v>500</v>
      </c>
      <c r="L449" s="29">
        <f t="shared" si="27"/>
        <v>495452.15</v>
      </c>
      <c r="M449" s="29">
        <f t="shared" si="24"/>
        <v>1885233.6467559361</v>
      </c>
      <c r="N449" s="44"/>
      <c r="O449" s="44"/>
    </row>
    <row r="450" spans="1:15" x14ac:dyDescent="0.25">
      <c r="A450" s="43">
        <v>30859</v>
      </c>
      <c r="B450" s="42">
        <f t="shared" si="25"/>
        <v>3</v>
      </c>
      <c r="C450" s="42">
        <f t="shared" si="26"/>
        <v>0</v>
      </c>
      <c r="D450" s="36" t="s">
        <v>435</v>
      </c>
      <c r="E450" s="44">
        <v>753</v>
      </c>
      <c r="F450" s="44">
        <v>17893.18</v>
      </c>
      <c r="G450" s="44">
        <v>42277.27</v>
      </c>
      <c r="H450" s="44">
        <v>34967.51</v>
      </c>
      <c r="I450" s="44">
        <v>590841.01443873276</v>
      </c>
      <c r="J450" s="44">
        <v>500</v>
      </c>
      <c r="K450" s="44">
        <v>500</v>
      </c>
      <c r="L450" s="29">
        <f t="shared" si="27"/>
        <v>95137.959999999992</v>
      </c>
      <c r="M450" s="29">
        <f t="shared" si="24"/>
        <v>685978.97443873272</v>
      </c>
      <c r="N450" s="44"/>
      <c r="O450" s="44"/>
    </row>
    <row r="451" spans="1:15" x14ac:dyDescent="0.25">
      <c r="A451" s="43">
        <v>30860</v>
      </c>
      <c r="B451" s="42">
        <f t="shared" si="25"/>
        <v>3</v>
      </c>
      <c r="C451" s="42">
        <f t="shared" si="26"/>
        <v>0</v>
      </c>
      <c r="D451" s="36" t="s">
        <v>436</v>
      </c>
      <c r="E451" s="44">
        <v>2026</v>
      </c>
      <c r="F451" s="44">
        <v>50938.77</v>
      </c>
      <c r="G451" s="44">
        <v>98244.89</v>
      </c>
      <c r="H451" s="44">
        <v>150618.06</v>
      </c>
      <c r="I451" s="44">
        <v>1589699.7280914646</v>
      </c>
      <c r="J451" s="44">
        <v>500</v>
      </c>
      <c r="K451" s="44">
        <v>500</v>
      </c>
      <c r="L451" s="29">
        <f t="shared" si="27"/>
        <v>299801.71999999997</v>
      </c>
      <c r="M451" s="29">
        <f t="shared" si="24"/>
        <v>1889501.4480914646</v>
      </c>
      <c r="N451" s="44"/>
      <c r="O451" s="44"/>
    </row>
    <row r="452" spans="1:15" x14ac:dyDescent="0.25">
      <c r="A452" s="43">
        <v>30863</v>
      </c>
      <c r="B452" s="42">
        <f t="shared" si="25"/>
        <v>3</v>
      </c>
      <c r="C452" s="42">
        <f t="shared" si="26"/>
        <v>0</v>
      </c>
      <c r="D452" s="36" t="s">
        <v>437</v>
      </c>
      <c r="E452" s="44">
        <v>5399</v>
      </c>
      <c r="F452" s="44">
        <v>77882.13</v>
      </c>
      <c r="G452" s="44">
        <v>336088.21</v>
      </c>
      <c r="H452" s="44">
        <v>970211.52</v>
      </c>
      <c r="I452" s="44">
        <v>4249547.0774476435</v>
      </c>
      <c r="J452" s="44">
        <v>500</v>
      </c>
      <c r="K452" s="44">
        <v>500</v>
      </c>
      <c r="L452" s="29">
        <f t="shared" si="27"/>
        <v>1384181.86</v>
      </c>
      <c r="M452" s="29">
        <f t="shared" si="24"/>
        <v>5633728.9374476438</v>
      </c>
      <c r="N452" s="44"/>
      <c r="O452" s="44"/>
    </row>
    <row r="453" spans="1:15" x14ac:dyDescent="0.25">
      <c r="A453" s="43">
        <v>30865</v>
      </c>
      <c r="B453" s="42">
        <f t="shared" si="25"/>
        <v>3</v>
      </c>
      <c r="C453" s="42">
        <f t="shared" si="26"/>
        <v>0</v>
      </c>
      <c r="D453" s="36" t="s">
        <v>438</v>
      </c>
      <c r="E453" s="44">
        <v>992</v>
      </c>
      <c r="F453" s="44">
        <v>47875.270000000004</v>
      </c>
      <c r="G453" s="44">
        <v>68915.710000000006</v>
      </c>
      <c r="H453" s="44">
        <v>223789.86</v>
      </c>
      <c r="I453" s="44">
        <v>777921.15933099866</v>
      </c>
      <c r="J453" s="44">
        <v>500</v>
      </c>
      <c r="K453" s="44">
        <v>500</v>
      </c>
      <c r="L453" s="29">
        <f t="shared" si="27"/>
        <v>340580.83999999997</v>
      </c>
      <c r="M453" s="29">
        <f t="shared" si="24"/>
        <v>1118501.9993309986</v>
      </c>
      <c r="N453" s="44"/>
      <c r="O453" s="44"/>
    </row>
    <row r="454" spans="1:15" x14ac:dyDescent="0.25">
      <c r="A454" s="43">
        <v>30902</v>
      </c>
      <c r="B454" s="42">
        <f t="shared" si="25"/>
        <v>3</v>
      </c>
      <c r="C454" s="42">
        <f t="shared" si="26"/>
        <v>0</v>
      </c>
      <c r="D454" s="36" t="s">
        <v>439</v>
      </c>
      <c r="E454" s="44">
        <v>1109</v>
      </c>
      <c r="F454" s="44">
        <v>6696.83</v>
      </c>
      <c r="G454" s="44">
        <v>68527.67</v>
      </c>
      <c r="H454" s="44">
        <v>149450.62</v>
      </c>
      <c r="I454" s="44">
        <v>870176.20851600892</v>
      </c>
      <c r="J454" s="44">
        <v>500</v>
      </c>
      <c r="K454" s="44">
        <v>500</v>
      </c>
      <c r="L454" s="29">
        <f t="shared" si="27"/>
        <v>224675.12</v>
      </c>
      <c r="M454" s="29">
        <f t="shared" ref="M454:M517" si="28">L454+I454</f>
        <v>1094851.3285160088</v>
      </c>
      <c r="N454" s="44"/>
      <c r="O454" s="44"/>
    </row>
    <row r="455" spans="1:15" x14ac:dyDescent="0.25">
      <c r="A455" s="43">
        <v>30903</v>
      </c>
      <c r="B455" s="42">
        <f t="shared" ref="B455:B518" si="29">INT(A455/10000)</f>
        <v>3</v>
      </c>
      <c r="C455" s="42">
        <f t="shared" ref="C455:C518" si="30">IF(E455&lt;=10000,0,IF(E455&lt;=20000,1,IF(E455&lt;=50000,2,3)))</f>
        <v>0</v>
      </c>
      <c r="D455" s="36" t="s">
        <v>440</v>
      </c>
      <c r="E455" s="44">
        <v>1531</v>
      </c>
      <c r="F455" s="44">
        <v>24198.81</v>
      </c>
      <c r="G455" s="44">
        <v>110889.19</v>
      </c>
      <c r="H455" s="44">
        <v>91484.3</v>
      </c>
      <c r="I455" s="44">
        <v>1202581.2118304025</v>
      </c>
      <c r="J455" s="44">
        <v>500</v>
      </c>
      <c r="K455" s="44">
        <v>500</v>
      </c>
      <c r="L455" s="29">
        <f t="shared" ref="L455:L518" si="31">F455/J455*500+G455/K455*500+H455</f>
        <v>226572.3</v>
      </c>
      <c r="M455" s="29">
        <f t="shared" si="28"/>
        <v>1429153.5118304025</v>
      </c>
      <c r="N455" s="44"/>
      <c r="O455" s="44"/>
    </row>
    <row r="456" spans="1:15" x14ac:dyDescent="0.25">
      <c r="A456" s="43">
        <v>30904</v>
      </c>
      <c r="B456" s="42">
        <f t="shared" si="29"/>
        <v>3</v>
      </c>
      <c r="C456" s="42">
        <f t="shared" si="30"/>
        <v>0</v>
      </c>
      <c r="D456" s="36" t="s">
        <v>441</v>
      </c>
      <c r="E456" s="44">
        <v>688</v>
      </c>
      <c r="F456" s="44">
        <v>6856.53</v>
      </c>
      <c r="G456" s="44">
        <v>49100.83</v>
      </c>
      <c r="H456" s="44">
        <v>29161.61</v>
      </c>
      <c r="I456" s="44">
        <v>540999.79751054815</v>
      </c>
      <c r="J456" s="44">
        <v>500</v>
      </c>
      <c r="K456" s="44">
        <v>500</v>
      </c>
      <c r="L456" s="29">
        <f t="shared" si="31"/>
        <v>85118.97</v>
      </c>
      <c r="M456" s="29">
        <f t="shared" si="28"/>
        <v>626118.76751054812</v>
      </c>
      <c r="N456" s="44"/>
      <c r="O456" s="44"/>
    </row>
    <row r="457" spans="1:15" x14ac:dyDescent="0.25">
      <c r="A457" s="43">
        <v>30906</v>
      </c>
      <c r="B457" s="42">
        <f t="shared" si="29"/>
        <v>3</v>
      </c>
      <c r="C457" s="42">
        <f t="shared" si="30"/>
        <v>0</v>
      </c>
      <c r="D457" s="36" t="s">
        <v>442</v>
      </c>
      <c r="E457" s="44">
        <v>675</v>
      </c>
      <c r="F457" s="44">
        <v>9041.58</v>
      </c>
      <c r="G457" s="44">
        <v>41855.47</v>
      </c>
      <c r="H457" s="44">
        <v>44628.25</v>
      </c>
      <c r="I457" s="44">
        <v>529638.35955663293</v>
      </c>
      <c r="J457" s="44">
        <v>500</v>
      </c>
      <c r="K457" s="44">
        <v>500</v>
      </c>
      <c r="L457" s="29">
        <f t="shared" si="31"/>
        <v>95525.3</v>
      </c>
      <c r="M457" s="29">
        <f t="shared" si="28"/>
        <v>625163.65955663298</v>
      </c>
      <c r="N457" s="44"/>
      <c r="O457" s="44"/>
    </row>
    <row r="458" spans="1:15" x14ac:dyDescent="0.25">
      <c r="A458" s="43">
        <v>30908</v>
      </c>
      <c r="B458" s="42">
        <f t="shared" si="29"/>
        <v>3</v>
      </c>
      <c r="C458" s="42">
        <f t="shared" si="30"/>
        <v>0</v>
      </c>
      <c r="D458" s="36" t="s">
        <v>443</v>
      </c>
      <c r="E458" s="44">
        <v>5377</v>
      </c>
      <c r="F458" s="44">
        <v>6932.92</v>
      </c>
      <c r="G458" s="44">
        <v>555516.72</v>
      </c>
      <c r="H458" s="44">
        <v>3740798.78</v>
      </c>
      <c r="I458" s="44">
        <v>4278217.6211564252</v>
      </c>
      <c r="J458" s="44">
        <v>500</v>
      </c>
      <c r="K458" s="44">
        <v>500</v>
      </c>
      <c r="L458" s="29">
        <f t="shared" si="31"/>
        <v>4303248.42</v>
      </c>
      <c r="M458" s="29">
        <f t="shared" si="28"/>
        <v>8581466.0411564261</v>
      </c>
      <c r="N458" s="44"/>
      <c r="O458" s="44"/>
    </row>
    <row r="459" spans="1:15" x14ac:dyDescent="0.25">
      <c r="A459" s="43">
        <v>30909</v>
      </c>
      <c r="B459" s="42">
        <f t="shared" si="29"/>
        <v>3</v>
      </c>
      <c r="C459" s="42">
        <f t="shared" si="30"/>
        <v>0</v>
      </c>
      <c r="D459" s="36" t="s">
        <v>444</v>
      </c>
      <c r="E459" s="44">
        <v>2197</v>
      </c>
      <c r="F459" s="44">
        <v>14582.64</v>
      </c>
      <c r="G459" s="44">
        <v>119902.01</v>
      </c>
      <c r="H459" s="44">
        <v>116195.9</v>
      </c>
      <c r="I459" s="44">
        <v>1723874.7791791444</v>
      </c>
      <c r="J459" s="44">
        <v>500</v>
      </c>
      <c r="K459" s="44">
        <v>500</v>
      </c>
      <c r="L459" s="29">
        <f t="shared" si="31"/>
        <v>250680.55</v>
      </c>
      <c r="M459" s="29">
        <f t="shared" si="28"/>
        <v>1974555.3291791445</v>
      </c>
      <c r="N459" s="44"/>
      <c r="O459" s="44"/>
    </row>
    <row r="460" spans="1:15" x14ac:dyDescent="0.25">
      <c r="A460" s="43">
        <v>30910</v>
      </c>
      <c r="B460" s="42">
        <f t="shared" si="29"/>
        <v>3</v>
      </c>
      <c r="C460" s="42">
        <f t="shared" si="30"/>
        <v>0</v>
      </c>
      <c r="D460" s="36" t="s">
        <v>445</v>
      </c>
      <c r="E460" s="44">
        <v>1328</v>
      </c>
      <c r="F460" s="44">
        <v>31714.7</v>
      </c>
      <c r="G460" s="44">
        <v>88087.48</v>
      </c>
      <c r="H460" s="44">
        <v>107284.03</v>
      </c>
      <c r="I460" s="44">
        <v>1069741.994755469</v>
      </c>
      <c r="J460" s="44">
        <v>500</v>
      </c>
      <c r="K460" s="44">
        <v>500</v>
      </c>
      <c r="L460" s="29">
        <f t="shared" si="31"/>
        <v>227086.21</v>
      </c>
      <c r="M460" s="29">
        <f t="shared" si="28"/>
        <v>1296828.204755469</v>
      </c>
      <c r="N460" s="44"/>
      <c r="O460" s="44"/>
    </row>
    <row r="461" spans="1:15" x14ac:dyDescent="0.25">
      <c r="A461" s="43">
        <v>30912</v>
      </c>
      <c r="B461" s="42">
        <f t="shared" si="29"/>
        <v>3</v>
      </c>
      <c r="C461" s="42">
        <f t="shared" si="30"/>
        <v>0</v>
      </c>
      <c r="D461" s="36" t="s">
        <v>446</v>
      </c>
      <c r="E461" s="44">
        <v>1216</v>
      </c>
      <c r="F461" s="44">
        <v>13777.23</v>
      </c>
      <c r="G461" s="44">
        <v>86416.91</v>
      </c>
      <c r="H461" s="44">
        <v>165326.01</v>
      </c>
      <c r="I461" s="44">
        <v>964327.67595412745</v>
      </c>
      <c r="J461" s="44">
        <v>500</v>
      </c>
      <c r="K461" s="44">
        <v>500</v>
      </c>
      <c r="L461" s="29">
        <f t="shared" si="31"/>
        <v>265520.15000000002</v>
      </c>
      <c r="M461" s="29">
        <f t="shared" si="28"/>
        <v>1229847.8259541276</v>
      </c>
      <c r="N461" s="44"/>
      <c r="O461" s="44"/>
    </row>
    <row r="462" spans="1:15" x14ac:dyDescent="0.25">
      <c r="A462" s="43">
        <v>30913</v>
      </c>
      <c r="B462" s="42">
        <f t="shared" si="29"/>
        <v>3</v>
      </c>
      <c r="C462" s="42">
        <f t="shared" si="30"/>
        <v>0</v>
      </c>
      <c r="D462" s="36" t="s">
        <v>447</v>
      </c>
      <c r="E462" s="44">
        <v>721</v>
      </c>
      <c r="F462" s="44">
        <v>19788.330000000002</v>
      </c>
      <c r="G462" s="44">
        <v>78629.53</v>
      </c>
      <c r="H462" s="44">
        <v>412595.58</v>
      </c>
      <c r="I462" s="44">
        <v>771428.04287604743</v>
      </c>
      <c r="J462" s="44">
        <v>500</v>
      </c>
      <c r="K462" s="44">
        <v>500</v>
      </c>
      <c r="L462" s="29">
        <f t="shared" si="31"/>
        <v>511013.44</v>
      </c>
      <c r="M462" s="29">
        <f t="shared" si="28"/>
        <v>1282441.4828760475</v>
      </c>
      <c r="N462" s="44"/>
      <c r="O462" s="44"/>
    </row>
    <row r="463" spans="1:15" x14ac:dyDescent="0.25">
      <c r="A463" s="43">
        <v>30915</v>
      </c>
      <c r="B463" s="42">
        <f t="shared" si="29"/>
        <v>3</v>
      </c>
      <c r="C463" s="42">
        <f t="shared" si="30"/>
        <v>0</v>
      </c>
      <c r="D463" s="36" t="s">
        <v>448</v>
      </c>
      <c r="E463" s="44">
        <v>489</v>
      </c>
      <c r="F463" s="44">
        <v>6787.89</v>
      </c>
      <c r="G463" s="44">
        <v>48305.54</v>
      </c>
      <c r="H463" s="44">
        <v>31089.56</v>
      </c>
      <c r="I463" s="44">
        <v>392829.41664602654</v>
      </c>
      <c r="J463" s="44">
        <v>500</v>
      </c>
      <c r="K463" s="44">
        <v>500</v>
      </c>
      <c r="L463" s="29">
        <f t="shared" si="31"/>
        <v>86182.99</v>
      </c>
      <c r="M463" s="29">
        <f t="shared" si="28"/>
        <v>479012.40664602653</v>
      </c>
      <c r="N463" s="44"/>
      <c r="O463" s="44"/>
    </row>
    <row r="464" spans="1:15" x14ac:dyDescent="0.25">
      <c r="A464" s="43">
        <v>30916</v>
      </c>
      <c r="B464" s="42">
        <f t="shared" si="29"/>
        <v>3</v>
      </c>
      <c r="C464" s="42">
        <f t="shared" si="30"/>
        <v>0</v>
      </c>
      <c r="D464" s="36" t="s">
        <v>449</v>
      </c>
      <c r="E464" s="44">
        <v>3961</v>
      </c>
      <c r="F464" s="44">
        <v>19640.62</v>
      </c>
      <c r="G464" s="44">
        <v>335216.23</v>
      </c>
      <c r="H464" s="44">
        <v>1122837.77</v>
      </c>
      <c r="I464" s="44">
        <v>3115688.4743045219</v>
      </c>
      <c r="J464" s="44">
        <v>500</v>
      </c>
      <c r="K464" s="44">
        <v>500</v>
      </c>
      <c r="L464" s="29">
        <f t="shared" si="31"/>
        <v>1477694.62</v>
      </c>
      <c r="M464" s="29">
        <f t="shared" si="28"/>
        <v>4593383.0943045225</v>
      </c>
      <c r="N464" s="44"/>
      <c r="O464" s="44"/>
    </row>
    <row r="465" spans="1:15" x14ac:dyDescent="0.25">
      <c r="A465" s="43">
        <v>30917</v>
      </c>
      <c r="B465" s="42">
        <f t="shared" si="29"/>
        <v>3</v>
      </c>
      <c r="C465" s="42">
        <f t="shared" si="30"/>
        <v>0</v>
      </c>
      <c r="D465" s="36" t="s">
        <v>450</v>
      </c>
      <c r="E465" s="44">
        <v>583</v>
      </c>
      <c r="F465" s="44">
        <v>2942.67</v>
      </c>
      <c r="G465" s="44">
        <v>32939.279999999999</v>
      </c>
      <c r="H465" s="44">
        <v>16496.29</v>
      </c>
      <c r="I465" s="44">
        <v>457450.61277261778</v>
      </c>
      <c r="J465" s="44">
        <v>500</v>
      </c>
      <c r="K465" s="44">
        <v>500</v>
      </c>
      <c r="L465" s="29">
        <f t="shared" si="31"/>
        <v>52378.239999999998</v>
      </c>
      <c r="M465" s="29">
        <f t="shared" si="28"/>
        <v>509828.85277261777</v>
      </c>
      <c r="N465" s="44"/>
      <c r="O465" s="44"/>
    </row>
    <row r="466" spans="1:15" x14ac:dyDescent="0.25">
      <c r="A466" s="43">
        <v>30920</v>
      </c>
      <c r="B466" s="42">
        <f t="shared" si="29"/>
        <v>3</v>
      </c>
      <c r="C466" s="42">
        <f t="shared" si="30"/>
        <v>0</v>
      </c>
      <c r="D466" s="36" t="s">
        <v>451</v>
      </c>
      <c r="E466" s="44">
        <v>1412</v>
      </c>
      <c r="F466" s="44">
        <v>4424.72</v>
      </c>
      <c r="G466" s="44">
        <v>120112.89</v>
      </c>
      <c r="H466" s="44">
        <v>168331.94</v>
      </c>
      <c r="I466" s="44">
        <v>1130448.9404993651</v>
      </c>
      <c r="J466" s="44">
        <v>500</v>
      </c>
      <c r="K466" s="44">
        <v>500</v>
      </c>
      <c r="L466" s="29">
        <f t="shared" si="31"/>
        <v>292869.55</v>
      </c>
      <c r="M466" s="29">
        <f t="shared" si="28"/>
        <v>1423318.4904993651</v>
      </c>
      <c r="N466" s="44"/>
      <c r="O466" s="44"/>
    </row>
    <row r="467" spans="1:15" x14ac:dyDescent="0.25">
      <c r="A467" s="43">
        <v>30921</v>
      </c>
      <c r="B467" s="42">
        <f t="shared" si="29"/>
        <v>3</v>
      </c>
      <c r="C467" s="42">
        <f t="shared" si="30"/>
        <v>0</v>
      </c>
      <c r="D467" s="36" t="s">
        <v>452</v>
      </c>
      <c r="E467" s="44">
        <v>1309</v>
      </c>
      <c r="F467" s="44">
        <v>14527.19</v>
      </c>
      <c r="G467" s="44">
        <v>52604.54</v>
      </c>
      <c r="H467" s="44">
        <v>88785.66</v>
      </c>
      <c r="I467" s="44">
        <v>1027106.0928290852</v>
      </c>
      <c r="J467" s="44">
        <v>500</v>
      </c>
      <c r="K467" s="44">
        <v>500</v>
      </c>
      <c r="L467" s="29">
        <f t="shared" si="31"/>
        <v>155917.39000000001</v>
      </c>
      <c r="M467" s="29">
        <f t="shared" si="28"/>
        <v>1183023.4828290851</v>
      </c>
      <c r="N467" s="44"/>
      <c r="O467" s="44"/>
    </row>
    <row r="468" spans="1:15" x14ac:dyDescent="0.25">
      <c r="A468" s="43">
        <v>30925</v>
      </c>
      <c r="B468" s="42">
        <f t="shared" si="29"/>
        <v>3</v>
      </c>
      <c r="C468" s="42">
        <f t="shared" si="30"/>
        <v>0</v>
      </c>
      <c r="D468" s="36" t="s">
        <v>453</v>
      </c>
      <c r="E468" s="44">
        <v>2251</v>
      </c>
      <c r="F468" s="44">
        <v>32878.089999999997</v>
      </c>
      <c r="G468" s="44">
        <v>186163.04</v>
      </c>
      <c r="H468" s="44">
        <v>329250.09000000003</v>
      </c>
      <c r="I468" s="44">
        <v>1789316.312606897</v>
      </c>
      <c r="J468" s="44">
        <v>500</v>
      </c>
      <c r="K468" s="44">
        <v>500</v>
      </c>
      <c r="L468" s="29">
        <f t="shared" si="31"/>
        <v>548291.22</v>
      </c>
      <c r="M468" s="29">
        <f t="shared" si="28"/>
        <v>2337607.5326068969</v>
      </c>
      <c r="N468" s="44"/>
      <c r="O468" s="44"/>
    </row>
    <row r="469" spans="1:15" x14ac:dyDescent="0.25">
      <c r="A469" s="43">
        <v>30929</v>
      </c>
      <c r="B469" s="42">
        <f t="shared" si="29"/>
        <v>3</v>
      </c>
      <c r="C469" s="42">
        <f t="shared" si="30"/>
        <v>0</v>
      </c>
      <c r="D469" s="36" t="s">
        <v>454</v>
      </c>
      <c r="E469" s="44">
        <v>631</v>
      </c>
      <c r="F469" s="44">
        <v>7151.41</v>
      </c>
      <c r="G469" s="44">
        <v>34955.300000000003</v>
      </c>
      <c r="H469" s="44">
        <v>41229.58</v>
      </c>
      <c r="I469" s="44">
        <v>498080.20834590471</v>
      </c>
      <c r="J469" s="44">
        <v>500</v>
      </c>
      <c r="K469" s="44">
        <v>500</v>
      </c>
      <c r="L469" s="29">
        <f t="shared" si="31"/>
        <v>83336.290000000008</v>
      </c>
      <c r="M469" s="29">
        <f t="shared" si="28"/>
        <v>581416.49834590475</v>
      </c>
      <c r="N469" s="44"/>
      <c r="O469" s="44"/>
    </row>
    <row r="470" spans="1:15" x14ac:dyDescent="0.25">
      <c r="A470" s="43">
        <v>30932</v>
      </c>
      <c r="B470" s="42">
        <f t="shared" si="29"/>
        <v>3</v>
      </c>
      <c r="C470" s="42">
        <f t="shared" si="30"/>
        <v>0</v>
      </c>
      <c r="D470" s="36" t="s">
        <v>455</v>
      </c>
      <c r="E470" s="44">
        <v>1122</v>
      </c>
      <c r="F470" s="44">
        <v>16559.25</v>
      </c>
      <c r="G470" s="44">
        <v>58957.26</v>
      </c>
      <c r="H470" s="44">
        <v>82336.83</v>
      </c>
      <c r="I470" s="44">
        <v>884888.47254977876</v>
      </c>
      <c r="J470" s="44">
        <v>500</v>
      </c>
      <c r="K470" s="44">
        <v>500</v>
      </c>
      <c r="L470" s="29">
        <f t="shared" si="31"/>
        <v>157853.34000000003</v>
      </c>
      <c r="M470" s="29">
        <f t="shared" si="28"/>
        <v>1042741.8125497787</v>
      </c>
      <c r="N470" s="44"/>
      <c r="O470" s="44"/>
    </row>
    <row r="471" spans="1:15" x14ac:dyDescent="0.25">
      <c r="A471" s="43">
        <v>30935</v>
      </c>
      <c r="B471" s="42">
        <f t="shared" si="29"/>
        <v>3</v>
      </c>
      <c r="C471" s="42">
        <f t="shared" si="30"/>
        <v>0</v>
      </c>
      <c r="D471" s="36" t="s">
        <v>456</v>
      </c>
      <c r="E471" s="44">
        <v>5417</v>
      </c>
      <c r="F471" s="44">
        <v>15802.93</v>
      </c>
      <c r="G471" s="44">
        <v>379594.97</v>
      </c>
      <c r="H471" s="44">
        <v>2866316.92</v>
      </c>
      <c r="I471" s="44">
        <v>4256968.1465010578</v>
      </c>
      <c r="J471" s="44">
        <v>500</v>
      </c>
      <c r="K471" s="44">
        <v>500</v>
      </c>
      <c r="L471" s="29">
        <f t="shared" si="31"/>
        <v>3261714.82</v>
      </c>
      <c r="M471" s="29">
        <f t="shared" si="28"/>
        <v>7518682.9665010571</v>
      </c>
      <c r="N471" s="44"/>
      <c r="O471" s="44"/>
    </row>
    <row r="472" spans="1:15" x14ac:dyDescent="0.25">
      <c r="A472" s="43">
        <v>30939</v>
      </c>
      <c r="B472" s="42">
        <f t="shared" si="29"/>
        <v>3</v>
      </c>
      <c r="C472" s="42">
        <f t="shared" si="30"/>
        <v>0</v>
      </c>
      <c r="D472" s="36" t="s">
        <v>457</v>
      </c>
      <c r="E472" s="44">
        <v>1002</v>
      </c>
      <c r="F472" s="44">
        <v>12506.02</v>
      </c>
      <c r="G472" s="44">
        <v>48858.05</v>
      </c>
      <c r="H472" s="44">
        <v>67374.92</v>
      </c>
      <c r="I472" s="44">
        <v>786218.72040851286</v>
      </c>
      <c r="J472" s="44">
        <v>500</v>
      </c>
      <c r="K472" s="44">
        <v>500</v>
      </c>
      <c r="L472" s="29">
        <f t="shared" si="31"/>
        <v>128738.99</v>
      </c>
      <c r="M472" s="29">
        <f t="shared" si="28"/>
        <v>914957.71040851285</v>
      </c>
      <c r="N472" s="44"/>
      <c r="O472" s="44"/>
    </row>
    <row r="473" spans="1:15" x14ac:dyDescent="0.25">
      <c r="A473" s="43">
        <v>30940</v>
      </c>
      <c r="B473" s="42">
        <f t="shared" si="29"/>
        <v>3</v>
      </c>
      <c r="C473" s="42">
        <f t="shared" si="30"/>
        <v>0</v>
      </c>
      <c r="D473" s="36" t="s">
        <v>458</v>
      </c>
      <c r="E473" s="44">
        <v>1196</v>
      </c>
      <c r="F473" s="44">
        <v>9023.41</v>
      </c>
      <c r="G473" s="44">
        <v>61177.09</v>
      </c>
      <c r="H473" s="44">
        <v>20345.39</v>
      </c>
      <c r="I473" s="44">
        <v>938440.70819219726</v>
      </c>
      <c r="J473" s="44">
        <v>500</v>
      </c>
      <c r="K473" s="44">
        <v>500</v>
      </c>
      <c r="L473" s="29">
        <f t="shared" si="31"/>
        <v>90545.89</v>
      </c>
      <c r="M473" s="29">
        <f t="shared" si="28"/>
        <v>1028986.5981921973</v>
      </c>
      <c r="N473" s="44"/>
      <c r="O473" s="44"/>
    </row>
    <row r="474" spans="1:15" x14ac:dyDescent="0.25">
      <c r="A474" s="43">
        <v>30942</v>
      </c>
      <c r="B474" s="42">
        <f t="shared" si="29"/>
        <v>3</v>
      </c>
      <c r="C474" s="42">
        <f t="shared" si="30"/>
        <v>0</v>
      </c>
      <c r="D474" s="36" t="s">
        <v>459</v>
      </c>
      <c r="E474" s="44">
        <v>2665</v>
      </c>
      <c r="F474" s="44">
        <v>15410.25</v>
      </c>
      <c r="G474" s="44">
        <v>210231.28</v>
      </c>
      <c r="H474" s="44">
        <v>522024.03</v>
      </c>
      <c r="I474" s="44">
        <v>2100081.3209849917</v>
      </c>
      <c r="J474" s="44">
        <v>500</v>
      </c>
      <c r="K474" s="44">
        <v>500</v>
      </c>
      <c r="L474" s="29">
        <f t="shared" si="31"/>
        <v>747665.56</v>
      </c>
      <c r="M474" s="29">
        <f t="shared" si="28"/>
        <v>2847746.8809849918</v>
      </c>
      <c r="N474" s="44"/>
      <c r="O474" s="44"/>
    </row>
    <row r="475" spans="1:15" x14ac:dyDescent="0.25">
      <c r="A475" s="43">
        <v>31001</v>
      </c>
      <c r="B475" s="42">
        <f t="shared" si="29"/>
        <v>3</v>
      </c>
      <c r="C475" s="42">
        <f t="shared" si="30"/>
        <v>0</v>
      </c>
      <c r="D475" s="36" t="s">
        <v>460</v>
      </c>
      <c r="E475" s="44">
        <v>737</v>
      </c>
      <c r="F475" s="44">
        <v>12680.15</v>
      </c>
      <c r="G475" s="44">
        <v>39880.82</v>
      </c>
      <c r="H475" s="44">
        <v>23014.29</v>
      </c>
      <c r="I475" s="44">
        <v>578286.62369368679</v>
      </c>
      <c r="J475" s="44">
        <v>500</v>
      </c>
      <c r="K475" s="44">
        <v>500</v>
      </c>
      <c r="L475" s="29">
        <f t="shared" si="31"/>
        <v>75575.260000000009</v>
      </c>
      <c r="M475" s="29">
        <f t="shared" si="28"/>
        <v>653861.8836936868</v>
      </c>
      <c r="N475" s="44"/>
      <c r="O475" s="44"/>
    </row>
    <row r="476" spans="1:15" x14ac:dyDescent="0.25">
      <c r="A476" s="43">
        <v>31008</v>
      </c>
      <c r="B476" s="42">
        <f t="shared" si="29"/>
        <v>3</v>
      </c>
      <c r="C476" s="42">
        <f t="shared" si="30"/>
        <v>0</v>
      </c>
      <c r="D476" s="36" t="s">
        <v>461</v>
      </c>
      <c r="E476" s="44">
        <v>3011</v>
      </c>
      <c r="F476" s="44">
        <v>46345.86</v>
      </c>
      <c r="G476" s="44">
        <v>196222.72</v>
      </c>
      <c r="H476" s="44">
        <v>351103.49</v>
      </c>
      <c r="I476" s="44">
        <v>2362579.4083333653</v>
      </c>
      <c r="J476" s="44">
        <v>500</v>
      </c>
      <c r="K476" s="44">
        <v>500</v>
      </c>
      <c r="L476" s="29">
        <f t="shared" si="31"/>
        <v>593672.07000000007</v>
      </c>
      <c r="M476" s="29">
        <f t="shared" si="28"/>
        <v>2956251.4783333652</v>
      </c>
      <c r="N476" s="44"/>
      <c r="O476" s="44"/>
    </row>
    <row r="477" spans="1:15" x14ac:dyDescent="0.25">
      <c r="A477" s="43">
        <v>31009</v>
      </c>
      <c r="B477" s="42">
        <f t="shared" si="29"/>
        <v>3</v>
      </c>
      <c r="C477" s="42">
        <f t="shared" si="30"/>
        <v>0</v>
      </c>
      <c r="D477" s="36" t="s">
        <v>462</v>
      </c>
      <c r="E477" s="44">
        <v>1666</v>
      </c>
      <c r="F477" s="44">
        <v>33918.269999999997</v>
      </c>
      <c r="G477" s="44">
        <v>81526.009999999995</v>
      </c>
      <c r="H477" s="44">
        <v>85871.67</v>
      </c>
      <c r="I477" s="44">
        <v>1307225.936327927</v>
      </c>
      <c r="J477" s="44">
        <v>500</v>
      </c>
      <c r="K477" s="44">
        <v>500</v>
      </c>
      <c r="L477" s="29">
        <f t="shared" si="31"/>
        <v>201315.95</v>
      </c>
      <c r="M477" s="29">
        <f t="shared" si="28"/>
        <v>1508541.886327927</v>
      </c>
      <c r="N477" s="44"/>
      <c r="O477" s="44"/>
    </row>
    <row r="478" spans="1:15" x14ac:dyDescent="0.25">
      <c r="A478" s="43">
        <v>31014</v>
      </c>
      <c r="B478" s="42">
        <f t="shared" si="29"/>
        <v>3</v>
      </c>
      <c r="C478" s="42">
        <f t="shared" si="30"/>
        <v>0</v>
      </c>
      <c r="D478" s="36" t="s">
        <v>463</v>
      </c>
      <c r="E478" s="44">
        <v>1146</v>
      </c>
      <c r="F478" s="44">
        <v>33242.46</v>
      </c>
      <c r="G478" s="44">
        <v>56317.36</v>
      </c>
      <c r="H478" s="44">
        <v>84585.83</v>
      </c>
      <c r="I478" s="44">
        <v>899208.23711392796</v>
      </c>
      <c r="J478" s="44">
        <v>500</v>
      </c>
      <c r="K478" s="44">
        <v>500</v>
      </c>
      <c r="L478" s="29">
        <f t="shared" si="31"/>
        <v>174145.65000000002</v>
      </c>
      <c r="M478" s="29">
        <f t="shared" si="28"/>
        <v>1073353.8871139279</v>
      </c>
      <c r="N478" s="44"/>
      <c r="O478" s="44"/>
    </row>
    <row r="479" spans="1:15" x14ac:dyDescent="0.25">
      <c r="A479" s="43">
        <v>31015</v>
      </c>
      <c r="B479" s="42">
        <f t="shared" si="29"/>
        <v>3</v>
      </c>
      <c r="C479" s="42">
        <f t="shared" si="30"/>
        <v>0</v>
      </c>
      <c r="D479" s="36" t="s">
        <v>464</v>
      </c>
      <c r="E479" s="44">
        <v>1695</v>
      </c>
      <c r="F479" s="44">
        <v>48084.59</v>
      </c>
      <c r="G479" s="44">
        <v>103368.04</v>
      </c>
      <c r="H479" s="44">
        <v>117865.46</v>
      </c>
      <c r="I479" s="44">
        <v>1329980.7695533228</v>
      </c>
      <c r="J479" s="44">
        <v>500</v>
      </c>
      <c r="K479" s="44">
        <v>500</v>
      </c>
      <c r="L479" s="29">
        <f t="shared" si="31"/>
        <v>269318.09000000003</v>
      </c>
      <c r="M479" s="29">
        <f t="shared" si="28"/>
        <v>1599298.8595533229</v>
      </c>
      <c r="N479" s="44"/>
      <c r="O479" s="44"/>
    </row>
    <row r="480" spans="1:15" x14ac:dyDescent="0.25">
      <c r="A480" s="43">
        <v>31016</v>
      </c>
      <c r="B480" s="42">
        <f t="shared" si="29"/>
        <v>3</v>
      </c>
      <c r="C480" s="42">
        <f t="shared" si="30"/>
        <v>0</v>
      </c>
      <c r="D480" s="36" t="s">
        <v>465</v>
      </c>
      <c r="E480" s="44">
        <v>1303</v>
      </c>
      <c r="F480" s="44">
        <v>53741.98</v>
      </c>
      <c r="G480" s="44">
        <v>81252.19</v>
      </c>
      <c r="H480" s="44">
        <v>128828.23</v>
      </c>
      <c r="I480" s="44">
        <v>1024352.7163390033</v>
      </c>
      <c r="J480" s="44">
        <v>500</v>
      </c>
      <c r="K480" s="44">
        <v>500</v>
      </c>
      <c r="L480" s="29">
        <f t="shared" si="31"/>
        <v>263822.40000000002</v>
      </c>
      <c r="M480" s="29">
        <f t="shared" si="28"/>
        <v>1288175.1163390032</v>
      </c>
      <c r="N480" s="44"/>
      <c r="O480" s="44"/>
    </row>
    <row r="481" spans="1:15" x14ac:dyDescent="0.25">
      <c r="A481" s="43">
        <v>31018</v>
      </c>
      <c r="B481" s="42">
        <f t="shared" si="29"/>
        <v>3</v>
      </c>
      <c r="C481" s="42">
        <f t="shared" si="30"/>
        <v>0</v>
      </c>
      <c r="D481" s="36" t="s">
        <v>466</v>
      </c>
      <c r="E481" s="44">
        <v>1571</v>
      </c>
      <c r="F481" s="44">
        <v>22902.83</v>
      </c>
      <c r="G481" s="44">
        <v>81519.22</v>
      </c>
      <c r="H481" s="44">
        <v>167088.45000000001</v>
      </c>
      <c r="I481" s="44">
        <v>1233107.5843047339</v>
      </c>
      <c r="J481" s="44">
        <v>500</v>
      </c>
      <c r="K481" s="44">
        <v>500</v>
      </c>
      <c r="L481" s="29">
        <f t="shared" si="31"/>
        <v>271510.5</v>
      </c>
      <c r="M481" s="29">
        <f t="shared" si="28"/>
        <v>1504618.0843047339</v>
      </c>
      <c r="N481" s="44"/>
      <c r="O481" s="44"/>
    </row>
    <row r="482" spans="1:15" x14ac:dyDescent="0.25">
      <c r="A482" s="43">
        <v>31019</v>
      </c>
      <c r="B482" s="42">
        <f t="shared" si="29"/>
        <v>3</v>
      </c>
      <c r="C482" s="42">
        <f t="shared" si="30"/>
        <v>0</v>
      </c>
      <c r="D482" s="36" t="s">
        <v>467</v>
      </c>
      <c r="E482" s="44">
        <v>1317</v>
      </c>
      <c r="F482" s="44">
        <v>20987.32</v>
      </c>
      <c r="G482" s="44">
        <v>62349.82</v>
      </c>
      <c r="H482" s="44">
        <v>82523.58</v>
      </c>
      <c r="I482" s="44">
        <v>1033383.2882016083</v>
      </c>
      <c r="J482" s="44">
        <v>500</v>
      </c>
      <c r="K482" s="44">
        <v>500</v>
      </c>
      <c r="L482" s="29">
        <f t="shared" si="31"/>
        <v>165860.72</v>
      </c>
      <c r="M482" s="29">
        <f t="shared" si="28"/>
        <v>1199244.0082016084</v>
      </c>
      <c r="N482" s="44"/>
      <c r="O482" s="44"/>
    </row>
    <row r="483" spans="1:15" x14ac:dyDescent="0.25">
      <c r="A483" s="43">
        <v>31021</v>
      </c>
      <c r="B483" s="42">
        <f t="shared" si="29"/>
        <v>3</v>
      </c>
      <c r="C483" s="42">
        <f t="shared" si="30"/>
        <v>0</v>
      </c>
      <c r="D483" s="36" t="s">
        <v>468</v>
      </c>
      <c r="E483" s="44">
        <v>1305</v>
      </c>
      <c r="F483" s="44">
        <v>36329.339999999997</v>
      </c>
      <c r="G483" s="44">
        <v>64365.65</v>
      </c>
      <c r="H483" s="44">
        <v>78431.740000000005</v>
      </c>
      <c r="I483" s="44">
        <v>1023967.4951428239</v>
      </c>
      <c r="J483" s="44">
        <v>500</v>
      </c>
      <c r="K483" s="44">
        <v>500</v>
      </c>
      <c r="L483" s="29">
        <f t="shared" si="31"/>
        <v>179126.72999999998</v>
      </c>
      <c r="M483" s="29">
        <f t="shared" si="28"/>
        <v>1203094.225142824</v>
      </c>
      <c r="N483" s="44"/>
      <c r="O483" s="44"/>
    </row>
    <row r="484" spans="1:15" x14ac:dyDescent="0.25">
      <c r="A484" s="43">
        <v>31022</v>
      </c>
      <c r="B484" s="42">
        <f t="shared" si="29"/>
        <v>3</v>
      </c>
      <c r="C484" s="42">
        <f t="shared" si="30"/>
        <v>1</v>
      </c>
      <c r="D484" s="36" t="s">
        <v>469</v>
      </c>
      <c r="E484" s="44">
        <v>11751</v>
      </c>
      <c r="F484" s="44">
        <v>101483.96</v>
      </c>
      <c r="G484" s="44">
        <v>994684.42</v>
      </c>
      <c r="H484" s="44">
        <v>3291651.44</v>
      </c>
      <c r="I484" s="44">
        <v>10996138.492771456</v>
      </c>
      <c r="J484" s="44">
        <v>500</v>
      </c>
      <c r="K484" s="44">
        <v>500</v>
      </c>
      <c r="L484" s="29">
        <f t="shared" si="31"/>
        <v>4387819.82</v>
      </c>
      <c r="M484" s="29">
        <f t="shared" si="28"/>
        <v>15383958.312771456</v>
      </c>
      <c r="N484" s="44"/>
      <c r="O484" s="44"/>
    </row>
    <row r="485" spans="1:15" x14ac:dyDescent="0.25">
      <c r="A485" s="43">
        <v>31025</v>
      </c>
      <c r="B485" s="42">
        <f t="shared" si="29"/>
        <v>3</v>
      </c>
      <c r="C485" s="42">
        <f t="shared" si="30"/>
        <v>0</v>
      </c>
      <c r="D485" s="36" t="s">
        <v>470</v>
      </c>
      <c r="E485" s="44">
        <v>563</v>
      </c>
      <c r="F485" s="44">
        <v>13255.98</v>
      </c>
      <c r="G485" s="44">
        <v>25255.4</v>
      </c>
      <c r="H485" s="44">
        <v>60841.32</v>
      </c>
      <c r="I485" s="44">
        <v>445390.36379564443</v>
      </c>
      <c r="J485" s="44">
        <v>500</v>
      </c>
      <c r="K485" s="44">
        <v>500</v>
      </c>
      <c r="L485" s="29">
        <f t="shared" si="31"/>
        <v>99352.700000000012</v>
      </c>
      <c r="M485" s="29">
        <f t="shared" si="28"/>
        <v>544743.06379564444</v>
      </c>
      <c r="N485" s="44"/>
      <c r="O485" s="44"/>
    </row>
    <row r="486" spans="1:15" x14ac:dyDescent="0.25">
      <c r="A486" s="43">
        <v>31026</v>
      </c>
      <c r="B486" s="42">
        <f t="shared" si="29"/>
        <v>3</v>
      </c>
      <c r="C486" s="42">
        <f t="shared" si="30"/>
        <v>0</v>
      </c>
      <c r="D486" s="36" t="s">
        <v>471</v>
      </c>
      <c r="E486" s="44">
        <v>1937</v>
      </c>
      <c r="F486" s="44">
        <v>32632.47</v>
      </c>
      <c r="G486" s="44">
        <v>122544.23</v>
      </c>
      <c r="H486" s="44">
        <v>254721.82</v>
      </c>
      <c r="I486" s="44">
        <v>1522910.9669598232</v>
      </c>
      <c r="J486" s="44">
        <v>500</v>
      </c>
      <c r="K486" s="44">
        <v>500</v>
      </c>
      <c r="L486" s="29">
        <f t="shared" si="31"/>
        <v>409898.52</v>
      </c>
      <c r="M486" s="29">
        <f t="shared" si="28"/>
        <v>1932809.4869598232</v>
      </c>
      <c r="N486" s="44"/>
      <c r="O486" s="44"/>
    </row>
    <row r="487" spans="1:15" x14ac:dyDescent="0.25">
      <c r="A487" s="43">
        <v>31028</v>
      </c>
      <c r="B487" s="42">
        <f t="shared" si="29"/>
        <v>3</v>
      </c>
      <c r="C487" s="42">
        <f t="shared" si="30"/>
        <v>0</v>
      </c>
      <c r="D487" s="36" t="s">
        <v>472</v>
      </c>
      <c r="E487" s="44">
        <v>1227</v>
      </c>
      <c r="F487" s="44">
        <v>35804.959999999999</v>
      </c>
      <c r="G487" s="44">
        <v>71896.52</v>
      </c>
      <c r="H487" s="44">
        <v>103601.29</v>
      </c>
      <c r="I487" s="44">
        <v>962764.84026072419</v>
      </c>
      <c r="J487" s="44">
        <v>500</v>
      </c>
      <c r="K487" s="44">
        <v>500</v>
      </c>
      <c r="L487" s="29">
        <f t="shared" si="31"/>
        <v>211302.77000000002</v>
      </c>
      <c r="M487" s="29">
        <f t="shared" si="28"/>
        <v>1174067.6102607241</v>
      </c>
      <c r="N487" s="44"/>
      <c r="O487" s="44"/>
    </row>
    <row r="488" spans="1:15" x14ac:dyDescent="0.25">
      <c r="A488" s="43">
        <v>31033</v>
      </c>
      <c r="B488" s="42">
        <f t="shared" si="29"/>
        <v>3</v>
      </c>
      <c r="C488" s="42">
        <f t="shared" si="30"/>
        <v>0</v>
      </c>
      <c r="D488" s="36" t="s">
        <v>473</v>
      </c>
      <c r="E488" s="44">
        <v>1023</v>
      </c>
      <c r="F488" s="44">
        <v>22496.47</v>
      </c>
      <c r="G488" s="44">
        <v>38449.32</v>
      </c>
      <c r="H488" s="44">
        <v>43792.98</v>
      </c>
      <c r="I488" s="44">
        <v>802696.35826138617</v>
      </c>
      <c r="J488" s="44">
        <v>500</v>
      </c>
      <c r="K488" s="44">
        <v>500</v>
      </c>
      <c r="L488" s="29">
        <f t="shared" si="31"/>
        <v>104738.77</v>
      </c>
      <c r="M488" s="29">
        <f t="shared" si="28"/>
        <v>907435.12826138618</v>
      </c>
      <c r="N488" s="44"/>
      <c r="O488" s="44"/>
    </row>
    <row r="489" spans="1:15" x14ac:dyDescent="0.25">
      <c r="A489" s="43">
        <v>31035</v>
      </c>
      <c r="B489" s="42">
        <f t="shared" si="29"/>
        <v>3</v>
      </c>
      <c r="C489" s="42">
        <f t="shared" si="30"/>
        <v>0</v>
      </c>
      <c r="D489" s="36" t="s">
        <v>474</v>
      </c>
      <c r="E489" s="44">
        <v>1550</v>
      </c>
      <c r="F489" s="44">
        <v>28358.31</v>
      </c>
      <c r="G489" s="44">
        <v>97154.27</v>
      </c>
      <c r="H489" s="44">
        <v>164108.38</v>
      </c>
      <c r="I489" s="44">
        <v>1220834.9983611114</v>
      </c>
      <c r="J489" s="44">
        <v>500</v>
      </c>
      <c r="K489" s="44">
        <v>500</v>
      </c>
      <c r="L489" s="29">
        <f t="shared" si="31"/>
        <v>289620.96000000002</v>
      </c>
      <c r="M489" s="29">
        <f t="shared" si="28"/>
        <v>1510455.9583611113</v>
      </c>
      <c r="N489" s="44"/>
      <c r="O489" s="44"/>
    </row>
    <row r="490" spans="1:15" x14ac:dyDescent="0.25">
      <c r="A490" s="43">
        <v>31036</v>
      </c>
      <c r="B490" s="42">
        <f t="shared" si="29"/>
        <v>3</v>
      </c>
      <c r="C490" s="42">
        <f t="shared" si="30"/>
        <v>0</v>
      </c>
      <c r="D490" s="36" t="s">
        <v>475</v>
      </c>
      <c r="E490" s="44">
        <v>1584</v>
      </c>
      <c r="F490" s="44">
        <v>25619.08</v>
      </c>
      <c r="G490" s="44">
        <v>86319</v>
      </c>
      <c r="H490" s="44">
        <v>144967.89000000001</v>
      </c>
      <c r="I490" s="44">
        <v>1242884.6837595655</v>
      </c>
      <c r="J490" s="44">
        <v>500</v>
      </c>
      <c r="K490" s="44">
        <v>500</v>
      </c>
      <c r="L490" s="29">
        <f t="shared" si="31"/>
        <v>256905.97000000003</v>
      </c>
      <c r="M490" s="29">
        <f t="shared" si="28"/>
        <v>1499790.6537595654</v>
      </c>
      <c r="N490" s="44"/>
      <c r="O490" s="44"/>
    </row>
    <row r="491" spans="1:15" x14ac:dyDescent="0.25">
      <c r="A491" s="43">
        <v>31037</v>
      </c>
      <c r="B491" s="42">
        <f t="shared" si="29"/>
        <v>3</v>
      </c>
      <c r="C491" s="42">
        <f t="shared" si="30"/>
        <v>0</v>
      </c>
      <c r="D491" s="36" t="s">
        <v>476</v>
      </c>
      <c r="E491" s="44">
        <v>4239</v>
      </c>
      <c r="F491" s="44">
        <v>38614.660000000003</v>
      </c>
      <c r="G491" s="44">
        <v>281544.21999999997</v>
      </c>
      <c r="H491" s="44">
        <v>996954.74</v>
      </c>
      <c r="I491" s="44">
        <v>3353504.1296300027</v>
      </c>
      <c r="J491" s="44">
        <v>500</v>
      </c>
      <c r="K491" s="44">
        <v>500</v>
      </c>
      <c r="L491" s="29">
        <f t="shared" si="31"/>
        <v>1317113.6200000001</v>
      </c>
      <c r="M491" s="29">
        <f t="shared" si="28"/>
        <v>4670617.7496300023</v>
      </c>
      <c r="N491" s="44"/>
      <c r="O491" s="44"/>
    </row>
    <row r="492" spans="1:15" x14ac:dyDescent="0.25">
      <c r="A492" s="43">
        <v>31038</v>
      </c>
      <c r="B492" s="42">
        <f t="shared" si="29"/>
        <v>3</v>
      </c>
      <c r="C492" s="42">
        <f t="shared" si="30"/>
        <v>0</v>
      </c>
      <c r="D492" s="36" t="s">
        <v>477</v>
      </c>
      <c r="E492" s="44">
        <v>988</v>
      </c>
      <c r="F492" s="44">
        <v>19193.669999999998</v>
      </c>
      <c r="G492" s="44">
        <v>42777.18</v>
      </c>
      <c r="H492" s="44">
        <v>62846.65</v>
      </c>
      <c r="I492" s="44">
        <v>779306.88046272856</v>
      </c>
      <c r="J492" s="44">
        <v>500</v>
      </c>
      <c r="K492" s="44">
        <v>500</v>
      </c>
      <c r="L492" s="29">
        <f t="shared" si="31"/>
        <v>124817.5</v>
      </c>
      <c r="M492" s="29">
        <f t="shared" si="28"/>
        <v>904124.38046272856</v>
      </c>
      <c r="N492" s="44"/>
      <c r="O492" s="44"/>
    </row>
    <row r="493" spans="1:15" x14ac:dyDescent="0.25">
      <c r="A493" s="43">
        <v>31041</v>
      </c>
      <c r="B493" s="42">
        <f t="shared" si="29"/>
        <v>3</v>
      </c>
      <c r="C493" s="42">
        <f t="shared" si="30"/>
        <v>0</v>
      </c>
      <c r="D493" s="36" t="s">
        <v>478</v>
      </c>
      <c r="E493" s="44">
        <v>871</v>
      </c>
      <c r="F493" s="44">
        <v>22191.89</v>
      </c>
      <c r="G493" s="44">
        <v>38206.050000000003</v>
      </c>
      <c r="H493" s="44">
        <v>35659.32</v>
      </c>
      <c r="I493" s="44">
        <v>683429.64618344791</v>
      </c>
      <c r="J493" s="44">
        <v>500</v>
      </c>
      <c r="K493" s="44">
        <v>500</v>
      </c>
      <c r="L493" s="29">
        <f t="shared" si="31"/>
        <v>96057.260000000009</v>
      </c>
      <c r="M493" s="29">
        <f t="shared" si="28"/>
        <v>779486.90618344792</v>
      </c>
      <c r="N493" s="44"/>
      <c r="O493" s="44"/>
    </row>
    <row r="494" spans="1:15" x14ac:dyDescent="0.25">
      <c r="A494" s="43">
        <v>31042</v>
      </c>
      <c r="B494" s="42">
        <f t="shared" si="29"/>
        <v>3</v>
      </c>
      <c r="C494" s="42">
        <f t="shared" si="30"/>
        <v>0</v>
      </c>
      <c r="D494" s="36" t="s">
        <v>479</v>
      </c>
      <c r="E494" s="44">
        <v>935</v>
      </c>
      <c r="F494" s="44">
        <v>23040.47</v>
      </c>
      <c r="G494" s="44">
        <v>45160.76</v>
      </c>
      <c r="H494" s="44">
        <v>98355.65</v>
      </c>
      <c r="I494" s="44">
        <v>742388.83518878068</v>
      </c>
      <c r="J494" s="44">
        <v>500</v>
      </c>
      <c r="K494" s="44">
        <v>500</v>
      </c>
      <c r="L494" s="29">
        <f t="shared" si="31"/>
        <v>166556.88</v>
      </c>
      <c r="M494" s="29">
        <f t="shared" si="28"/>
        <v>908945.71518878068</v>
      </c>
      <c r="N494" s="44"/>
      <c r="O494" s="44"/>
    </row>
    <row r="495" spans="1:15" x14ac:dyDescent="0.25">
      <c r="A495" s="43">
        <v>31043</v>
      </c>
      <c r="B495" s="42">
        <f t="shared" si="29"/>
        <v>3</v>
      </c>
      <c r="C495" s="42">
        <f t="shared" si="30"/>
        <v>0</v>
      </c>
      <c r="D495" s="36" t="s">
        <v>480</v>
      </c>
      <c r="E495" s="44">
        <v>2154</v>
      </c>
      <c r="F495" s="44">
        <v>67849.850000000006</v>
      </c>
      <c r="G495" s="44">
        <v>132241.85999999999</v>
      </c>
      <c r="H495" s="44">
        <v>150128.31</v>
      </c>
      <c r="I495" s="44">
        <v>1690221.9814071362</v>
      </c>
      <c r="J495" s="44">
        <v>500</v>
      </c>
      <c r="K495" s="44">
        <v>500</v>
      </c>
      <c r="L495" s="29">
        <f t="shared" si="31"/>
        <v>350220.02</v>
      </c>
      <c r="M495" s="29">
        <f t="shared" si="28"/>
        <v>2040442.0014071362</v>
      </c>
      <c r="N495" s="44"/>
      <c r="O495" s="44"/>
    </row>
    <row r="496" spans="1:15" x14ac:dyDescent="0.25">
      <c r="A496" s="43">
        <v>31051</v>
      </c>
      <c r="B496" s="42">
        <f t="shared" si="29"/>
        <v>3</v>
      </c>
      <c r="C496" s="42">
        <f t="shared" si="30"/>
        <v>0</v>
      </c>
      <c r="D496" s="36" t="s">
        <v>481</v>
      </c>
      <c r="E496" s="44">
        <v>2375</v>
      </c>
      <c r="F496" s="44">
        <v>81102.53</v>
      </c>
      <c r="G496" s="44">
        <v>132105.65</v>
      </c>
      <c r="H496" s="44">
        <v>249661.25</v>
      </c>
      <c r="I496" s="44">
        <v>1865158.9076080823</v>
      </c>
      <c r="J496" s="44">
        <v>500</v>
      </c>
      <c r="K496" s="44">
        <v>500</v>
      </c>
      <c r="L496" s="29">
        <f t="shared" si="31"/>
        <v>462869.43</v>
      </c>
      <c r="M496" s="29">
        <f t="shared" si="28"/>
        <v>2328028.3376080822</v>
      </c>
      <c r="N496" s="44"/>
      <c r="O496" s="44"/>
    </row>
    <row r="497" spans="1:15" x14ac:dyDescent="0.25">
      <c r="A497" s="43">
        <v>31052</v>
      </c>
      <c r="B497" s="42">
        <f t="shared" si="29"/>
        <v>3</v>
      </c>
      <c r="C497" s="42">
        <f t="shared" si="30"/>
        <v>0</v>
      </c>
      <c r="D497" s="36" t="s">
        <v>482</v>
      </c>
      <c r="E497" s="44">
        <v>2445</v>
      </c>
      <c r="F497" s="44">
        <v>42798.09</v>
      </c>
      <c r="G497" s="44">
        <v>118016.51</v>
      </c>
      <c r="H497" s="44">
        <v>112744.06</v>
      </c>
      <c r="I497" s="44">
        <v>1921813.8403412011</v>
      </c>
      <c r="J497" s="44">
        <v>500</v>
      </c>
      <c r="K497" s="44">
        <v>500</v>
      </c>
      <c r="L497" s="29">
        <f t="shared" si="31"/>
        <v>273558.65999999997</v>
      </c>
      <c r="M497" s="29">
        <f t="shared" si="28"/>
        <v>2195372.5003412012</v>
      </c>
      <c r="N497" s="44"/>
      <c r="O497" s="44"/>
    </row>
    <row r="498" spans="1:15" x14ac:dyDescent="0.25">
      <c r="A498" s="43">
        <v>31053</v>
      </c>
      <c r="B498" s="42">
        <f t="shared" si="29"/>
        <v>3</v>
      </c>
      <c r="C498" s="42">
        <f t="shared" si="30"/>
        <v>0</v>
      </c>
      <c r="D498" s="36" t="s">
        <v>483</v>
      </c>
      <c r="E498" s="44">
        <v>3421</v>
      </c>
      <c r="F498" s="44">
        <v>41322.76</v>
      </c>
      <c r="G498" s="44">
        <v>205608.95999999999</v>
      </c>
      <c r="H498" s="44">
        <v>256881.55</v>
      </c>
      <c r="I498" s="44">
        <v>2684285.6711751726</v>
      </c>
      <c r="J498" s="44">
        <v>500</v>
      </c>
      <c r="K498" s="44">
        <v>500</v>
      </c>
      <c r="L498" s="29">
        <f t="shared" si="31"/>
        <v>503813.27</v>
      </c>
      <c r="M498" s="29">
        <f t="shared" si="28"/>
        <v>3188098.9411751726</v>
      </c>
      <c r="N498" s="44"/>
      <c r="O498" s="44"/>
    </row>
    <row r="499" spans="1:15" x14ac:dyDescent="0.25">
      <c r="A499" s="43">
        <v>31101</v>
      </c>
      <c r="B499" s="42">
        <f t="shared" si="29"/>
        <v>3</v>
      </c>
      <c r="C499" s="42">
        <f t="shared" si="30"/>
        <v>0</v>
      </c>
      <c r="D499" s="36" t="s">
        <v>484</v>
      </c>
      <c r="E499" s="44">
        <v>823</v>
      </c>
      <c r="F499" s="44">
        <v>21321.93</v>
      </c>
      <c r="G499" s="44">
        <v>45690.22</v>
      </c>
      <c r="H499" s="44">
        <v>66370.58</v>
      </c>
      <c r="I499" s="44">
        <v>646510.05214658461</v>
      </c>
      <c r="J499" s="44">
        <v>500</v>
      </c>
      <c r="K499" s="44">
        <v>500</v>
      </c>
      <c r="L499" s="29">
        <f t="shared" si="31"/>
        <v>133382.72999999998</v>
      </c>
      <c r="M499" s="29">
        <f t="shared" si="28"/>
        <v>779892.78214658459</v>
      </c>
      <c r="N499" s="44"/>
      <c r="O499" s="44"/>
    </row>
    <row r="500" spans="1:15" x14ac:dyDescent="0.25">
      <c r="A500" s="43">
        <v>31102</v>
      </c>
      <c r="B500" s="42">
        <f t="shared" si="29"/>
        <v>3</v>
      </c>
      <c r="C500" s="42">
        <f t="shared" si="30"/>
        <v>0</v>
      </c>
      <c r="D500" s="36" t="s">
        <v>485</v>
      </c>
      <c r="E500" s="44">
        <v>831</v>
      </c>
      <c r="F500" s="44">
        <v>14441.57</v>
      </c>
      <c r="G500" s="44">
        <v>54033.03</v>
      </c>
      <c r="H500" s="44">
        <v>177719.38</v>
      </c>
      <c r="I500" s="44">
        <v>652043.66932083247</v>
      </c>
      <c r="J500" s="44">
        <v>500</v>
      </c>
      <c r="K500" s="44">
        <v>500</v>
      </c>
      <c r="L500" s="29">
        <f t="shared" si="31"/>
        <v>246193.98</v>
      </c>
      <c r="M500" s="29">
        <f t="shared" si="28"/>
        <v>898237.64932083245</v>
      </c>
      <c r="N500" s="44"/>
      <c r="O500" s="44"/>
    </row>
    <row r="501" spans="1:15" x14ac:dyDescent="0.25">
      <c r="A501" s="43">
        <v>31103</v>
      </c>
      <c r="B501" s="42">
        <f t="shared" si="29"/>
        <v>3</v>
      </c>
      <c r="C501" s="42">
        <f t="shared" si="30"/>
        <v>0</v>
      </c>
      <c r="D501" s="36" t="s">
        <v>486</v>
      </c>
      <c r="E501" s="44">
        <v>1349</v>
      </c>
      <c r="F501" s="44">
        <v>28859.08</v>
      </c>
      <c r="G501" s="44">
        <v>75272.44</v>
      </c>
      <c r="H501" s="44">
        <v>149425.32</v>
      </c>
      <c r="I501" s="44">
        <v>1058492.0696917009</v>
      </c>
      <c r="J501" s="44">
        <v>500</v>
      </c>
      <c r="K501" s="44">
        <v>500</v>
      </c>
      <c r="L501" s="29">
        <f t="shared" si="31"/>
        <v>253556.84000000003</v>
      </c>
      <c r="M501" s="29">
        <f t="shared" si="28"/>
        <v>1312048.9096917009</v>
      </c>
      <c r="N501" s="44"/>
      <c r="O501" s="44"/>
    </row>
    <row r="502" spans="1:15" x14ac:dyDescent="0.25">
      <c r="A502" s="43">
        <v>31104</v>
      </c>
      <c r="B502" s="42">
        <f t="shared" si="29"/>
        <v>3</v>
      </c>
      <c r="C502" s="42">
        <f t="shared" si="30"/>
        <v>0</v>
      </c>
      <c r="D502" s="36" t="s">
        <v>487</v>
      </c>
      <c r="E502" s="44">
        <v>1204</v>
      </c>
      <c r="F502" s="44">
        <v>26439.8</v>
      </c>
      <c r="G502" s="44">
        <v>89019.62</v>
      </c>
      <c r="H502" s="44">
        <v>108691.38</v>
      </c>
      <c r="I502" s="44">
        <v>958090.73934931704</v>
      </c>
      <c r="J502" s="44">
        <v>500</v>
      </c>
      <c r="K502" s="44">
        <v>500</v>
      </c>
      <c r="L502" s="29">
        <f t="shared" si="31"/>
        <v>224150.8</v>
      </c>
      <c r="M502" s="29">
        <f t="shared" si="28"/>
        <v>1182241.5393493171</v>
      </c>
      <c r="N502" s="44"/>
      <c r="O502" s="44"/>
    </row>
    <row r="503" spans="1:15" x14ac:dyDescent="0.25">
      <c r="A503" s="43">
        <v>31105</v>
      </c>
      <c r="B503" s="42">
        <f t="shared" si="29"/>
        <v>3</v>
      </c>
      <c r="C503" s="42">
        <f t="shared" si="30"/>
        <v>0</v>
      </c>
      <c r="D503" s="36" t="s">
        <v>488</v>
      </c>
      <c r="E503" s="44">
        <v>3510</v>
      </c>
      <c r="F503" s="44">
        <v>17044.78</v>
      </c>
      <c r="G503" s="44">
        <v>291400.34999999998</v>
      </c>
      <c r="H503" s="44">
        <v>1106154.3600000001</v>
      </c>
      <c r="I503" s="44">
        <v>2761140.5434159636</v>
      </c>
      <c r="J503" s="44">
        <v>500</v>
      </c>
      <c r="K503" s="44">
        <v>500</v>
      </c>
      <c r="L503" s="29">
        <f t="shared" si="31"/>
        <v>1414599.4900000002</v>
      </c>
      <c r="M503" s="29">
        <f t="shared" si="28"/>
        <v>4175740.0334159639</v>
      </c>
      <c r="N503" s="44"/>
      <c r="O503" s="44"/>
    </row>
    <row r="504" spans="1:15" x14ac:dyDescent="0.25">
      <c r="A504" s="43">
        <v>31106</v>
      </c>
      <c r="B504" s="42">
        <f t="shared" si="29"/>
        <v>3</v>
      </c>
      <c r="C504" s="42">
        <f t="shared" si="30"/>
        <v>0</v>
      </c>
      <c r="D504" s="36" t="s">
        <v>489</v>
      </c>
      <c r="E504" s="44">
        <v>3528</v>
      </c>
      <c r="F504" s="44">
        <v>28136.28</v>
      </c>
      <c r="G504" s="44">
        <v>332454.42</v>
      </c>
      <c r="H504" s="44">
        <v>1126314.8600000001</v>
      </c>
      <c r="I504" s="44">
        <v>2825337.8618142777</v>
      </c>
      <c r="J504" s="44">
        <v>500</v>
      </c>
      <c r="K504" s="44">
        <v>500</v>
      </c>
      <c r="L504" s="29">
        <f t="shared" si="31"/>
        <v>1486905.56</v>
      </c>
      <c r="M504" s="29">
        <f t="shared" si="28"/>
        <v>4312243.4218142778</v>
      </c>
      <c r="N504" s="44"/>
      <c r="O504" s="44"/>
    </row>
    <row r="505" spans="1:15" x14ac:dyDescent="0.25">
      <c r="A505" s="43">
        <v>31107</v>
      </c>
      <c r="B505" s="42">
        <f t="shared" si="29"/>
        <v>3</v>
      </c>
      <c r="C505" s="42">
        <f t="shared" si="30"/>
        <v>0</v>
      </c>
      <c r="D505" s="36" t="s">
        <v>490</v>
      </c>
      <c r="E505" s="44">
        <v>1330</v>
      </c>
      <c r="F505" s="44">
        <v>38359.42</v>
      </c>
      <c r="G505" s="44">
        <v>102460</v>
      </c>
      <c r="H505" s="44">
        <v>249651.96</v>
      </c>
      <c r="I505" s="44">
        <v>1053977.8736998269</v>
      </c>
      <c r="J505" s="44">
        <v>500</v>
      </c>
      <c r="K505" s="44">
        <v>500</v>
      </c>
      <c r="L505" s="29">
        <f t="shared" si="31"/>
        <v>390471.38</v>
      </c>
      <c r="M505" s="29">
        <f t="shared" si="28"/>
        <v>1444449.253699827</v>
      </c>
      <c r="N505" s="44"/>
      <c r="O505" s="44"/>
    </row>
    <row r="506" spans="1:15" x14ac:dyDescent="0.25">
      <c r="A506" s="43">
        <v>31109</v>
      </c>
      <c r="B506" s="42">
        <f t="shared" si="29"/>
        <v>3</v>
      </c>
      <c r="C506" s="42">
        <f t="shared" si="30"/>
        <v>0</v>
      </c>
      <c r="D506" s="36" t="s">
        <v>491</v>
      </c>
      <c r="E506" s="44">
        <v>6465</v>
      </c>
      <c r="F506" s="44">
        <v>17795.96</v>
      </c>
      <c r="G506" s="44">
        <v>771554.7</v>
      </c>
      <c r="H506" s="44">
        <v>3076148.93</v>
      </c>
      <c r="I506" s="44">
        <v>5088058.24584164</v>
      </c>
      <c r="J506" s="44">
        <v>500</v>
      </c>
      <c r="K506" s="44">
        <v>500</v>
      </c>
      <c r="L506" s="29">
        <f t="shared" si="31"/>
        <v>3865499.59</v>
      </c>
      <c r="M506" s="29">
        <f t="shared" si="28"/>
        <v>8953557.8358416408</v>
      </c>
      <c r="N506" s="44"/>
      <c r="O506" s="44"/>
    </row>
    <row r="507" spans="1:15" x14ac:dyDescent="0.25">
      <c r="A507" s="43">
        <v>31110</v>
      </c>
      <c r="B507" s="42">
        <f t="shared" si="29"/>
        <v>3</v>
      </c>
      <c r="C507" s="42">
        <f t="shared" si="30"/>
        <v>0</v>
      </c>
      <c r="D507" s="36" t="s">
        <v>492</v>
      </c>
      <c r="E507" s="44">
        <v>1422</v>
      </c>
      <c r="F507" s="44">
        <v>46885.99</v>
      </c>
      <c r="G507" s="44">
        <v>72715.28</v>
      </c>
      <c r="H507" s="44">
        <v>177651.03</v>
      </c>
      <c r="I507" s="44">
        <v>1115771.4774659735</v>
      </c>
      <c r="J507" s="44">
        <v>500</v>
      </c>
      <c r="K507" s="44">
        <v>500</v>
      </c>
      <c r="L507" s="29">
        <f t="shared" si="31"/>
        <v>297252.3</v>
      </c>
      <c r="M507" s="29">
        <f t="shared" si="28"/>
        <v>1413023.7774659735</v>
      </c>
      <c r="N507" s="44"/>
      <c r="O507" s="44"/>
    </row>
    <row r="508" spans="1:15" x14ac:dyDescent="0.25">
      <c r="A508" s="43">
        <v>31111</v>
      </c>
      <c r="B508" s="42">
        <f t="shared" si="29"/>
        <v>3</v>
      </c>
      <c r="C508" s="42">
        <f t="shared" si="30"/>
        <v>0</v>
      </c>
      <c r="D508" s="36" t="s">
        <v>493</v>
      </c>
      <c r="E508" s="44">
        <v>724</v>
      </c>
      <c r="F508" s="44">
        <v>18409.23</v>
      </c>
      <c r="G508" s="44">
        <v>36576.870000000003</v>
      </c>
      <c r="H508" s="44">
        <v>25775.55</v>
      </c>
      <c r="I508" s="44">
        <v>568086.18121333676</v>
      </c>
      <c r="J508" s="44">
        <v>500</v>
      </c>
      <c r="K508" s="44">
        <v>500</v>
      </c>
      <c r="L508" s="29">
        <f t="shared" si="31"/>
        <v>80761.650000000009</v>
      </c>
      <c r="M508" s="29">
        <f t="shared" si="28"/>
        <v>648847.83121333679</v>
      </c>
      <c r="N508" s="44"/>
      <c r="O508" s="44"/>
    </row>
    <row r="509" spans="1:15" x14ac:dyDescent="0.25">
      <c r="A509" s="43">
        <v>31113</v>
      </c>
      <c r="B509" s="42">
        <f t="shared" si="29"/>
        <v>3</v>
      </c>
      <c r="C509" s="42">
        <f t="shared" si="30"/>
        <v>0</v>
      </c>
      <c r="D509" s="36" t="s">
        <v>494</v>
      </c>
      <c r="E509" s="44">
        <v>671</v>
      </c>
      <c r="F509" s="44">
        <v>12814.36</v>
      </c>
      <c r="G509" s="44">
        <v>42536.15</v>
      </c>
      <c r="H509" s="44">
        <v>51120.87</v>
      </c>
      <c r="I509" s="44">
        <v>528344.28816076939</v>
      </c>
      <c r="J509" s="44">
        <v>500</v>
      </c>
      <c r="K509" s="44">
        <v>500</v>
      </c>
      <c r="L509" s="29">
        <f t="shared" si="31"/>
        <v>106471.38</v>
      </c>
      <c r="M509" s="29">
        <f t="shared" si="28"/>
        <v>634815.66816076939</v>
      </c>
      <c r="N509" s="44"/>
      <c r="O509" s="44"/>
    </row>
    <row r="510" spans="1:15" x14ac:dyDescent="0.25">
      <c r="A510" s="43">
        <v>31114</v>
      </c>
      <c r="B510" s="42">
        <f t="shared" si="29"/>
        <v>3</v>
      </c>
      <c r="C510" s="42">
        <f t="shared" si="30"/>
        <v>0</v>
      </c>
      <c r="D510" s="36" t="s">
        <v>495</v>
      </c>
      <c r="E510" s="44">
        <v>873</v>
      </c>
      <c r="F510" s="44">
        <v>27866.79</v>
      </c>
      <c r="G510" s="44">
        <v>39679.43</v>
      </c>
      <c r="H510" s="44">
        <v>64153.75</v>
      </c>
      <c r="I510" s="44">
        <v>684601.98799996148</v>
      </c>
      <c r="J510" s="44">
        <v>500</v>
      </c>
      <c r="K510" s="44">
        <v>500</v>
      </c>
      <c r="L510" s="29">
        <f t="shared" si="31"/>
        <v>131699.97</v>
      </c>
      <c r="M510" s="29">
        <f t="shared" si="28"/>
        <v>816301.95799996145</v>
      </c>
      <c r="N510" s="44"/>
      <c r="O510" s="44"/>
    </row>
    <row r="511" spans="1:15" x14ac:dyDescent="0.25">
      <c r="A511" s="43">
        <v>31117</v>
      </c>
      <c r="B511" s="42">
        <f t="shared" si="29"/>
        <v>3</v>
      </c>
      <c r="C511" s="42">
        <f t="shared" si="30"/>
        <v>0</v>
      </c>
      <c r="D511" s="36" t="s">
        <v>496</v>
      </c>
      <c r="E511" s="44">
        <v>706</v>
      </c>
      <c r="F511" s="44">
        <v>16443.53</v>
      </c>
      <c r="G511" s="44">
        <v>28132.92</v>
      </c>
      <c r="H511" s="44">
        <v>67432.72</v>
      </c>
      <c r="I511" s="44">
        <v>565434.1702496825</v>
      </c>
      <c r="J511" s="44">
        <v>500</v>
      </c>
      <c r="K511" s="44">
        <v>500</v>
      </c>
      <c r="L511" s="29">
        <f t="shared" si="31"/>
        <v>112009.17</v>
      </c>
      <c r="M511" s="29">
        <f t="shared" si="28"/>
        <v>677443.34024968254</v>
      </c>
      <c r="N511" s="44"/>
      <c r="O511" s="44"/>
    </row>
    <row r="512" spans="1:15" x14ac:dyDescent="0.25">
      <c r="A512" s="43">
        <v>31119</v>
      </c>
      <c r="B512" s="42">
        <f t="shared" si="29"/>
        <v>3</v>
      </c>
      <c r="C512" s="42">
        <f t="shared" si="30"/>
        <v>0</v>
      </c>
      <c r="D512" s="36" t="s">
        <v>497</v>
      </c>
      <c r="E512" s="44">
        <v>523</v>
      </c>
      <c r="F512" s="44">
        <v>17726.03</v>
      </c>
      <c r="G512" s="44">
        <v>24189.74</v>
      </c>
      <c r="H512" s="44">
        <v>14785.54</v>
      </c>
      <c r="I512" s="44">
        <v>410247.28295799508</v>
      </c>
      <c r="J512" s="44">
        <v>500</v>
      </c>
      <c r="K512" s="44">
        <v>500</v>
      </c>
      <c r="L512" s="29">
        <f t="shared" si="31"/>
        <v>56701.310000000005</v>
      </c>
      <c r="M512" s="29">
        <f t="shared" si="28"/>
        <v>466948.59295799508</v>
      </c>
      <c r="N512" s="44"/>
      <c r="O512" s="44"/>
    </row>
    <row r="513" spans="1:15" x14ac:dyDescent="0.25">
      <c r="A513" s="43">
        <v>31120</v>
      </c>
      <c r="B513" s="42">
        <f t="shared" si="29"/>
        <v>3</v>
      </c>
      <c r="C513" s="42">
        <f t="shared" si="30"/>
        <v>0</v>
      </c>
      <c r="D513" s="36" t="s">
        <v>498</v>
      </c>
      <c r="E513" s="44">
        <v>1047</v>
      </c>
      <c r="F513" s="44">
        <v>23633.87</v>
      </c>
      <c r="G513" s="44">
        <v>50789.07</v>
      </c>
      <c r="H513" s="44">
        <v>88886.09</v>
      </c>
      <c r="I513" s="44">
        <v>821930.86515522038</v>
      </c>
      <c r="J513" s="44">
        <v>500</v>
      </c>
      <c r="K513" s="44">
        <v>500</v>
      </c>
      <c r="L513" s="29">
        <f t="shared" si="31"/>
        <v>163309.03</v>
      </c>
      <c r="M513" s="29">
        <f t="shared" si="28"/>
        <v>985239.89515522041</v>
      </c>
      <c r="N513" s="44"/>
      <c r="O513" s="44"/>
    </row>
    <row r="514" spans="1:15" x14ac:dyDescent="0.25">
      <c r="A514" s="43">
        <v>31121</v>
      </c>
      <c r="B514" s="42">
        <f t="shared" si="29"/>
        <v>3</v>
      </c>
      <c r="C514" s="42">
        <f t="shared" si="30"/>
        <v>0</v>
      </c>
      <c r="D514" s="36" t="s">
        <v>499</v>
      </c>
      <c r="E514" s="44">
        <v>846</v>
      </c>
      <c r="F514" s="44">
        <v>18928.97</v>
      </c>
      <c r="G514" s="44">
        <v>70966.55</v>
      </c>
      <c r="H514" s="44">
        <v>223651.98</v>
      </c>
      <c r="I514" s="44">
        <v>671591.73063913803</v>
      </c>
      <c r="J514" s="44">
        <v>500</v>
      </c>
      <c r="K514" s="44">
        <v>500</v>
      </c>
      <c r="L514" s="29">
        <f t="shared" si="31"/>
        <v>313547.5</v>
      </c>
      <c r="M514" s="29">
        <f t="shared" si="28"/>
        <v>985139.23063913803</v>
      </c>
      <c r="N514" s="44"/>
      <c r="O514" s="44"/>
    </row>
    <row r="515" spans="1:15" x14ac:dyDescent="0.25">
      <c r="A515" s="43">
        <v>31123</v>
      </c>
      <c r="B515" s="42">
        <f t="shared" si="29"/>
        <v>3</v>
      </c>
      <c r="C515" s="42">
        <f t="shared" si="30"/>
        <v>0</v>
      </c>
      <c r="D515" s="36" t="s">
        <v>500</v>
      </c>
      <c r="E515" s="44">
        <v>1301</v>
      </c>
      <c r="F515" s="44">
        <v>28653.1</v>
      </c>
      <c r="G515" s="44">
        <v>110838.01</v>
      </c>
      <c r="H515" s="44">
        <v>448241.97</v>
      </c>
      <c r="I515" s="44">
        <v>1023509.7314338693</v>
      </c>
      <c r="J515" s="44">
        <v>500</v>
      </c>
      <c r="K515" s="44">
        <v>500</v>
      </c>
      <c r="L515" s="29">
        <f t="shared" si="31"/>
        <v>587733.07999999996</v>
      </c>
      <c r="M515" s="29">
        <f t="shared" si="28"/>
        <v>1611242.8114338694</v>
      </c>
      <c r="N515" s="44"/>
      <c r="O515" s="44"/>
    </row>
    <row r="516" spans="1:15" x14ac:dyDescent="0.25">
      <c r="A516" s="43">
        <v>31124</v>
      </c>
      <c r="B516" s="42">
        <f t="shared" si="29"/>
        <v>3</v>
      </c>
      <c r="C516" s="42">
        <f t="shared" si="30"/>
        <v>0</v>
      </c>
      <c r="D516" s="36" t="s">
        <v>501</v>
      </c>
      <c r="E516" s="44">
        <v>1628</v>
      </c>
      <c r="F516" s="44">
        <v>32589.02</v>
      </c>
      <c r="G516" s="44">
        <v>92799.99</v>
      </c>
      <c r="H516" s="44">
        <v>174633.54</v>
      </c>
      <c r="I516" s="44">
        <v>1277409.2583084418</v>
      </c>
      <c r="J516" s="44">
        <v>500</v>
      </c>
      <c r="K516" s="44">
        <v>500</v>
      </c>
      <c r="L516" s="29">
        <f t="shared" si="31"/>
        <v>300022.55000000005</v>
      </c>
      <c r="M516" s="29">
        <f t="shared" si="28"/>
        <v>1577431.8083084419</v>
      </c>
      <c r="N516" s="44"/>
      <c r="O516" s="44"/>
    </row>
    <row r="517" spans="1:15" x14ac:dyDescent="0.25">
      <c r="A517" s="43">
        <v>31129</v>
      </c>
      <c r="B517" s="42">
        <f t="shared" si="29"/>
        <v>3</v>
      </c>
      <c r="C517" s="42">
        <f t="shared" si="30"/>
        <v>0</v>
      </c>
      <c r="D517" s="36" t="s">
        <v>502</v>
      </c>
      <c r="E517" s="44">
        <v>1594</v>
      </c>
      <c r="F517" s="44">
        <v>63722.07</v>
      </c>
      <c r="G517" s="44">
        <v>94269.79</v>
      </c>
      <c r="H517" s="44">
        <v>167736.82</v>
      </c>
      <c r="I517" s="44">
        <v>1250731.1779752194</v>
      </c>
      <c r="J517" s="44">
        <v>500</v>
      </c>
      <c r="K517" s="44">
        <v>500</v>
      </c>
      <c r="L517" s="29">
        <f t="shared" si="31"/>
        <v>325728.68</v>
      </c>
      <c r="M517" s="29">
        <f t="shared" si="28"/>
        <v>1576459.8579752194</v>
      </c>
      <c r="N517" s="44"/>
      <c r="O517" s="44"/>
    </row>
    <row r="518" spans="1:15" x14ac:dyDescent="0.25">
      <c r="A518" s="43">
        <v>31130</v>
      </c>
      <c r="B518" s="42">
        <f t="shared" si="29"/>
        <v>3</v>
      </c>
      <c r="C518" s="42">
        <f t="shared" si="30"/>
        <v>0</v>
      </c>
      <c r="D518" s="36" t="s">
        <v>503</v>
      </c>
      <c r="E518" s="44">
        <v>763</v>
      </c>
      <c r="F518" s="44">
        <v>25479.45</v>
      </c>
      <c r="G518" s="44">
        <v>20637.73</v>
      </c>
      <c r="H518" s="44">
        <v>11926.33</v>
      </c>
      <c r="I518" s="44">
        <v>598687.50865438662</v>
      </c>
      <c r="J518" s="44">
        <v>500</v>
      </c>
      <c r="K518" s="44">
        <v>500</v>
      </c>
      <c r="L518" s="29">
        <f t="shared" si="31"/>
        <v>58043.51</v>
      </c>
      <c r="M518" s="29">
        <f t="shared" ref="M518:M581" si="32">L518+I518</f>
        <v>656731.01865438663</v>
      </c>
      <c r="N518" s="44"/>
      <c r="O518" s="44"/>
    </row>
    <row r="519" spans="1:15" x14ac:dyDescent="0.25">
      <c r="A519" s="43">
        <v>31201</v>
      </c>
      <c r="B519" s="42">
        <f t="shared" ref="B519:B582" si="33">INT(A519/10000)</f>
        <v>3</v>
      </c>
      <c r="C519" s="42">
        <f t="shared" ref="C519:C582" si="34">IF(E519&lt;=10000,0,IF(E519&lt;=20000,1,IF(E519&lt;=50000,2,3)))</f>
        <v>0</v>
      </c>
      <c r="D519" s="36" t="s">
        <v>504</v>
      </c>
      <c r="E519" s="44">
        <v>4755</v>
      </c>
      <c r="F519" s="44">
        <v>8098.41</v>
      </c>
      <c r="G519" s="44">
        <v>432374.58</v>
      </c>
      <c r="H519" s="44">
        <v>790610.86</v>
      </c>
      <c r="I519" s="44">
        <v>3774251.779656148</v>
      </c>
      <c r="J519" s="44">
        <v>500</v>
      </c>
      <c r="K519" s="44">
        <v>500</v>
      </c>
      <c r="L519" s="29">
        <f t="shared" ref="L519:L582" si="35">F519/J519*500+G519/K519*500+H519</f>
        <v>1231083.8500000001</v>
      </c>
      <c r="M519" s="29">
        <f t="shared" si="32"/>
        <v>5005335.6296561481</v>
      </c>
      <c r="N519" s="44"/>
      <c r="O519" s="44"/>
    </row>
    <row r="520" spans="1:15" x14ac:dyDescent="0.25">
      <c r="A520" s="43">
        <v>31202</v>
      </c>
      <c r="B520" s="42">
        <f t="shared" si="33"/>
        <v>3</v>
      </c>
      <c r="C520" s="42">
        <f t="shared" si="34"/>
        <v>0</v>
      </c>
      <c r="D520" s="36" t="s">
        <v>505</v>
      </c>
      <c r="E520" s="44">
        <v>1729</v>
      </c>
      <c r="F520" s="44">
        <v>8162.94</v>
      </c>
      <c r="G520" s="44">
        <v>164069.38</v>
      </c>
      <c r="H520" s="44">
        <v>207213.25</v>
      </c>
      <c r="I520" s="44">
        <v>1362283.8265098368</v>
      </c>
      <c r="J520" s="44">
        <v>500</v>
      </c>
      <c r="K520" s="44">
        <v>500</v>
      </c>
      <c r="L520" s="29">
        <f t="shared" si="35"/>
        <v>379445.57</v>
      </c>
      <c r="M520" s="29">
        <f t="shared" si="32"/>
        <v>1741729.3965098369</v>
      </c>
      <c r="N520" s="44"/>
      <c r="O520" s="44"/>
    </row>
    <row r="521" spans="1:15" x14ac:dyDescent="0.25">
      <c r="A521" s="43">
        <v>31203</v>
      </c>
      <c r="B521" s="42">
        <f t="shared" si="33"/>
        <v>3</v>
      </c>
      <c r="C521" s="42">
        <f t="shared" si="34"/>
        <v>0</v>
      </c>
      <c r="D521" s="36" t="s">
        <v>506</v>
      </c>
      <c r="E521" s="44">
        <v>3189</v>
      </c>
      <c r="F521" s="44">
        <v>54096.42</v>
      </c>
      <c r="G521" s="44">
        <v>243001.98</v>
      </c>
      <c r="H521" s="44">
        <v>773796.48</v>
      </c>
      <c r="I521" s="44">
        <v>2506159.271742675</v>
      </c>
      <c r="J521" s="44">
        <v>500</v>
      </c>
      <c r="K521" s="44">
        <v>500</v>
      </c>
      <c r="L521" s="29">
        <f t="shared" si="35"/>
        <v>1070894.8799999999</v>
      </c>
      <c r="M521" s="29">
        <f t="shared" si="32"/>
        <v>3577054.1517426749</v>
      </c>
      <c r="N521" s="44"/>
      <c r="O521" s="44"/>
    </row>
    <row r="522" spans="1:15" x14ac:dyDescent="0.25">
      <c r="A522" s="43">
        <v>31204</v>
      </c>
      <c r="B522" s="42">
        <f t="shared" si="33"/>
        <v>3</v>
      </c>
      <c r="C522" s="42">
        <f t="shared" si="34"/>
        <v>0</v>
      </c>
      <c r="D522" s="36" t="s">
        <v>507</v>
      </c>
      <c r="E522" s="44">
        <v>1597</v>
      </c>
      <c r="F522" s="44">
        <v>48089.37</v>
      </c>
      <c r="G522" s="44">
        <v>104137.03</v>
      </c>
      <c r="H522" s="44">
        <v>82046.210000000006</v>
      </c>
      <c r="I522" s="44">
        <v>1253085.1262399151</v>
      </c>
      <c r="J522" s="44">
        <v>500</v>
      </c>
      <c r="K522" s="44">
        <v>500</v>
      </c>
      <c r="L522" s="29">
        <f t="shared" si="35"/>
        <v>234272.61</v>
      </c>
      <c r="M522" s="29">
        <f t="shared" si="32"/>
        <v>1487357.7362399152</v>
      </c>
      <c r="N522" s="44"/>
      <c r="O522" s="44"/>
    </row>
    <row r="523" spans="1:15" x14ac:dyDescent="0.25">
      <c r="A523" s="43">
        <v>31205</v>
      </c>
      <c r="B523" s="42">
        <f t="shared" si="33"/>
        <v>3</v>
      </c>
      <c r="C523" s="42">
        <f t="shared" si="34"/>
        <v>0</v>
      </c>
      <c r="D523" s="36" t="s">
        <v>508</v>
      </c>
      <c r="E523" s="44">
        <v>2224</v>
      </c>
      <c r="F523" s="44">
        <v>37267.56</v>
      </c>
      <c r="G523" s="44">
        <v>147012.51999999999</v>
      </c>
      <c r="H523" s="44">
        <v>135278.04</v>
      </c>
      <c r="I523" s="44">
        <v>1748573.9232498975</v>
      </c>
      <c r="J523" s="44">
        <v>500</v>
      </c>
      <c r="K523" s="44">
        <v>500</v>
      </c>
      <c r="L523" s="29">
        <f t="shared" si="35"/>
        <v>319558.12</v>
      </c>
      <c r="M523" s="29">
        <f t="shared" si="32"/>
        <v>2068132.0432498977</v>
      </c>
      <c r="N523" s="44"/>
      <c r="O523" s="44"/>
    </row>
    <row r="524" spans="1:15" x14ac:dyDescent="0.25">
      <c r="A524" s="43">
        <v>31206</v>
      </c>
      <c r="B524" s="42">
        <f t="shared" si="33"/>
        <v>3</v>
      </c>
      <c r="C524" s="42">
        <f t="shared" si="34"/>
        <v>0</v>
      </c>
      <c r="D524" s="36" t="s">
        <v>509</v>
      </c>
      <c r="E524" s="44">
        <v>2196</v>
      </c>
      <c r="F524" s="44">
        <v>12653.88</v>
      </c>
      <c r="G524" s="44">
        <v>355602.84</v>
      </c>
      <c r="H524" s="44">
        <v>2100997.21</v>
      </c>
      <c r="I524" s="44">
        <v>1718472.7227834377</v>
      </c>
      <c r="J524" s="44">
        <v>500</v>
      </c>
      <c r="K524" s="44">
        <v>500</v>
      </c>
      <c r="L524" s="29">
        <f t="shared" si="35"/>
        <v>2469253.9300000002</v>
      </c>
      <c r="M524" s="29">
        <f t="shared" si="32"/>
        <v>4187726.6527834376</v>
      </c>
      <c r="N524" s="44"/>
      <c r="O524" s="44"/>
    </row>
    <row r="525" spans="1:15" x14ac:dyDescent="0.25">
      <c r="A525" s="43">
        <v>31207</v>
      </c>
      <c r="B525" s="42">
        <f t="shared" si="33"/>
        <v>3</v>
      </c>
      <c r="C525" s="42">
        <f t="shared" si="34"/>
        <v>0</v>
      </c>
      <c r="D525" s="36" t="s">
        <v>510</v>
      </c>
      <c r="E525" s="44">
        <v>4004</v>
      </c>
      <c r="F525" s="44">
        <v>39635.919999999998</v>
      </c>
      <c r="G525" s="44">
        <v>304590.53999999998</v>
      </c>
      <c r="H525" s="44">
        <v>633402.09</v>
      </c>
      <c r="I525" s="44">
        <v>3142320.2975968746</v>
      </c>
      <c r="J525" s="44">
        <v>500</v>
      </c>
      <c r="K525" s="44">
        <v>500</v>
      </c>
      <c r="L525" s="29">
        <f t="shared" si="35"/>
        <v>977628.54999999993</v>
      </c>
      <c r="M525" s="29">
        <f t="shared" si="32"/>
        <v>4119948.8475968745</v>
      </c>
      <c r="N525" s="44"/>
      <c r="O525" s="44"/>
    </row>
    <row r="526" spans="1:15" x14ac:dyDescent="0.25">
      <c r="A526" s="43">
        <v>31208</v>
      </c>
      <c r="B526" s="42">
        <f t="shared" si="33"/>
        <v>3</v>
      </c>
      <c r="C526" s="42">
        <f t="shared" si="34"/>
        <v>0</v>
      </c>
      <c r="D526" s="36" t="s">
        <v>511</v>
      </c>
      <c r="E526" s="44">
        <v>3752</v>
      </c>
      <c r="F526" s="44">
        <v>67402.91</v>
      </c>
      <c r="G526" s="44">
        <v>225942.54</v>
      </c>
      <c r="H526" s="44">
        <v>397502.89</v>
      </c>
      <c r="I526" s="44">
        <v>2944004.6297133137</v>
      </c>
      <c r="J526" s="44">
        <v>500</v>
      </c>
      <c r="K526" s="44">
        <v>500</v>
      </c>
      <c r="L526" s="29">
        <f t="shared" si="35"/>
        <v>690848.34000000008</v>
      </c>
      <c r="M526" s="29">
        <f t="shared" si="32"/>
        <v>3634852.9697133135</v>
      </c>
      <c r="N526" s="44"/>
      <c r="O526" s="44"/>
    </row>
    <row r="527" spans="1:15" x14ac:dyDescent="0.25">
      <c r="A527" s="43">
        <v>31213</v>
      </c>
      <c r="B527" s="42">
        <f t="shared" si="33"/>
        <v>3</v>
      </c>
      <c r="C527" s="42">
        <f t="shared" si="34"/>
        <v>1</v>
      </c>
      <c r="D527" s="36" t="s">
        <v>512</v>
      </c>
      <c r="E527" s="44">
        <v>13231</v>
      </c>
      <c r="F527" s="44">
        <v>1721.14</v>
      </c>
      <c r="G527" s="44">
        <v>1102097.3400000001</v>
      </c>
      <c r="H527" s="44">
        <v>5875275.6100000003</v>
      </c>
      <c r="I527" s="44">
        <v>12360793.664185854</v>
      </c>
      <c r="J527" s="44">
        <v>500</v>
      </c>
      <c r="K527" s="44">
        <v>500</v>
      </c>
      <c r="L527" s="29">
        <f t="shared" si="35"/>
        <v>6979094.0899999999</v>
      </c>
      <c r="M527" s="29">
        <f t="shared" si="32"/>
        <v>19339887.754185855</v>
      </c>
      <c r="N527" s="44"/>
      <c r="O527" s="44"/>
    </row>
    <row r="528" spans="1:15" x14ac:dyDescent="0.25">
      <c r="A528" s="43">
        <v>31214</v>
      </c>
      <c r="B528" s="42">
        <f t="shared" si="33"/>
        <v>3</v>
      </c>
      <c r="C528" s="42">
        <f t="shared" si="34"/>
        <v>0</v>
      </c>
      <c r="D528" s="36" t="s">
        <v>513</v>
      </c>
      <c r="E528" s="44">
        <v>8133</v>
      </c>
      <c r="F528" s="44">
        <v>5545.43</v>
      </c>
      <c r="G528" s="44">
        <v>806782.68</v>
      </c>
      <c r="H528" s="44">
        <v>1737224.12</v>
      </c>
      <c r="I528" s="44">
        <v>6384865.1913626762</v>
      </c>
      <c r="J528" s="44">
        <v>500</v>
      </c>
      <c r="K528" s="44">
        <v>500</v>
      </c>
      <c r="L528" s="29">
        <f t="shared" si="35"/>
        <v>2549552.2300000004</v>
      </c>
      <c r="M528" s="29">
        <f t="shared" si="32"/>
        <v>8934417.4213626757</v>
      </c>
      <c r="N528" s="44"/>
      <c r="O528" s="44"/>
    </row>
    <row r="529" spans="1:15" x14ac:dyDescent="0.25">
      <c r="A529" s="43">
        <v>31215</v>
      </c>
      <c r="B529" s="42">
        <f t="shared" si="33"/>
        <v>3</v>
      </c>
      <c r="C529" s="42">
        <f t="shared" si="34"/>
        <v>0</v>
      </c>
      <c r="D529" s="36" t="s">
        <v>514</v>
      </c>
      <c r="E529" s="44">
        <v>1192</v>
      </c>
      <c r="F529" s="44">
        <v>31566.3</v>
      </c>
      <c r="G529" s="44">
        <v>84983.77</v>
      </c>
      <c r="H529" s="44">
        <v>65052.04</v>
      </c>
      <c r="I529" s="44">
        <v>935302.1105059355</v>
      </c>
      <c r="J529" s="44">
        <v>500</v>
      </c>
      <c r="K529" s="44">
        <v>500</v>
      </c>
      <c r="L529" s="29">
        <f t="shared" si="35"/>
        <v>181602.11000000002</v>
      </c>
      <c r="M529" s="29">
        <f t="shared" si="32"/>
        <v>1116904.2205059356</v>
      </c>
      <c r="N529" s="44"/>
      <c r="O529" s="44"/>
    </row>
    <row r="530" spans="1:15" x14ac:dyDescent="0.25">
      <c r="A530" s="43">
        <v>31216</v>
      </c>
      <c r="B530" s="42">
        <f t="shared" si="33"/>
        <v>3</v>
      </c>
      <c r="C530" s="42">
        <f t="shared" si="34"/>
        <v>0</v>
      </c>
      <c r="D530" s="36" t="s">
        <v>515</v>
      </c>
      <c r="E530" s="44">
        <v>4876</v>
      </c>
      <c r="F530" s="44">
        <v>22198.13</v>
      </c>
      <c r="G530" s="44">
        <v>434772.71</v>
      </c>
      <c r="H530" s="44">
        <v>3654726.36</v>
      </c>
      <c r="I530" s="44">
        <v>3810225.0337946727</v>
      </c>
      <c r="J530" s="44">
        <v>500</v>
      </c>
      <c r="K530" s="44">
        <v>500</v>
      </c>
      <c r="L530" s="29">
        <f t="shared" si="35"/>
        <v>4111697.1999999997</v>
      </c>
      <c r="M530" s="29">
        <f t="shared" si="32"/>
        <v>7921922.2337946724</v>
      </c>
      <c r="N530" s="44"/>
      <c r="O530" s="44"/>
    </row>
    <row r="531" spans="1:15" x14ac:dyDescent="0.25">
      <c r="A531" s="43">
        <v>31224</v>
      </c>
      <c r="B531" s="42">
        <f t="shared" si="33"/>
        <v>3</v>
      </c>
      <c r="C531" s="42">
        <f t="shared" si="34"/>
        <v>0</v>
      </c>
      <c r="D531" s="36" t="s">
        <v>516</v>
      </c>
      <c r="E531" s="44">
        <v>1445</v>
      </c>
      <c r="F531" s="44">
        <v>28635.01</v>
      </c>
      <c r="G531" s="44">
        <v>63588.959999999999</v>
      </c>
      <c r="H531" s="44">
        <v>91081.21</v>
      </c>
      <c r="I531" s="44">
        <v>1133818.4141619774</v>
      </c>
      <c r="J531" s="44">
        <v>500</v>
      </c>
      <c r="K531" s="44">
        <v>500</v>
      </c>
      <c r="L531" s="29">
        <f t="shared" si="35"/>
        <v>183305.18</v>
      </c>
      <c r="M531" s="29">
        <f t="shared" si="32"/>
        <v>1317123.5941619773</v>
      </c>
      <c r="N531" s="44"/>
      <c r="O531" s="44"/>
    </row>
    <row r="532" spans="1:15" x14ac:dyDescent="0.25">
      <c r="A532" s="43">
        <v>31226</v>
      </c>
      <c r="B532" s="42">
        <f t="shared" si="33"/>
        <v>3</v>
      </c>
      <c r="C532" s="42">
        <f t="shared" si="34"/>
        <v>0</v>
      </c>
      <c r="D532" s="36" t="s">
        <v>517</v>
      </c>
      <c r="E532" s="44">
        <v>3949</v>
      </c>
      <c r="F532" s="44">
        <v>56843.81</v>
      </c>
      <c r="G532" s="44">
        <v>215625.87</v>
      </c>
      <c r="H532" s="44">
        <v>413954.91</v>
      </c>
      <c r="I532" s="44">
        <v>3099377.2244902188</v>
      </c>
      <c r="J532" s="44">
        <v>500</v>
      </c>
      <c r="K532" s="44">
        <v>500</v>
      </c>
      <c r="L532" s="29">
        <f t="shared" si="35"/>
        <v>686424.59</v>
      </c>
      <c r="M532" s="29">
        <f t="shared" si="32"/>
        <v>3785801.8144902186</v>
      </c>
      <c r="N532" s="44"/>
      <c r="O532" s="44"/>
    </row>
    <row r="533" spans="1:15" x14ac:dyDescent="0.25">
      <c r="A533" s="43">
        <v>31227</v>
      </c>
      <c r="B533" s="42">
        <f t="shared" si="33"/>
        <v>3</v>
      </c>
      <c r="C533" s="42">
        <f t="shared" si="34"/>
        <v>0</v>
      </c>
      <c r="D533" s="36" t="s">
        <v>518</v>
      </c>
      <c r="E533" s="44">
        <v>2278</v>
      </c>
      <c r="F533" s="44">
        <v>6727.6</v>
      </c>
      <c r="G533" s="44">
        <v>166858.66</v>
      </c>
      <c r="H533" s="44">
        <v>433845.63</v>
      </c>
      <c r="I533" s="44">
        <v>1786395.5654798539</v>
      </c>
      <c r="J533" s="44">
        <v>500</v>
      </c>
      <c r="K533" s="44">
        <v>500</v>
      </c>
      <c r="L533" s="29">
        <f t="shared" si="35"/>
        <v>607431.89</v>
      </c>
      <c r="M533" s="29">
        <f t="shared" si="32"/>
        <v>2393827.4554798538</v>
      </c>
      <c r="N533" s="44"/>
      <c r="O533" s="44"/>
    </row>
    <row r="534" spans="1:15" x14ac:dyDescent="0.25">
      <c r="A534" s="43">
        <v>31228</v>
      </c>
      <c r="B534" s="42">
        <f t="shared" si="33"/>
        <v>3</v>
      </c>
      <c r="C534" s="42">
        <f t="shared" si="34"/>
        <v>0</v>
      </c>
      <c r="D534" s="36" t="s">
        <v>519</v>
      </c>
      <c r="E534" s="44">
        <v>1030</v>
      </c>
      <c r="F534" s="44">
        <v>25742.89</v>
      </c>
      <c r="G534" s="44">
        <v>56429.73</v>
      </c>
      <c r="H534" s="44">
        <v>61374.58</v>
      </c>
      <c r="I534" s="44">
        <v>808188.90421234374</v>
      </c>
      <c r="J534" s="44">
        <v>500</v>
      </c>
      <c r="K534" s="44">
        <v>500</v>
      </c>
      <c r="L534" s="29">
        <f t="shared" si="35"/>
        <v>143547.20000000001</v>
      </c>
      <c r="M534" s="29">
        <f t="shared" si="32"/>
        <v>951736.10421234369</v>
      </c>
      <c r="N534" s="44"/>
      <c r="O534" s="44"/>
    </row>
    <row r="535" spans="1:15" x14ac:dyDescent="0.25">
      <c r="A535" s="43">
        <v>31229</v>
      </c>
      <c r="B535" s="42">
        <f t="shared" si="33"/>
        <v>3</v>
      </c>
      <c r="C535" s="42">
        <f t="shared" si="34"/>
        <v>0</v>
      </c>
      <c r="D535" s="36" t="s">
        <v>520</v>
      </c>
      <c r="E535" s="44">
        <v>1361</v>
      </c>
      <c r="F535" s="44">
        <v>7739.48</v>
      </c>
      <c r="G535" s="44">
        <v>110083.87</v>
      </c>
      <c r="H535" s="44">
        <v>530706.86</v>
      </c>
      <c r="I535" s="44">
        <v>1072826.7099289205</v>
      </c>
      <c r="J535" s="44">
        <v>500</v>
      </c>
      <c r="K535" s="44">
        <v>500</v>
      </c>
      <c r="L535" s="29">
        <f t="shared" si="35"/>
        <v>648530.21</v>
      </c>
      <c r="M535" s="29">
        <f t="shared" si="32"/>
        <v>1721356.9199289205</v>
      </c>
      <c r="N535" s="44"/>
      <c r="O535" s="44"/>
    </row>
    <row r="536" spans="1:15" x14ac:dyDescent="0.25">
      <c r="A536" s="43">
        <v>31230</v>
      </c>
      <c r="B536" s="42">
        <f t="shared" si="33"/>
        <v>3</v>
      </c>
      <c r="C536" s="42">
        <f t="shared" si="34"/>
        <v>1</v>
      </c>
      <c r="D536" s="36" t="s">
        <v>521</v>
      </c>
      <c r="E536" s="44">
        <v>16987</v>
      </c>
      <c r="F536" s="44">
        <v>24568.69</v>
      </c>
      <c r="G536" s="44">
        <v>1390261.71</v>
      </c>
      <c r="H536" s="44">
        <v>6165487.75</v>
      </c>
      <c r="I536" s="44">
        <v>15884554.222211612</v>
      </c>
      <c r="J536" s="44">
        <v>500</v>
      </c>
      <c r="K536" s="44">
        <v>500</v>
      </c>
      <c r="L536" s="29">
        <f t="shared" si="35"/>
        <v>7580318.1500000004</v>
      </c>
      <c r="M536" s="29">
        <f t="shared" si="32"/>
        <v>23464872.372211613</v>
      </c>
      <c r="N536" s="44"/>
      <c r="O536" s="44"/>
    </row>
    <row r="537" spans="1:15" x14ac:dyDescent="0.25">
      <c r="A537" s="43">
        <v>31234</v>
      </c>
      <c r="B537" s="42">
        <f t="shared" si="33"/>
        <v>3</v>
      </c>
      <c r="C537" s="42">
        <f t="shared" si="34"/>
        <v>0</v>
      </c>
      <c r="D537" s="36" t="s">
        <v>522</v>
      </c>
      <c r="E537" s="44">
        <v>1542</v>
      </c>
      <c r="F537" s="44">
        <v>45145.63</v>
      </c>
      <c r="G537" s="44">
        <v>104035.96</v>
      </c>
      <c r="H537" s="44">
        <v>157599.01999999999</v>
      </c>
      <c r="I537" s="44">
        <v>1209929.4080538196</v>
      </c>
      <c r="J537" s="44">
        <v>500</v>
      </c>
      <c r="K537" s="44">
        <v>500</v>
      </c>
      <c r="L537" s="29">
        <f t="shared" si="35"/>
        <v>306780.61</v>
      </c>
      <c r="M537" s="29">
        <f t="shared" si="32"/>
        <v>1516710.0180538194</v>
      </c>
      <c r="N537" s="44"/>
      <c r="O537" s="44"/>
    </row>
    <row r="538" spans="1:15" x14ac:dyDescent="0.25">
      <c r="A538" s="43">
        <v>31235</v>
      </c>
      <c r="B538" s="42">
        <f t="shared" si="33"/>
        <v>3</v>
      </c>
      <c r="C538" s="42">
        <f t="shared" si="34"/>
        <v>1</v>
      </c>
      <c r="D538" s="36" t="s">
        <v>821</v>
      </c>
      <c r="E538" s="44">
        <v>11259</v>
      </c>
      <c r="F538" s="44">
        <v>30471.39</v>
      </c>
      <c r="G538" s="44">
        <v>1362806.66</v>
      </c>
      <c r="H538" s="44">
        <v>3718404.84</v>
      </c>
      <c r="I538" s="44">
        <v>10508710.70664102</v>
      </c>
      <c r="J538" s="44">
        <v>500</v>
      </c>
      <c r="K538" s="44">
        <v>500</v>
      </c>
      <c r="L538" s="29">
        <f t="shared" si="35"/>
        <v>5111682.8899999997</v>
      </c>
      <c r="M538" s="29">
        <f t="shared" si="32"/>
        <v>15620393.596641019</v>
      </c>
      <c r="N538" s="44"/>
      <c r="O538" s="44"/>
    </row>
    <row r="539" spans="1:15" x14ac:dyDescent="0.25">
      <c r="A539" s="43">
        <v>31301</v>
      </c>
      <c r="B539" s="42">
        <f t="shared" si="33"/>
        <v>3</v>
      </c>
      <c r="C539" s="42">
        <f t="shared" si="34"/>
        <v>0</v>
      </c>
      <c r="D539" s="36" t="s">
        <v>523</v>
      </c>
      <c r="E539" s="44">
        <v>647</v>
      </c>
      <c r="F539" s="44">
        <v>3180.1</v>
      </c>
      <c r="G539" s="44">
        <v>41214.019999999997</v>
      </c>
      <c r="H539" s="44">
        <v>32514.6</v>
      </c>
      <c r="I539" s="44">
        <v>513889.98194269772</v>
      </c>
      <c r="J539" s="44">
        <v>500</v>
      </c>
      <c r="K539" s="44">
        <v>500</v>
      </c>
      <c r="L539" s="29">
        <f t="shared" si="35"/>
        <v>76908.72</v>
      </c>
      <c r="M539" s="29">
        <f t="shared" si="32"/>
        <v>590798.70194269775</v>
      </c>
      <c r="N539" s="44"/>
      <c r="O539" s="44"/>
    </row>
    <row r="540" spans="1:15" x14ac:dyDescent="0.25">
      <c r="A540" s="43">
        <v>31302</v>
      </c>
      <c r="B540" s="42">
        <f t="shared" si="33"/>
        <v>3</v>
      </c>
      <c r="C540" s="42">
        <f t="shared" si="34"/>
        <v>0</v>
      </c>
      <c r="D540" s="36" t="s">
        <v>2047</v>
      </c>
      <c r="E540" s="44">
        <v>1022</v>
      </c>
      <c r="F540" s="44">
        <v>9819.7999999999993</v>
      </c>
      <c r="G540" s="44">
        <v>45627.27</v>
      </c>
      <c r="H540" s="44">
        <v>72774.66</v>
      </c>
      <c r="I540" s="44">
        <v>804583.63148972811</v>
      </c>
      <c r="J540" s="44">
        <v>500</v>
      </c>
      <c r="K540" s="44">
        <v>500</v>
      </c>
      <c r="L540" s="29">
        <f t="shared" si="35"/>
        <v>128221.73</v>
      </c>
      <c r="M540" s="29">
        <f t="shared" si="32"/>
        <v>932805.36148972809</v>
      </c>
      <c r="N540" s="44"/>
      <c r="O540" s="44"/>
    </row>
    <row r="541" spans="1:15" x14ac:dyDescent="0.25">
      <c r="A541" s="43">
        <v>31303</v>
      </c>
      <c r="B541" s="42">
        <f t="shared" si="33"/>
        <v>3</v>
      </c>
      <c r="C541" s="42">
        <f t="shared" si="34"/>
        <v>0</v>
      </c>
      <c r="D541" s="36" t="s">
        <v>2048</v>
      </c>
      <c r="E541" s="44">
        <v>1261</v>
      </c>
      <c r="F541" s="44">
        <v>17574.419999999998</v>
      </c>
      <c r="G541" s="44">
        <v>71950.38</v>
      </c>
      <c r="H541" s="44">
        <v>67369.36</v>
      </c>
      <c r="I541" s="44">
        <v>989442.92059394717</v>
      </c>
      <c r="J541" s="44">
        <v>500</v>
      </c>
      <c r="K541" s="44">
        <v>500</v>
      </c>
      <c r="L541" s="29">
        <f t="shared" si="35"/>
        <v>156894.16</v>
      </c>
      <c r="M541" s="29">
        <f t="shared" si="32"/>
        <v>1146337.0805939471</v>
      </c>
      <c r="N541" s="44"/>
      <c r="O541" s="44"/>
    </row>
    <row r="542" spans="1:15" x14ac:dyDescent="0.25">
      <c r="A542" s="43">
        <v>31304</v>
      </c>
      <c r="B542" s="42">
        <f t="shared" si="33"/>
        <v>3</v>
      </c>
      <c r="C542" s="42">
        <f t="shared" si="34"/>
        <v>0</v>
      </c>
      <c r="D542" s="36" t="s">
        <v>524</v>
      </c>
      <c r="E542" s="44">
        <v>854</v>
      </c>
      <c r="F542" s="44">
        <v>2585.79</v>
      </c>
      <c r="G542" s="44">
        <v>71001.440000000002</v>
      </c>
      <c r="H542" s="44">
        <v>293477.99</v>
      </c>
      <c r="I542" s="44">
        <v>780763.38425598317</v>
      </c>
      <c r="J542" s="44">
        <v>500</v>
      </c>
      <c r="K542" s="44">
        <v>500</v>
      </c>
      <c r="L542" s="29">
        <f t="shared" si="35"/>
        <v>367065.22</v>
      </c>
      <c r="M542" s="29">
        <f t="shared" si="32"/>
        <v>1147828.6042559831</v>
      </c>
      <c r="N542" s="44"/>
      <c r="O542" s="44"/>
    </row>
    <row r="543" spans="1:15" x14ac:dyDescent="0.25">
      <c r="A543" s="43">
        <v>31308</v>
      </c>
      <c r="B543" s="42">
        <f t="shared" si="33"/>
        <v>3</v>
      </c>
      <c r="C543" s="42">
        <f t="shared" si="34"/>
        <v>0</v>
      </c>
      <c r="D543" s="36" t="s">
        <v>525</v>
      </c>
      <c r="E543" s="44">
        <v>3088</v>
      </c>
      <c r="F543" s="44">
        <v>35515.35</v>
      </c>
      <c r="G543" s="44">
        <v>162647.86000000002</v>
      </c>
      <c r="H543" s="44">
        <v>491157.82</v>
      </c>
      <c r="I543" s="44">
        <v>2435866.3863045606</v>
      </c>
      <c r="J543" s="44">
        <v>500</v>
      </c>
      <c r="K543" s="44">
        <v>500</v>
      </c>
      <c r="L543" s="29">
        <f t="shared" si="35"/>
        <v>689321.03</v>
      </c>
      <c r="M543" s="29">
        <f t="shared" si="32"/>
        <v>3125187.4163045604</v>
      </c>
      <c r="N543" s="44"/>
      <c r="O543" s="44"/>
    </row>
    <row r="544" spans="1:15" x14ac:dyDescent="0.25">
      <c r="A544" s="43">
        <v>31309</v>
      </c>
      <c r="B544" s="42">
        <f t="shared" si="33"/>
        <v>3</v>
      </c>
      <c r="C544" s="42">
        <f t="shared" si="34"/>
        <v>0</v>
      </c>
      <c r="D544" s="36" t="s">
        <v>526</v>
      </c>
      <c r="E544" s="44">
        <v>2952</v>
      </c>
      <c r="F544" s="44">
        <v>14821.68</v>
      </c>
      <c r="G544" s="44">
        <v>187308.01</v>
      </c>
      <c r="H544" s="44">
        <v>336097.09</v>
      </c>
      <c r="I544" s="44">
        <v>2334917.4047833756</v>
      </c>
      <c r="J544" s="44">
        <v>500</v>
      </c>
      <c r="K544" s="44">
        <v>500</v>
      </c>
      <c r="L544" s="29">
        <f t="shared" si="35"/>
        <v>538226.78</v>
      </c>
      <c r="M544" s="29">
        <f t="shared" si="32"/>
        <v>2873144.1847833758</v>
      </c>
      <c r="N544" s="44"/>
      <c r="O544" s="44"/>
    </row>
    <row r="545" spans="1:15" x14ac:dyDescent="0.25">
      <c r="A545" s="43">
        <v>31310</v>
      </c>
      <c r="B545" s="42">
        <f t="shared" si="33"/>
        <v>3</v>
      </c>
      <c r="C545" s="42">
        <f t="shared" si="34"/>
        <v>0</v>
      </c>
      <c r="D545" s="36" t="s">
        <v>527</v>
      </c>
      <c r="E545" s="44">
        <v>2174</v>
      </c>
      <c r="F545" s="44">
        <v>20873.53</v>
      </c>
      <c r="G545" s="44">
        <v>162593.66</v>
      </c>
      <c r="H545" s="44">
        <v>526383.56000000006</v>
      </c>
      <c r="I545" s="44">
        <v>1707840.4222024709</v>
      </c>
      <c r="J545" s="44">
        <v>500</v>
      </c>
      <c r="K545" s="44">
        <v>500</v>
      </c>
      <c r="L545" s="29">
        <f t="shared" si="35"/>
        <v>709850.75</v>
      </c>
      <c r="M545" s="29">
        <f t="shared" si="32"/>
        <v>2417691.1722024707</v>
      </c>
      <c r="N545" s="44"/>
      <c r="O545" s="44"/>
    </row>
    <row r="546" spans="1:15" x14ac:dyDescent="0.25">
      <c r="A546" s="43">
        <v>31311</v>
      </c>
      <c r="B546" s="42">
        <f t="shared" si="33"/>
        <v>3</v>
      </c>
      <c r="C546" s="42">
        <f t="shared" si="34"/>
        <v>0</v>
      </c>
      <c r="D546" s="36" t="s">
        <v>528</v>
      </c>
      <c r="E546" s="44">
        <v>3782</v>
      </c>
      <c r="F546" s="44">
        <v>34417.97</v>
      </c>
      <c r="G546" s="44">
        <v>208376.74</v>
      </c>
      <c r="H546" s="44">
        <v>498124.85</v>
      </c>
      <c r="I546" s="44">
        <v>2967728.7766480986</v>
      </c>
      <c r="J546" s="44">
        <v>500</v>
      </c>
      <c r="K546" s="44">
        <v>500</v>
      </c>
      <c r="L546" s="29">
        <f t="shared" si="35"/>
        <v>740919.55999999994</v>
      </c>
      <c r="M546" s="29">
        <f t="shared" si="32"/>
        <v>3708648.3366480987</v>
      </c>
      <c r="N546" s="44"/>
      <c r="O546" s="44"/>
    </row>
    <row r="547" spans="1:15" x14ac:dyDescent="0.25">
      <c r="A547" s="43">
        <v>31315</v>
      </c>
      <c r="B547" s="42">
        <f t="shared" si="33"/>
        <v>3</v>
      </c>
      <c r="C547" s="42">
        <f t="shared" si="34"/>
        <v>0</v>
      </c>
      <c r="D547" s="36" t="s">
        <v>529</v>
      </c>
      <c r="E547" s="44">
        <v>1988</v>
      </c>
      <c r="F547" s="44">
        <v>2324.63</v>
      </c>
      <c r="G547" s="44">
        <v>125694.03</v>
      </c>
      <c r="H547" s="44">
        <v>326818.62</v>
      </c>
      <c r="I547" s="44">
        <v>1566876.3210520113</v>
      </c>
      <c r="J547" s="44">
        <v>500</v>
      </c>
      <c r="K547" s="44">
        <v>500</v>
      </c>
      <c r="L547" s="29">
        <f t="shared" si="35"/>
        <v>454837.28</v>
      </c>
      <c r="M547" s="29">
        <f t="shared" si="32"/>
        <v>2021713.6010520114</v>
      </c>
      <c r="N547" s="44"/>
      <c r="O547" s="44"/>
    </row>
    <row r="548" spans="1:15" x14ac:dyDescent="0.25">
      <c r="A548" s="43">
        <v>31319</v>
      </c>
      <c r="B548" s="42">
        <f t="shared" si="33"/>
        <v>3</v>
      </c>
      <c r="C548" s="42">
        <f t="shared" si="34"/>
        <v>0</v>
      </c>
      <c r="D548" s="36" t="s">
        <v>530</v>
      </c>
      <c r="E548" s="44">
        <v>1222</v>
      </c>
      <c r="F548" s="44">
        <v>21818.33</v>
      </c>
      <c r="G548" s="44">
        <v>63367.94</v>
      </c>
      <c r="H548" s="44">
        <v>108131.85</v>
      </c>
      <c r="I548" s="44">
        <v>958841.59315289708</v>
      </c>
      <c r="J548" s="44">
        <v>500</v>
      </c>
      <c r="K548" s="44">
        <v>500</v>
      </c>
      <c r="L548" s="29">
        <f t="shared" si="35"/>
        <v>193318.12</v>
      </c>
      <c r="M548" s="29">
        <f t="shared" si="32"/>
        <v>1152159.7131528971</v>
      </c>
      <c r="N548" s="44"/>
      <c r="O548" s="44"/>
    </row>
    <row r="549" spans="1:15" x14ac:dyDescent="0.25">
      <c r="A549" s="43">
        <v>31321</v>
      </c>
      <c r="B549" s="42">
        <f t="shared" si="33"/>
        <v>3</v>
      </c>
      <c r="C549" s="42">
        <f t="shared" si="34"/>
        <v>0</v>
      </c>
      <c r="D549" s="36" t="s">
        <v>531</v>
      </c>
      <c r="E549" s="44">
        <v>758</v>
      </c>
      <c r="F549" s="44">
        <v>9918.7000000000007</v>
      </c>
      <c r="G549" s="44">
        <v>45129.72</v>
      </c>
      <c r="H549" s="44">
        <v>17387.240000000002</v>
      </c>
      <c r="I549" s="44">
        <v>600003.19553719449</v>
      </c>
      <c r="J549" s="44">
        <v>500</v>
      </c>
      <c r="K549" s="44">
        <v>500</v>
      </c>
      <c r="L549" s="29">
        <f t="shared" si="35"/>
        <v>72435.66</v>
      </c>
      <c r="M549" s="29">
        <f t="shared" si="32"/>
        <v>672438.85553719453</v>
      </c>
      <c r="N549" s="44"/>
      <c r="O549" s="44"/>
    </row>
    <row r="550" spans="1:15" x14ac:dyDescent="0.25">
      <c r="A550" s="43">
        <v>31322</v>
      </c>
      <c r="B550" s="42">
        <f t="shared" si="33"/>
        <v>3</v>
      </c>
      <c r="C550" s="42">
        <f t="shared" si="34"/>
        <v>0</v>
      </c>
      <c r="D550" s="36" t="s">
        <v>532</v>
      </c>
      <c r="E550" s="44">
        <v>7631</v>
      </c>
      <c r="F550" s="44">
        <v>77229.73</v>
      </c>
      <c r="G550" s="44">
        <v>462317.64</v>
      </c>
      <c r="H550" s="44">
        <v>1835408.35</v>
      </c>
      <c r="I550" s="44">
        <v>6332401.1871478092</v>
      </c>
      <c r="J550" s="44">
        <v>500</v>
      </c>
      <c r="K550" s="44">
        <v>500</v>
      </c>
      <c r="L550" s="29">
        <f t="shared" si="35"/>
        <v>2374955.7200000002</v>
      </c>
      <c r="M550" s="29">
        <f t="shared" si="32"/>
        <v>8707356.9071478099</v>
      </c>
      <c r="N550" s="44"/>
      <c r="O550" s="44"/>
    </row>
    <row r="551" spans="1:15" x14ac:dyDescent="0.25">
      <c r="A551" s="43">
        <v>31323</v>
      </c>
      <c r="B551" s="42">
        <f t="shared" si="33"/>
        <v>3</v>
      </c>
      <c r="C551" s="42">
        <f t="shared" si="34"/>
        <v>0</v>
      </c>
      <c r="D551" s="36" t="s">
        <v>533</v>
      </c>
      <c r="E551" s="44">
        <v>1412</v>
      </c>
      <c r="F551" s="44">
        <v>13329.62</v>
      </c>
      <c r="G551" s="44">
        <v>76177.119999999995</v>
      </c>
      <c r="H551" s="44">
        <v>87697.5</v>
      </c>
      <c r="I551" s="44">
        <v>1108612.1258640764</v>
      </c>
      <c r="J551" s="44">
        <v>500</v>
      </c>
      <c r="K551" s="44">
        <v>500</v>
      </c>
      <c r="L551" s="29">
        <f t="shared" si="35"/>
        <v>177204.24</v>
      </c>
      <c r="M551" s="29">
        <f t="shared" si="32"/>
        <v>1285816.3658640764</v>
      </c>
      <c r="N551" s="44"/>
      <c r="O551" s="44"/>
    </row>
    <row r="552" spans="1:15" x14ac:dyDescent="0.25">
      <c r="A552" s="43">
        <v>31324</v>
      </c>
      <c r="B552" s="42">
        <f t="shared" si="33"/>
        <v>3</v>
      </c>
      <c r="C552" s="42">
        <f t="shared" si="34"/>
        <v>0</v>
      </c>
      <c r="D552" s="36" t="s">
        <v>534</v>
      </c>
      <c r="E552" s="44">
        <v>2040</v>
      </c>
      <c r="F552" s="44">
        <v>29517.58</v>
      </c>
      <c r="G552" s="44">
        <v>88800.83</v>
      </c>
      <c r="H552" s="44">
        <v>250682.4</v>
      </c>
      <c r="I552" s="44">
        <v>1601060.0076088971</v>
      </c>
      <c r="J552" s="44">
        <v>500</v>
      </c>
      <c r="K552" s="44">
        <v>500</v>
      </c>
      <c r="L552" s="29">
        <f t="shared" si="35"/>
        <v>369000.81</v>
      </c>
      <c r="M552" s="29">
        <f t="shared" si="32"/>
        <v>1970060.8176088971</v>
      </c>
      <c r="N552" s="44"/>
      <c r="O552" s="44"/>
    </row>
    <row r="553" spans="1:15" x14ac:dyDescent="0.25">
      <c r="A553" s="43">
        <v>31326</v>
      </c>
      <c r="B553" s="42">
        <f t="shared" si="33"/>
        <v>3</v>
      </c>
      <c r="C553" s="42">
        <f t="shared" si="34"/>
        <v>0</v>
      </c>
      <c r="D553" s="36" t="s">
        <v>535</v>
      </c>
      <c r="E553" s="44">
        <v>915</v>
      </c>
      <c r="F553" s="44">
        <v>13861.71</v>
      </c>
      <c r="G553" s="44">
        <v>41049.33</v>
      </c>
      <c r="H553" s="44">
        <v>51831.9</v>
      </c>
      <c r="I553" s="44">
        <v>720203.96611679823</v>
      </c>
      <c r="J553" s="44">
        <v>500</v>
      </c>
      <c r="K553" s="44">
        <v>500</v>
      </c>
      <c r="L553" s="29">
        <f t="shared" si="35"/>
        <v>106742.94</v>
      </c>
      <c r="M553" s="29">
        <f t="shared" si="32"/>
        <v>826946.90611679829</v>
      </c>
      <c r="N553" s="44"/>
      <c r="O553" s="44"/>
    </row>
    <row r="554" spans="1:15" x14ac:dyDescent="0.25">
      <c r="A554" s="43">
        <v>31327</v>
      </c>
      <c r="B554" s="42">
        <f t="shared" si="33"/>
        <v>3</v>
      </c>
      <c r="C554" s="42">
        <f t="shared" si="34"/>
        <v>0</v>
      </c>
      <c r="D554" s="36" t="s">
        <v>536</v>
      </c>
      <c r="E554" s="44">
        <v>3566</v>
      </c>
      <c r="F554" s="44">
        <v>7025.01</v>
      </c>
      <c r="G554" s="44">
        <v>202452.83</v>
      </c>
      <c r="H554" s="44">
        <v>332103.75</v>
      </c>
      <c r="I554" s="44">
        <v>2811230.612513151</v>
      </c>
      <c r="J554" s="44">
        <v>500</v>
      </c>
      <c r="K554" s="44">
        <v>500</v>
      </c>
      <c r="L554" s="29">
        <f t="shared" si="35"/>
        <v>541581.59</v>
      </c>
      <c r="M554" s="29">
        <f t="shared" si="32"/>
        <v>3352812.2025131509</v>
      </c>
      <c r="N554" s="44"/>
      <c r="O554" s="44"/>
    </row>
    <row r="555" spans="1:15" x14ac:dyDescent="0.25">
      <c r="A555" s="43">
        <v>31330</v>
      </c>
      <c r="B555" s="42">
        <f t="shared" si="33"/>
        <v>3</v>
      </c>
      <c r="C555" s="42">
        <f t="shared" si="34"/>
        <v>0</v>
      </c>
      <c r="D555" s="36" t="s">
        <v>249</v>
      </c>
      <c r="E555" s="44">
        <v>1301</v>
      </c>
      <c r="F555" s="44">
        <v>6302.63</v>
      </c>
      <c r="G555" s="44">
        <v>68598.55</v>
      </c>
      <c r="H555" s="44">
        <v>89736.84</v>
      </c>
      <c r="I555" s="44">
        <v>1023022.8269048684</v>
      </c>
      <c r="J555" s="44">
        <v>500</v>
      </c>
      <c r="K555" s="44">
        <v>500</v>
      </c>
      <c r="L555" s="29">
        <f t="shared" si="35"/>
        <v>164638.02000000002</v>
      </c>
      <c r="M555" s="29">
        <f t="shared" si="32"/>
        <v>1187660.8469048683</v>
      </c>
      <c r="N555" s="44"/>
      <c r="O555" s="44"/>
    </row>
    <row r="556" spans="1:15" x14ac:dyDescent="0.25">
      <c r="A556" s="43">
        <v>31333</v>
      </c>
      <c r="B556" s="42">
        <f t="shared" si="33"/>
        <v>3</v>
      </c>
      <c r="C556" s="42">
        <f t="shared" si="34"/>
        <v>0</v>
      </c>
      <c r="D556" s="36" t="s">
        <v>537</v>
      </c>
      <c r="E556" s="44">
        <v>2592</v>
      </c>
      <c r="F556" s="44">
        <v>15755.27</v>
      </c>
      <c r="G556" s="44">
        <v>136927.79</v>
      </c>
      <c r="H556" s="44">
        <v>194619.69</v>
      </c>
      <c r="I556" s="44">
        <v>2037102.3254279452</v>
      </c>
      <c r="J556" s="44">
        <v>500</v>
      </c>
      <c r="K556" s="44">
        <v>500</v>
      </c>
      <c r="L556" s="29">
        <f t="shared" si="35"/>
        <v>347302.75</v>
      </c>
      <c r="M556" s="29">
        <f t="shared" si="32"/>
        <v>2384405.0754279452</v>
      </c>
      <c r="N556" s="44"/>
      <c r="O556" s="44"/>
    </row>
    <row r="557" spans="1:15" x14ac:dyDescent="0.25">
      <c r="A557" s="43">
        <v>31336</v>
      </c>
      <c r="B557" s="42">
        <f t="shared" si="33"/>
        <v>3</v>
      </c>
      <c r="C557" s="42">
        <f t="shared" si="34"/>
        <v>0</v>
      </c>
      <c r="D557" s="36" t="s">
        <v>538</v>
      </c>
      <c r="E557" s="44">
        <v>1537</v>
      </c>
      <c r="F557" s="44">
        <v>18303.98</v>
      </c>
      <c r="G557" s="44">
        <v>109713.57</v>
      </c>
      <c r="H557" s="44">
        <v>608380.4</v>
      </c>
      <c r="I557" s="44">
        <v>1236658.1682173715</v>
      </c>
      <c r="J557" s="44">
        <v>500</v>
      </c>
      <c r="K557" s="44">
        <v>500</v>
      </c>
      <c r="L557" s="29">
        <f t="shared" si="35"/>
        <v>736397.95000000007</v>
      </c>
      <c r="M557" s="29">
        <f t="shared" si="32"/>
        <v>1973056.1182173714</v>
      </c>
      <c r="N557" s="44"/>
      <c r="O557" s="44"/>
    </row>
    <row r="558" spans="1:15" x14ac:dyDescent="0.25">
      <c r="A558" s="43">
        <v>31337</v>
      </c>
      <c r="B558" s="42">
        <f t="shared" si="33"/>
        <v>3</v>
      </c>
      <c r="C558" s="42">
        <f t="shared" si="34"/>
        <v>0</v>
      </c>
      <c r="D558" s="36" t="s">
        <v>539</v>
      </c>
      <c r="E558" s="44">
        <v>2087</v>
      </c>
      <c r="F558" s="44">
        <v>15975.33</v>
      </c>
      <c r="G558" s="44">
        <v>125433.49</v>
      </c>
      <c r="H558" s="44">
        <v>300000.53999999998</v>
      </c>
      <c r="I558" s="44">
        <v>1646994.1605718739</v>
      </c>
      <c r="J558" s="44">
        <v>500</v>
      </c>
      <c r="K558" s="44">
        <v>500</v>
      </c>
      <c r="L558" s="29">
        <f t="shared" si="35"/>
        <v>441409.36</v>
      </c>
      <c r="M558" s="29">
        <f t="shared" si="32"/>
        <v>2088403.520571874</v>
      </c>
      <c r="N558" s="44"/>
      <c r="O558" s="44"/>
    </row>
    <row r="559" spans="1:15" x14ac:dyDescent="0.25">
      <c r="A559" s="43">
        <v>31338</v>
      </c>
      <c r="B559" s="42">
        <f t="shared" si="33"/>
        <v>3</v>
      </c>
      <c r="C559" s="42">
        <f t="shared" si="34"/>
        <v>0</v>
      </c>
      <c r="D559" s="36" t="s">
        <v>540</v>
      </c>
      <c r="E559" s="44">
        <v>1067</v>
      </c>
      <c r="F559" s="44">
        <v>11933.17</v>
      </c>
      <c r="G559" s="44">
        <v>64101.89</v>
      </c>
      <c r="H559" s="44">
        <v>57228.17</v>
      </c>
      <c r="I559" s="44">
        <v>871916.76311106409</v>
      </c>
      <c r="J559" s="44">
        <v>500</v>
      </c>
      <c r="K559" s="44">
        <v>500</v>
      </c>
      <c r="L559" s="29">
        <f t="shared" si="35"/>
        <v>133263.22999999998</v>
      </c>
      <c r="M559" s="29">
        <f t="shared" si="32"/>
        <v>1005179.9931110641</v>
      </c>
      <c r="N559" s="44"/>
      <c r="O559" s="44"/>
    </row>
    <row r="560" spans="1:15" x14ac:dyDescent="0.25">
      <c r="A560" s="43">
        <v>31340</v>
      </c>
      <c r="B560" s="42">
        <f t="shared" si="33"/>
        <v>3</v>
      </c>
      <c r="C560" s="42">
        <f t="shared" si="34"/>
        <v>0</v>
      </c>
      <c r="D560" s="36" t="s">
        <v>2049</v>
      </c>
      <c r="E560" s="44">
        <v>1109</v>
      </c>
      <c r="F560" s="44">
        <v>16975.330000000002</v>
      </c>
      <c r="G560" s="44">
        <v>40518.51</v>
      </c>
      <c r="H560" s="44">
        <v>120107.26</v>
      </c>
      <c r="I560" s="44">
        <v>870176.2085160088</v>
      </c>
      <c r="J560" s="44">
        <v>500</v>
      </c>
      <c r="K560" s="44">
        <v>500</v>
      </c>
      <c r="L560" s="29">
        <f t="shared" si="35"/>
        <v>177601.1</v>
      </c>
      <c r="M560" s="29">
        <f t="shared" si="32"/>
        <v>1047777.3085160088</v>
      </c>
      <c r="N560" s="44"/>
      <c r="O560" s="44"/>
    </row>
    <row r="561" spans="1:15" x14ac:dyDescent="0.25">
      <c r="A561" s="43">
        <v>31343</v>
      </c>
      <c r="B561" s="42">
        <f t="shared" si="33"/>
        <v>3</v>
      </c>
      <c r="C561" s="42">
        <f t="shared" si="34"/>
        <v>0</v>
      </c>
      <c r="D561" s="36" t="s">
        <v>541</v>
      </c>
      <c r="E561" s="44">
        <v>1985</v>
      </c>
      <c r="F561" s="44">
        <v>10172.89</v>
      </c>
      <c r="G561" s="44">
        <v>120587.89</v>
      </c>
      <c r="H561" s="44">
        <v>219994.37</v>
      </c>
      <c r="I561" s="44">
        <v>1569900.9626793314</v>
      </c>
      <c r="J561" s="44">
        <v>500</v>
      </c>
      <c r="K561" s="44">
        <v>500</v>
      </c>
      <c r="L561" s="29">
        <f t="shared" si="35"/>
        <v>350755.15</v>
      </c>
      <c r="M561" s="29">
        <f t="shared" si="32"/>
        <v>1920656.1126793316</v>
      </c>
      <c r="N561" s="44"/>
      <c r="O561" s="44"/>
    </row>
    <row r="562" spans="1:15" x14ac:dyDescent="0.25">
      <c r="A562" s="43">
        <v>31344</v>
      </c>
      <c r="B562" s="42">
        <f t="shared" si="33"/>
        <v>3</v>
      </c>
      <c r="C562" s="42">
        <f t="shared" si="34"/>
        <v>0</v>
      </c>
      <c r="D562" s="36" t="s">
        <v>542</v>
      </c>
      <c r="E562" s="44">
        <v>1581</v>
      </c>
      <c r="F562" s="44">
        <v>9351.07</v>
      </c>
      <c r="G562" s="44">
        <v>83599.539999999994</v>
      </c>
      <c r="H562" s="44">
        <v>281727.03999999998</v>
      </c>
      <c r="I562" s="44">
        <v>1302704.5975083234</v>
      </c>
      <c r="J562" s="44">
        <v>500</v>
      </c>
      <c r="K562" s="44">
        <v>500</v>
      </c>
      <c r="L562" s="29">
        <f t="shared" si="35"/>
        <v>374677.64999999997</v>
      </c>
      <c r="M562" s="29">
        <f t="shared" si="32"/>
        <v>1677382.2475083233</v>
      </c>
      <c r="N562" s="44"/>
      <c r="O562" s="44"/>
    </row>
    <row r="563" spans="1:15" x14ac:dyDescent="0.25">
      <c r="A563" s="43">
        <v>31346</v>
      </c>
      <c r="B563" s="42">
        <f t="shared" si="33"/>
        <v>3</v>
      </c>
      <c r="C563" s="42">
        <f t="shared" si="34"/>
        <v>0</v>
      </c>
      <c r="D563" s="36" t="s">
        <v>543</v>
      </c>
      <c r="E563" s="44">
        <v>1717</v>
      </c>
      <c r="F563" s="44">
        <v>19436.07</v>
      </c>
      <c r="G563" s="44">
        <v>86208.48</v>
      </c>
      <c r="H563" s="44">
        <v>93330.75</v>
      </c>
      <c r="I563" s="44">
        <v>1358197.833960633</v>
      </c>
      <c r="J563" s="44">
        <v>500</v>
      </c>
      <c r="K563" s="44">
        <v>500</v>
      </c>
      <c r="L563" s="29">
        <f t="shared" si="35"/>
        <v>198975.3</v>
      </c>
      <c r="M563" s="29">
        <f t="shared" si="32"/>
        <v>1557173.1339606331</v>
      </c>
      <c r="N563" s="44"/>
      <c r="O563" s="44"/>
    </row>
    <row r="564" spans="1:15" x14ac:dyDescent="0.25">
      <c r="A564" s="43">
        <v>31347</v>
      </c>
      <c r="B564" s="42">
        <f t="shared" si="33"/>
        <v>3</v>
      </c>
      <c r="C564" s="42">
        <f t="shared" si="34"/>
        <v>0</v>
      </c>
      <c r="D564" s="36" t="s">
        <v>544</v>
      </c>
      <c r="E564" s="44">
        <v>837</v>
      </c>
      <c r="F564" s="44">
        <v>4501.37</v>
      </c>
      <c r="G564" s="44">
        <v>56774.04</v>
      </c>
      <c r="H564" s="44">
        <v>49874.2</v>
      </c>
      <c r="I564" s="44">
        <v>656751.56585022481</v>
      </c>
      <c r="J564" s="44">
        <v>500</v>
      </c>
      <c r="K564" s="44">
        <v>500</v>
      </c>
      <c r="L564" s="29">
        <f t="shared" si="35"/>
        <v>111149.61</v>
      </c>
      <c r="M564" s="29">
        <f t="shared" si="32"/>
        <v>767901.1758502248</v>
      </c>
      <c r="N564" s="44"/>
      <c r="O564" s="44"/>
    </row>
    <row r="565" spans="1:15" x14ac:dyDescent="0.25">
      <c r="A565" s="43">
        <v>31350</v>
      </c>
      <c r="B565" s="42">
        <f t="shared" si="33"/>
        <v>3</v>
      </c>
      <c r="C565" s="42">
        <f t="shared" si="34"/>
        <v>0</v>
      </c>
      <c r="D565" s="36" t="s">
        <v>545</v>
      </c>
      <c r="E565" s="44">
        <v>1247</v>
      </c>
      <c r="F565" s="44">
        <v>13857.83</v>
      </c>
      <c r="G565" s="44">
        <v>50396.85</v>
      </c>
      <c r="H565" s="44">
        <v>41614.42</v>
      </c>
      <c r="I565" s="44">
        <v>978457.82869203168</v>
      </c>
      <c r="J565" s="44">
        <v>500</v>
      </c>
      <c r="K565" s="44">
        <v>500</v>
      </c>
      <c r="L565" s="29">
        <f t="shared" si="35"/>
        <v>105869.1</v>
      </c>
      <c r="M565" s="29">
        <f t="shared" si="32"/>
        <v>1084326.9286920317</v>
      </c>
      <c r="N565" s="44"/>
      <c r="O565" s="44"/>
    </row>
    <row r="566" spans="1:15" x14ac:dyDescent="0.25">
      <c r="A566" s="43">
        <v>31351</v>
      </c>
      <c r="B566" s="42">
        <f t="shared" si="33"/>
        <v>3</v>
      </c>
      <c r="C566" s="42">
        <f t="shared" si="34"/>
        <v>0</v>
      </c>
      <c r="D566" s="36" t="s">
        <v>2050</v>
      </c>
      <c r="E566" s="44">
        <v>1427</v>
      </c>
      <c r="F566" s="44">
        <v>10103.4</v>
      </c>
      <c r="G566" s="44">
        <v>81438.899999999994</v>
      </c>
      <c r="H566" s="44">
        <v>306088.44</v>
      </c>
      <c r="I566" s="44">
        <v>1211518.9262229828</v>
      </c>
      <c r="J566" s="44">
        <v>500</v>
      </c>
      <c r="K566" s="44">
        <v>500</v>
      </c>
      <c r="L566" s="29">
        <f t="shared" si="35"/>
        <v>397630.74</v>
      </c>
      <c r="M566" s="29">
        <f t="shared" si="32"/>
        <v>1609149.6662229828</v>
      </c>
      <c r="N566" s="44"/>
      <c r="O566" s="44"/>
    </row>
    <row r="567" spans="1:15" x14ac:dyDescent="0.25">
      <c r="A567" s="43">
        <v>31355</v>
      </c>
      <c r="B567" s="42">
        <f t="shared" si="33"/>
        <v>3</v>
      </c>
      <c r="C567" s="42">
        <f t="shared" si="34"/>
        <v>0</v>
      </c>
      <c r="D567" s="36" t="s">
        <v>546</v>
      </c>
      <c r="E567" s="44">
        <v>1876</v>
      </c>
      <c r="F567" s="44">
        <v>28880.74</v>
      </c>
      <c r="G567" s="44">
        <v>101267.93</v>
      </c>
      <c r="H567" s="44">
        <v>154771.38</v>
      </c>
      <c r="I567" s="44">
        <v>1477360.1892187032</v>
      </c>
      <c r="J567" s="44">
        <v>500</v>
      </c>
      <c r="K567" s="44">
        <v>500</v>
      </c>
      <c r="L567" s="29">
        <f t="shared" si="35"/>
        <v>284920.05</v>
      </c>
      <c r="M567" s="29">
        <f t="shared" si="32"/>
        <v>1762280.2392187032</v>
      </c>
      <c r="N567" s="44"/>
      <c r="O567" s="44"/>
    </row>
    <row r="568" spans="1:15" x14ac:dyDescent="0.25">
      <c r="A568" s="43">
        <v>31356</v>
      </c>
      <c r="B568" s="42">
        <f t="shared" si="33"/>
        <v>3</v>
      </c>
      <c r="C568" s="42">
        <f t="shared" si="34"/>
        <v>0</v>
      </c>
      <c r="D568" s="36" t="s">
        <v>547</v>
      </c>
      <c r="E568" s="44">
        <v>1016</v>
      </c>
      <c r="F568" s="44">
        <v>6349.46</v>
      </c>
      <c r="G568" s="44">
        <v>59524.11</v>
      </c>
      <c r="H568" s="44">
        <v>31383.11</v>
      </c>
      <c r="I568" s="44">
        <v>797203.81231042824</v>
      </c>
      <c r="J568" s="44">
        <v>500</v>
      </c>
      <c r="K568" s="44">
        <v>500</v>
      </c>
      <c r="L568" s="29">
        <f t="shared" si="35"/>
        <v>97256.680000000008</v>
      </c>
      <c r="M568" s="29">
        <f t="shared" si="32"/>
        <v>894460.49231042829</v>
      </c>
      <c r="N568" s="44"/>
      <c r="O568" s="44"/>
    </row>
    <row r="569" spans="1:15" x14ac:dyDescent="0.25">
      <c r="A569" s="43">
        <v>31401</v>
      </c>
      <c r="B569" s="42">
        <f t="shared" si="33"/>
        <v>3</v>
      </c>
      <c r="C569" s="42">
        <f t="shared" si="34"/>
        <v>0</v>
      </c>
      <c r="D569" s="36" t="s">
        <v>548</v>
      </c>
      <c r="E569" s="44">
        <v>514</v>
      </c>
      <c r="F569" s="44">
        <v>22698.080000000002</v>
      </c>
      <c r="G569" s="44">
        <v>43984.38</v>
      </c>
      <c r="H569" s="44">
        <v>92939.14</v>
      </c>
      <c r="I569" s="44">
        <v>455248.5758453508</v>
      </c>
      <c r="J569" s="44">
        <v>500</v>
      </c>
      <c r="K569" s="44">
        <v>500</v>
      </c>
      <c r="L569" s="29">
        <f t="shared" si="35"/>
        <v>159621.59999999998</v>
      </c>
      <c r="M569" s="29">
        <f t="shared" si="32"/>
        <v>614870.17584535084</v>
      </c>
      <c r="N569" s="44"/>
      <c r="O569" s="44"/>
    </row>
    <row r="570" spans="1:15" x14ac:dyDescent="0.25">
      <c r="A570" s="43">
        <v>31402</v>
      </c>
      <c r="B570" s="42">
        <f t="shared" si="33"/>
        <v>3</v>
      </c>
      <c r="C570" s="42">
        <f t="shared" si="34"/>
        <v>0</v>
      </c>
      <c r="D570" s="36" t="s">
        <v>549</v>
      </c>
      <c r="E570" s="44">
        <v>1330</v>
      </c>
      <c r="F570" s="44">
        <v>6815.38</v>
      </c>
      <c r="G570" s="44">
        <v>58429.65</v>
      </c>
      <c r="H570" s="44">
        <v>187234.51</v>
      </c>
      <c r="I570" s="44">
        <v>1047627.9580745221</v>
      </c>
      <c r="J570" s="44">
        <v>500</v>
      </c>
      <c r="K570" s="44">
        <v>500</v>
      </c>
      <c r="L570" s="29">
        <f t="shared" si="35"/>
        <v>252479.54</v>
      </c>
      <c r="M570" s="29">
        <f t="shared" si="32"/>
        <v>1300107.498074522</v>
      </c>
      <c r="N570" s="44"/>
      <c r="O570" s="44"/>
    </row>
    <row r="571" spans="1:15" x14ac:dyDescent="0.25">
      <c r="A571" s="43">
        <v>31403</v>
      </c>
      <c r="B571" s="42">
        <f t="shared" si="33"/>
        <v>3</v>
      </c>
      <c r="C571" s="42">
        <f t="shared" si="34"/>
        <v>0</v>
      </c>
      <c r="D571" s="36" t="s">
        <v>550</v>
      </c>
      <c r="E571" s="44">
        <v>3787</v>
      </c>
      <c r="F571" s="44">
        <v>18534.810000000001</v>
      </c>
      <c r="G571" s="44">
        <v>217594.34</v>
      </c>
      <c r="H571" s="44">
        <v>2353486.38</v>
      </c>
      <c r="I571" s="44">
        <v>2970362.7935347697</v>
      </c>
      <c r="J571" s="44">
        <v>500</v>
      </c>
      <c r="K571" s="44">
        <v>500</v>
      </c>
      <c r="L571" s="29">
        <f t="shared" si="35"/>
        <v>2589615.5299999998</v>
      </c>
      <c r="M571" s="29">
        <f t="shared" si="32"/>
        <v>5559978.3235347699</v>
      </c>
      <c r="N571" s="44"/>
      <c r="O571" s="44"/>
    </row>
    <row r="572" spans="1:15" x14ac:dyDescent="0.25">
      <c r="A572" s="43">
        <v>31404</v>
      </c>
      <c r="B572" s="42">
        <f t="shared" si="33"/>
        <v>3</v>
      </c>
      <c r="C572" s="42">
        <f t="shared" si="34"/>
        <v>0</v>
      </c>
      <c r="D572" s="36" t="s">
        <v>551</v>
      </c>
      <c r="E572" s="44">
        <v>1512</v>
      </c>
      <c r="F572" s="44">
        <v>10726.35</v>
      </c>
      <c r="G572" s="44">
        <v>75046.69</v>
      </c>
      <c r="H572" s="44">
        <v>418859.05</v>
      </c>
      <c r="I572" s="44">
        <v>1187397.8874211679</v>
      </c>
      <c r="J572" s="44">
        <v>500</v>
      </c>
      <c r="K572" s="44">
        <v>500</v>
      </c>
      <c r="L572" s="29">
        <f t="shared" si="35"/>
        <v>504632.08999999997</v>
      </c>
      <c r="M572" s="29">
        <f t="shared" si="32"/>
        <v>1692029.9774211678</v>
      </c>
      <c r="N572" s="44"/>
      <c r="O572" s="44"/>
    </row>
    <row r="573" spans="1:15" x14ac:dyDescent="0.25">
      <c r="A573" s="43">
        <v>31405</v>
      </c>
      <c r="B573" s="42">
        <f t="shared" si="33"/>
        <v>3</v>
      </c>
      <c r="C573" s="42">
        <f t="shared" si="34"/>
        <v>0</v>
      </c>
      <c r="D573" s="36" t="s">
        <v>552</v>
      </c>
      <c r="E573" s="44">
        <v>1046</v>
      </c>
      <c r="F573" s="44">
        <v>17127.25</v>
      </c>
      <c r="G573" s="44">
        <v>65773.039999999994</v>
      </c>
      <c r="H573" s="44">
        <v>64323.18</v>
      </c>
      <c r="I573" s="44">
        <v>821632.81469219155</v>
      </c>
      <c r="J573" s="44">
        <v>500</v>
      </c>
      <c r="K573" s="44">
        <v>500</v>
      </c>
      <c r="L573" s="29">
        <f t="shared" si="35"/>
        <v>147223.47</v>
      </c>
      <c r="M573" s="29">
        <f t="shared" si="32"/>
        <v>968856.28469219152</v>
      </c>
      <c r="N573" s="44"/>
      <c r="O573" s="44"/>
    </row>
    <row r="574" spans="1:15" x14ac:dyDescent="0.25">
      <c r="A574" s="43">
        <v>31406</v>
      </c>
      <c r="B574" s="42">
        <f t="shared" si="33"/>
        <v>3</v>
      </c>
      <c r="C574" s="42">
        <f t="shared" si="34"/>
        <v>0</v>
      </c>
      <c r="D574" s="36" t="s">
        <v>553</v>
      </c>
      <c r="E574" s="44">
        <v>865</v>
      </c>
      <c r="F574" s="44">
        <v>15710.33</v>
      </c>
      <c r="G574" s="44">
        <v>41885.589999999997</v>
      </c>
      <c r="H574" s="44">
        <v>111107.65</v>
      </c>
      <c r="I574" s="44">
        <v>712141.86082267342</v>
      </c>
      <c r="J574" s="44">
        <v>500</v>
      </c>
      <c r="K574" s="44">
        <v>500</v>
      </c>
      <c r="L574" s="29">
        <f t="shared" si="35"/>
        <v>168703.57</v>
      </c>
      <c r="M574" s="29">
        <f t="shared" si="32"/>
        <v>880845.43082267349</v>
      </c>
      <c r="N574" s="44"/>
      <c r="O574" s="44"/>
    </row>
    <row r="575" spans="1:15" x14ac:dyDescent="0.25">
      <c r="A575" s="43">
        <v>31407</v>
      </c>
      <c r="B575" s="42">
        <f t="shared" si="33"/>
        <v>3</v>
      </c>
      <c r="C575" s="42">
        <f t="shared" si="34"/>
        <v>0</v>
      </c>
      <c r="D575" s="36" t="s">
        <v>554</v>
      </c>
      <c r="E575" s="44">
        <v>2778</v>
      </c>
      <c r="F575" s="44">
        <v>9601.52</v>
      </c>
      <c r="G575" s="44">
        <v>206792.14</v>
      </c>
      <c r="H575" s="44">
        <v>1711269.65</v>
      </c>
      <c r="I575" s="44">
        <v>2179575.2765801074</v>
      </c>
      <c r="J575" s="44">
        <v>500</v>
      </c>
      <c r="K575" s="44">
        <v>500</v>
      </c>
      <c r="L575" s="29">
        <f t="shared" si="35"/>
        <v>1927663.3099999998</v>
      </c>
      <c r="M575" s="29">
        <f t="shared" si="32"/>
        <v>4107238.586580107</v>
      </c>
      <c r="N575" s="44"/>
      <c r="O575" s="44"/>
    </row>
    <row r="576" spans="1:15" x14ac:dyDescent="0.25">
      <c r="A576" s="43">
        <v>31408</v>
      </c>
      <c r="B576" s="42">
        <f t="shared" si="33"/>
        <v>3</v>
      </c>
      <c r="C576" s="42">
        <f t="shared" si="34"/>
        <v>0</v>
      </c>
      <c r="D576" s="36" t="s">
        <v>555</v>
      </c>
      <c r="E576" s="44">
        <v>485</v>
      </c>
      <c r="F576" s="44">
        <v>12298.88</v>
      </c>
      <c r="G576" s="44">
        <v>42132.33</v>
      </c>
      <c r="H576" s="44">
        <v>82448.45</v>
      </c>
      <c r="I576" s="44">
        <v>402782.39394939208</v>
      </c>
      <c r="J576" s="44">
        <v>500</v>
      </c>
      <c r="K576" s="44">
        <v>500</v>
      </c>
      <c r="L576" s="29">
        <f t="shared" si="35"/>
        <v>136879.66</v>
      </c>
      <c r="M576" s="29">
        <f t="shared" si="32"/>
        <v>539662.05394939205</v>
      </c>
      <c r="N576" s="44"/>
      <c r="O576" s="44"/>
    </row>
    <row r="577" spans="1:15" x14ac:dyDescent="0.25">
      <c r="A577" s="43">
        <v>31409</v>
      </c>
      <c r="B577" s="42">
        <f t="shared" si="33"/>
        <v>3</v>
      </c>
      <c r="C577" s="42">
        <f t="shared" si="34"/>
        <v>0</v>
      </c>
      <c r="D577" s="36" t="s">
        <v>556</v>
      </c>
      <c r="E577" s="44">
        <v>855</v>
      </c>
      <c r="F577" s="44">
        <v>15915.58</v>
      </c>
      <c r="G577" s="44">
        <v>53048.9</v>
      </c>
      <c r="H577" s="44">
        <v>192975</v>
      </c>
      <c r="I577" s="44">
        <v>671970.73527588311</v>
      </c>
      <c r="J577" s="44">
        <v>500</v>
      </c>
      <c r="K577" s="44">
        <v>500</v>
      </c>
      <c r="L577" s="29">
        <f t="shared" si="35"/>
        <v>261939.47999999998</v>
      </c>
      <c r="M577" s="29">
        <f t="shared" si="32"/>
        <v>933910.21527588309</v>
      </c>
      <c r="N577" s="44"/>
      <c r="O577" s="44"/>
    </row>
    <row r="578" spans="1:15" x14ac:dyDescent="0.25">
      <c r="A578" s="43">
        <v>31410</v>
      </c>
      <c r="B578" s="42">
        <f t="shared" si="33"/>
        <v>3</v>
      </c>
      <c r="C578" s="42">
        <f t="shared" si="34"/>
        <v>0</v>
      </c>
      <c r="D578" s="36" t="s">
        <v>557</v>
      </c>
      <c r="E578" s="44">
        <v>1550</v>
      </c>
      <c r="F578" s="44">
        <v>5937.22</v>
      </c>
      <c r="G578" s="44">
        <v>97032.41</v>
      </c>
      <c r="H578" s="44">
        <v>895819.24</v>
      </c>
      <c r="I578" s="44">
        <v>1214649.8884616429</v>
      </c>
      <c r="J578" s="44">
        <v>500</v>
      </c>
      <c r="K578" s="44">
        <v>500</v>
      </c>
      <c r="L578" s="29">
        <f t="shared" si="35"/>
        <v>998788.87</v>
      </c>
      <c r="M578" s="29">
        <f t="shared" si="32"/>
        <v>2213438.758461643</v>
      </c>
      <c r="N578" s="44"/>
      <c r="O578" s="44"/>
    </row>
    <row r="579" spans="1:15" x14ac:dyDescent="0.25">
      <c r="A579" s="43">
        <v>31411</v>
      </c>
      <c r="B579" s="42">
        <f t="shared" si="33"/>
        <v>3</v>
      </c>
      <c r="C579" s="42">
        <f t="shared" si="34"/>
        <v>0</v>
      </c>
      <c r="D579" s="36" t="s">
        <v>558</v>
      </c>
      <c r="E579" s="44">
        <v>1867</v>
      </c>
      <c r="F579" s="44">
        <v>42477.87</v>
      </c>
      <c r="G579" s="44">
        <v>115189.51</v>
      </c>
      <c r="H579" s="44">
        <v>474773.53</v>
      </c>
      <c r="I579" s="44">
        <v>1477142.6111018055</v>
      </c>
      <c r="J579" s="44">
        <v>500</v>
      </c>
      <c r="K579" s="44">
        <v>500</v>
      </c>
      <c r="L579" s="29">
        <f t="shared" si="35"/>
        <v>632440.91</v>
      </c>
      <c r="M579" s="29">
        <f t="shared" si="32"/>
        <v>2109583.5211018054</v>
      </c>
      <c r="N579" s="44"/>
      <c r="O579" s="44"/>
    </row>
    <row r="580" spans="1:15" x14ac:dyDescent="0.25">
      <c r="A580" s="43">
        <v>31412</v>
      </c>
      <c r="B580" s="42">
        <f t="shared" si="33"/>
        <v>3</v>
      </c>
      <c r="C580" s="42">
        <f t="shared" si="34"/>
        <v>0</v>
      </c>
      <c r="D580" s="36" t="s">
        <v>559</v>
      </c>
      <c r="E580" s="44">
        <v>3905</v>
      </c>
      <c r="F580" s="44">
        <v>52445.7</v>
      </c>
      <c r="G580" s="44">
        <v>170811.56</v>
      </c>
      <c r="H580" s="44">
        <v>205317.17</v>
      </c>
      <c r="I580" s="44">
        <v>3064055.9912128174</v>
      </c>
      <c r="J580" s="44">
        <v>500</v>
      </c>
      <c r="K580" s="44">
        <v>500</v>
      </c>
      <c r="L580" s="29">
        <f t="shared" si="35"/>
        <v>428574.43000000005</v>
      </c>
      <c r="M580" s="29">
        <f t="shared" si="32"/>
        <v>3492630.4212128175</v>
      </c>
      <c r="N580" s="44"/>
      <c r="O580" s="44"/>
    </row>
    <row r="581" spans="1:15" x14ac:dyDescent="0.25">
      <c r="A581" s="43">
        <v>31413</v>
      </c>
      <c r="B581" s="42">
        <f t="shared" si="33"/>
        <v>3</v>
      </c>
      <c r="C581" s="42">
        <f t="shared" si="34"/>
        <v>0</v>
      </c>
      <c r="D581" s="36" t="s">
        <v>560</v>
      </c>
      <c r="E581" s="44">
        <v>3416</v>
      </c>
      <c r="F581" s="44">
        <v>2201.5300000000002</v>
      </c>
      <c r="G581" s="44">
        <v>196903.11</v>
      </c>
      <c r="H581" s="44">
        <v>1390506.5</v>
      </c>
      <c r="I581" s="44">
        <v>2684674.4535027128</v>
      </c>
      <c r="J581" s="44">
        <v>500</v>
      </c>
      <c r="K581" s="44">
        <v>500</v>
      </c>
      <c r="L581" s="29">
        <f t="shared" si="35"/>
        <v>1589611.14</v>
      </c>
      <c r="M581" s="29">
        <f t="shared" si="32"/>
        <v>4274285.5935027124</v>
      </c>
      <c r="N581" s="44"/>
      <c r="O581" s="44"/>
    </row>
    <row r="582" spans="1:15" x14ac:dyDescent="0.25">
      <c r="A582" s="43">
        <v>31414</v>
      </c>
      <c r="B582" s="42">
        <f t="shared" si="33"/>
        <v>3</v>
      </c>
      <c r="C582" s="42">
        <f t="shared" si="34"/>
        <v>0</v>
      </c>
      <c r="D582" s="36" t="s">
        <v>561</v>
      </c>
      <c r="E582" s="44">
        <v>1917</v>
      </c>
      <c r="F582" s="44">
        <v>27960.82</v>
      </c>
      <c r="G582" s="44">
        <v>126921.32</v>
      </c>
      <c r="H582" s="44">
        <v>128743.7</v>
      </c>
      <c r="I582" s="44">
        <v>1518079.6540280313</v>
      </c>
      <c r="J582" s="44">
        <v>500</v>
      </c>
      <c r="K582" s="44">
        <v>500</v>
      </c>
      <c r="L582" s="29">
        <f t="shared" si="35"/>
        <v>283625.84000000003</v>
      </c>
      <c r="M582" s="29">
        <f t="shared" ref="M582:M645" si="36">L582+I582</f>
        <v>1801705.4940280314</v>
      </c>
      <c r="N582" s="44"/>
      <c r="O582" s="44"/>
    </row>
    <row r="583" spans="1:15" x14ac:dyDescent="0.25">
      <c r="A583" s="43">
        <v>31502</v>
      </c>
      <c r="B583" s="42">
        <f t="shared" ref="B583:B646" si="37">INT(A583/10000)</f>
        <v>3</v>
      </c>
      <c r="C583" s="42">
        <f t="shared" ref="C583:C646" si="38">IF(E583&lt;=10000,0,IF(E583&lt;=20000,1,IF(E583&lt;=50000,2,3)))</f>
        <v>0</v>
      </c>
      <c r="D583" s="36" t="s">
        <v>562</v>
      </c>
      <c r="E583" s="44">
        <v>1179</v>
      </c>
      <c r="F583" s="44">
        <v>11307.42</v>
      </c>
      <c r="G583" s="44">
        <v>50957.84</v>
      </c>
      <c r="H583" s="44">
        <v>78738.009999999995</v>
      </c>
      <c r="I583" s="44">
        <v>930440.46911107819</v>
      </c>
      <c r="J583" s="44">
        <v>500</v>
      </c>
      <c r="K583" s="44">
        <v>500</v>
      </c>
      <c r="L583" s="29">
        <f t="shared" ref="L583:L646" si="39">F583/J583*500+G583/K583*500+H583</f>
        <v>141003.26999999999</v>
      </c>
      <c r="M583" s="29">
        <f t="shared" si="36"/>
        <v>1071443.7391110782</v>
      </c>
      <c r="N583" s="44"/>
      <c r="O583" s="44"/>
    </row>
    <row r="584" spans="1:15" x14ac:dyDescent="0.25">
      <c r="A584" s="43">
        <v>31503</v>
      </c>
      <c r="B584" s="42">
        <f t="shared" si="37"/>
        <v>3</v>
      </c>
      <c r="C584" s="42">
        <f t="shared" si="38"/>
        <v>0</v>
      </c>
      <c r="D584" s="36" t="s">
        <v>563</v>
      </c>
      <c r="E584" s="44">
        <v>1946</v>
      </c>
      <c r="F584" s="44">
        <v>27474.55</v>
      </c>
      <c r="G584" s="44">
        <v>99320.11</v>
      </c>
      <c r="H584" s="44">
        <v>651168.47</v>
      </c>
      <c r="I584" s="44">
        <v>1538041.5051325362</v>
      </c>
      <c r="J584" s="44">
        <v>500</v>
      </c>
      <c r="K584" s="44">
        <v>500</v>
      </c>
      <c r="L584" s="29">
        <f t="shared" si="39"/>
        <v>777963.13</v>
      </c>
      <c r="M584" s="29">
        <f t="shared" si="36"/>
        <v>2316004.6351325363</v>
      </c>
      <c r="N584" s="44"/>
      <c r="O584" s="44"/>
    </row>
    <row r="585" spans="1:15" x14ac:dyDescent="0.25">
      <c r="A585" s="43">
        <v>31504</v>
      </c>
      <c r="B585" s="42">
        <f t="shared" si="37"/>
        <v>3</v>
      </c>
      <c r="C585" s="42">
        <f t="shared" si="38"/>
        <v>0</v>
      </c>
      <c r="D585" s="36" t="s">
        <v>564</v>
      </c>
      <c r="E585" s="44">
        <v>1202</v>
      </c>
      <c r="F585" s="44">
        <v>13516.37</v>
      </c>
      <c r="G585" s="44">
        <v>53552.32</v>
      </c>
      <c r="H585" s="44">
        <v>50302.86</v>
      </c>
      <c r="I585" s="44">
        <v>943148.60472158925</v>
      </c>
      <c r="J585" s="44">
        <v>500</v>
      </c>
      <c r="K585" s="44">
        <v>500</v>
      </c>
      <c r="L585" s="29">
        <f t="shared" si="39"/>
        <v>117371.55</v>
      </c>
      <c r="M585" s="29">
        <f t="shared" si="36"/>
        <v>1060520.1547215893</v>
      </c>
      <c r="N585" s="44"/>
      <c r="O585" s="44"/>
    </row>
    <row r="586" spans="1:15" x14ac:dyDescent="0.25">
      <c r="A586" s="43">
        <v>31505</v>
      </c>
      <c r="B586" s="42">
        <f t="shared" si="37"/>
        <v>3</v>
      </c>
      <c r="C586" s="42">
        <f t="shared" si="38"/>
        <v>0</v>
      </c>
      <c r="D586" s="36" t="s">
        <v>565</v>
      </c>
      <c r="E586" s="44">
        <v>2729</v>
      </c>
      <c r="F586" s="44">
        <v>8541.8700000000008</v>
      </c>
      <c r="G586" s="44">
        <v>159534.97</v>
      </c>
      <c r="H586" s="44">
        <v>189411.43</v>
      </c>
      <c r="I586" s="44">
        <v>2141996.5301399133</v>
      </c>
      <c r="J586" s="44">
        <v>500</v>
      </c>
      <c r="K586" s="44">
        <v>500</v>
      </c>
      <c r="L586" s="29">
        <f t="shared" si="39"/>
        <v>357488.27</v>
      </c>
      <c r="M586" s="29">
        <f t="shared" si="36"/>
        <v>2499484.8001399133</v>
      </c>
      <c r="N586" s="44"/>
      <c r="O586" s="44"/>
    </row>
    <row r="587" spans="1:15" x14ac:dyDescent="0.25">
      <c r="A587" s="43">
        <v>31506</v>
      </c>
      <c r="B587" s="42">
        <f t="shared" si="37"/>
        <v>3</v>
      </c>
      <c r="C587" s="42">
        <f t="shared" si="38"/>
        <v>0</v>
      </c>
      <c r="D587" s="36" t="s">
        <v>566</v>
      </c>
      <c r="E587" s="44">
        <v>579</v>
      </c>
      <c r="F587" s="44">
        <v>7888.71</v>
      </c>
      <c r="G587" s="44">
        <v>24501.67</v>
      </c>
      <c r="H587" s="44">
        <v>26763.99</v>
      </c>
      <c r="I587" s="44">
        <v>454806.4443992349</v>
      </c>
      <c r="J587" s="44">
        <v>500</v>
      </c>
      <c r="K587" s="44">
        <v>500</v>
      </c>
      <c r="L587" s="29">
        <f t="shared" si="39"/>
        <v>59154.369999999995</v>
      </c>
      <c r="M587" s="29">
        <f t="shared" si="36"/>
        <v>513960.81439923489</v>
      </c>
      <c r="N587" s="44"/>
      <c r="O587" s="44"/>
    </row>
    <row r="588" spans="1:15" x14ac:dyDescent="0.25">
      <c r="A588" s="43">
        <v>31507</v>
      </c>
      <c r="B588" s="42">
        <f t="shared" si="37"/>
        <v>3</v>
      </c>
      <c r="C588" s="42">
        <f t="shared" si="38"/>
        <v>0</v>
      </c>
      <c r="D588" s="36" t="s">
        <v>567</v>
      </c>
      <c r="E588" s="44">
        <v>2399</v>
      </c>
      <c r="F588" s="44">
        <v>42762.53</v>
      </c>
      <c r="G588" s="44">
        <v>107672.85</v>
      </c>
      <c r="H588" s="44">
        <v>92862.52</v>
      </c>
      <c r="I588" s="44">
        <v>1883512.4222770878</v>
      </c>
      <c r="J588" s="44">
        <v>500</v>
      </c>
      <c r="K588" s="44">
        <v>500</v>
      </c>
      <c r="L588" s="29">
        <f t="shared" si="39"/>
        <v>243297.90000000002</v>
      </c>
      <c r="M588" s="29">
        <f t="shared" si="36"/>
        <v>2126810.3222770877</v>
      </c>
      <c r="N588" s="44"/>
      <c r="O588" s="44"/>
    </row>
    <row r="589" spans="1:15" x14ac:dyDescent="0.25">
      <c r="A589" s="43">
        <v>31508</v>
      </c>
      <c r="B589" s="42">
        <f t="shared" si="37"/>
        <v>3</v>
      </c>
      <c r="C589" s="42">
        <f t="shared" si="38"/>
        <v>0</v>
      </c>
      <c r="D589" s="36" t="s">
        <v>568</v>
      </c>
      <c r="E589" s="44">
        <v>1096</v>
      </c>
      <c r="F589" s="44">
        <v>6754.1</v>
      </c>
      <c r="G589" s="44">
        <v>48597.49</v>
      </c>
      <c r="H589" s="44">
        <v>63412.24</v>
      </c>
      <c r="I589" s="44">
        <v>859975.76603565901</v>
      </c>
      <c r="J589" s="44">
        <v>500</v>
      </c>
      <c r="K589" s="44">
        <v>500</v>
      </c>
      <c r="L589" s="29">
        <f t="shared" si="39"/>
        <v>118763.82999999999</v>
      </c>
      <c r="M589" s="29">
        <f t="shared" si="36"/>
        <v>978739.59603565896</v>
      </c>
      <c r="N589" s="44"/>
      <c r="O589" s="44"/>
    </row>
    <row r="590" spans="1:15" x14ac:dyDescent="0.25">
      <c r="A590" s="43">
        <v>31509</v>
      </c>
      <c r="B590" s="42">
        <f t="shared" si="37"/>
        <v>3</v>
      </c>
      <c r="C590" s="42">
        <f t="shared" si="38"/>
        <v>0</v>
      </c>
      <c r="D590" s="36" t="s">
        <v>569</v>
      </c>
      <c r="E590" s="44">
        <v>1511</v>
      </c>
      <c r="F590" s="44">
        <v>2251.2199999999998</v>
      </c>
      <c r="G590" s="44">
        <v>57803.06</v>
      </c>
      <c r="H590" s="44">
        <v>98315.87</v>
      </c>
      <c r="I590" s="44">
        <v>1185605.2759852926</v>
      </c>
      <c r="J590" s="44">
        <v>500</v>
      </c>
      <c r="K590" s="44">
        <v>500</v>
      </c>
      <c r="L590" s="29">
        <f t="shared" si="39"/>
        <v>158370.15</v>
      </c>
      <c r="M590" s="29">
        <f t="shared" si="36"/>
        <v>1343975.4259852925</v>
      </c>
      <c r="N590" s="44"/>
      <c r="O590" s="44"/>
    </row>
    <row r="591" spans="1:15" x14ac:dyDescent="0.25">
      <c r="A591" s="43">
        <v>31511</v>
      </c>
      <c r="B591" s="42">
        <f t="shared" si="37"/>
        <v>3</v>
      </c>
      <c r="C591" s="42">
        <f t="shared" si="38"/>
        <v>0</v>
      </c>
      <c r="D591" s="36" t="s">
        <v>570</v>
      </c>
      <c r="E591" s="44">
        <v>1702</v>
      </c>
      <c r="F591" s="44">
        <v>14548.93</v>
      </c>
      <c r="G591" s="44">
        <v>83569.38</v>
      </c>
      <c r="H591" s="44">
        <v>133865.99</v>
      </c>
      <c r="I591" s="44">
        <v>1336316.1746431685</v>
      </c>
      <c r="J591" s="44">
        <v>500</v>
      </c>
      <c r="K591" s="44">
        <v>500</v>
      </c>
      <c r="L591" s="29">
        <f t="shared" si="39"/>
        <v>231984.3</v>
      </c>
      <c r="M591" s="29">
        <f t="shared" si="36"/>
        <v>1568300.4746431685</v>
      </c>
      <c r="N591" s="44"/>
      <c r="O591" s="44"/>
    </row>
    <row r="592" spans="1:15" x14ac:dyDescent="0.25">
      <c r="A592" s="43">
        <v>31513</v>
      </c>
      <c r="B592" s="42">
        <f t="shared" si="37"/>
        <v>3</v>
      </c>
      <c r="C592" s="42">
        <f t="shared" si="38"/>
        <v>0</v>
      </c>
      <c r="D592" s="36" t="s">
        <v>571</v>
      </c>
      <c r="E592" s="44">
        <v>1818</v>
      </c>
      <c r="F592" s="44">
        <v>39861.339999999997</v>
      </c>
      <c r="G592" s="44">
        <v>94350.46</v>
      </c>
      <c r="H592" s="44">
        <v>417389.6</v>
      </c>
      <c r="I592" s="44">
        <v>1429363.1956287858</v>
      </c>
      <c r="J592" s="44">
        <v>500</v>
      </c>
      <c r="K592" s="44">
        <v>500</v>
      </c>
      <c r="L592" s="29">
        <f t="shared" si="39"/>
        <v>551601.39999999991</v>
      </c>
      <c r="M592" s="29">
        <f t="shared" si="36"/>
        <v>1980964.5956287857</v>
      </c>
      <c r="N592" s="44"/>
      <c r="O592" s="44"/>
    </row>
    <row r="593" spans="1:15" x14ac:dyDescent="0.25">
      <c r="A593" s="43">
        <v>31514</v>
      </c>
      <c r="B593" s="42">
        <f t="shared" si="37"/>
        <v>3</v>
      </c>
      <c r="C593" s="42">
        <f t="shared" si="38"/>
        <v>0</v>
      </c>
      <c r="D593" s="36" t="s">
        <v>572</v>
      </c>
      <c r="E593" s="44">
        <v>2556</v>
      </c>
      <c r="F593" s="44">
        <v>30075.37</v>
      </c>
      <c r="G593" s="44">
        <v>131068.22</v>
      </c>
      <c r="H593" s="44">
        <v>365650.64</v>
      </c>
      <c r="I593" s="44">
        <v>2005563.9215211167</v>
      </c>
      <c r="J593" s="44">
        <v>500</v>
      </c>
      <c r="K593" s="44">
        <v>500</v>
      </c>
      <c r="L593" s="29">
        <f t="shared" si="39"/>
        <v>526794.23</v>
      </c>
      <c r="M593" s="29">
        <f t="shared" si="36"/>
        <v>2532358.1515211165</v>
      </c>
      <c r="N593" s="44"/>
      <c r="O593" s="44"/>
    </row>
    <row r="594" spans="1:15" x14ac:dyDescent="0.25">
      <c r="A594" s="43">
        <v>31515</v>
      </c>
      <c r="B594" s="42">
        <f t="shared" si="37"/>
        <v>3</v>
      </c>
      <c r="C594" s="42">
        <f t="shared" si="38"/>
        <v>0</v>
      </c>
      <c r="D594" s="36" t="s">
        <v>573</v>
      </c>
      <c r="E594" s="44">
        <v>1075</v>
      </c>
      <c r="F594" s="44">
        <v>11252.65</v>
      </c>
      <c r="G594" s="44">
        <v>40933.06</v>
      </c>
      <c r="H594" s="44">
        <v>88609.44</v>
      </c>
      <c r="I594" s="44">
        <v>845983.17318544548</v>
      </c>
      <c r="J594" s="44">
        <v>500</v>
      </c>
      <c r="K594" s="44">
        <v>500</v>
      </c>
      <c r="L594" s="29">
        <f t="shared" si="39"/>
        <v>140795.15</v>
      </c>
      <c r="M594" s="29">
        <f t="shared" si="36"/>
        <v>986778.32318544551</v>
      </c>
      <c r="N594" s="44"/>
      <c r="O594" s="44"/>
    </row>
    <row r="595" spans="1:15" x14ac:dyDescent="0.25">
      <c r="A595" s="43">
        <v>31516</v>
      </c>
      <c r="B595" s="42">
        <f t="shared" si="37"/>
        <v>3</v>
      </c>
      <c r="C595" s="42">
        <f t="shared" si="38"/>
        <v>0</v>
      </c>
      <c r="D595" s="36" t="s">
        <v>574</v>
      </c>
      <c r="E595" s="44">
        <v>1007</v>
      </c>
      <c r="F595" s="44">
        <v>1869.59</v>
      </c>
      <c r="G595" s="44">
        <v>44834.34</v>
      </c>
      <c r="H595" s="44">
        <v>106956.41</v>
      </c>
      <c r="I595" s="44">
        <v>793538.56152814103</v>
      </c>
      <c r="J595" s="44">
        <v>500</v>
      </c>
      <c r="K595" s="44">
        <v>500</v>
      </c>
      <c r="L595" s="29">
        <f t="shared" si="39"/>
        <v>153660.34</v>
      </c>
      <c r="M595" s="29">
        <f t="shared" si="36"/>
        <v>947198.901528141</v>
      </c>
      <c r="N595" s="44"/>
      <c r="O595" s="44"/>
    </row>
    <row r="596" spans="1:15" x14ac:dyDescent="0.25">
      <c r="A596" s="43">
        <v>31517</v>
      </c>
      <c r="B596" s="42">
        <f t="shared" si="37"/>
        <v>3</v>
      </c>
      <c r="C596" s="42">
        <f t="shared" si="38"/>
        <v>0</v>
      </c>
      <c r="D596" s="36" t="s">
        <v>575</v>
      </c>
      <c r="E596" s="44">
        <v>1512</v>
      </c>
      <c r="F596" s="44">
        <v>5050.47</v>
      </c>
      <c r="G596" s="44">
        <v>69480.81</v>
      </c>
      <c r="H596" s="44">
        <v>320290.71999999997</v>
      </c>
      <c r="I596" s="44">
        <v>1186389.9254068581</v>
      </c>
      <c r="J596" s="44">
        <v>500</v>
      </c>
      <c r="K596" s="44">
        <v>500</v>
      </c>
      <c r="L596" s="29">
        <f t="shared" si="39"/>
        <v>394822</v>
      </c>
      <c r="M596" s="29">
        <f t="shared" si="36"/>
        <v>1581211.9254068581</v>
      </c>
      <c r="N596" s="44"/>
      <c r="O596" s="44"/>
    </row>
    <row r="597" spans="1:15" x14ac:dyDescent="0.25">
      <c r="A597" s="43">
        <v>31519</v>
      </c>
      <c r="B597" s="42">
        <f t="shared" si="37"/>
        <v>3</v>
      </c>
      <c r="C597" s="42">
        <f t="shared" si="38"/>
        <v>0</v>
      </c>
      <c r="D597" s="36" t="s">
        <v>576</v>
      </c>
      <c r="E597" s="44">
        <v>1357</v>
      </c>
      <c r="F597" s="44">
        <v>7231.2</v>
      </c>
      <c r="G597" s="44">
        <v>66733.06</v>
      </c>
      <c r="H597" s="44">
        <v>143289.60999999999</v>
      </c>
      <c r="I597" s="44">
        <v>1066950.6524072487</v>
      </c>
      <c r="J597" s="44">
        <v>500</v>
      </c>
      <c r="K597" s="44">
        <v>500</v>
      </c>
      <c r="L597" s="29">
        <f t="shared" si="39"/>
        <v>217253.87</v>
      </c>
      <c r="M597" s="29">
        <f t="shared" si="36"/>
        <v>1284204.5224072486</v>
      </c>
      <c r="N597" s="44"/>
      <c r="O597" s="44"/>
    </row>
    <row r="598" spans="1:15" x14ac:dyDescent="0.25">
      <c r="A598" s="43">
        <v>31520</v>
      </c>
      <c r="B598" s="42">
        <f t="shared" si="37"/>
        <v>3</v>
      </c>
      <c r="C598" s="42">
        <f t="shared" si="38"/>
        <v>0</v>
      </c>
      <c r="D598" s="36" t="s">
        <v>577</v>
      </c>
      <c r="E598" s="44">
        <v>3788</v>
      </c>
      <c r="F598" s="44">
        <v>7530.47</v>
      </c>
      <c r="G598" s="44">
        <v>285340.89</v>
      </c>
      <c r="H598" s="44">
        <v>1545187.96</v>
      </c>
      <c r="I598" s="44">
        <v>2973109.9138295399</v>
      </c>
      <c r="J598" s="44">
        <v>500</v>
      </c>
      <c r="K598" s="44">
        <v>500</v>
      </c>
      <c r="L598" s="29">
        <f t="shared" si="39"/>
        <v>1838059.3199999998</v>
      </c>
      <c r="M598" s="29">
        <f t="shared" si="36"/>
        <v>4811169.2338295393</v>
      </c>
      <c r="N598" s="44"/>
      <c r="O598" s="44"/>
    </row>
    <row r="599" spans="1:15" x14ac:dyDescent="0.25">
      <c r="A599" s="43">
        <v>31521</v>
      </c>
      <c r="B599" s="42">
        <f t="shared" si="37"/>
        <v>3</v>
      </c>
      <c r="C599" s="42">
        <f t="shared" si="38"/>
        <v>0</v>
      </c>
      <c r="D599" s="36" t="s">
        <v>578</v>
      </c>
      <c r="E599" s="44">
        <v>3231</v>
      </c>
      <c r="F599" s="44">
        <v>29566.02</v>
      </c>
      <c r="G599" s="44">
        <v>170992.5</v>
      </c>
      <c r="H599" s="44">
        <v>727020.8</v>
      </c>
      <c r="I599" s="44">
        <v>2535202.2810777496</v>
      </c>
      <c r="J599" s="44">
        <v>500</v>
      </c>
      <c r="K599" s="44">
        <v>500</v>
      </c>
      <c r="L599" s="29">
        <f t="shared" si="39"/>
        <v>927579.32000000007</v>
      </c>
      <c r="M599" s="29">
        <f t="shared" si="36"/>
        <v>3462781.6010777494</v>
      </c>
      <c r="N599" s="44"/>
      <c r="O599" s="44"/>
    </row>
    <row r="600" spans="1:15" x14ac:dyDescent="0.25">
      <c r="A600" s="43">
        <v>31522</v>
      </c>
      <c r="B600" s="42">
        <f t="shared" si="37"/>
        <v>3</v>
      </c>
      <c r="C600" s="42">
        <f t="shared" si="38"/>
        <v>0</v>
      </c>
      <c r="D600" s="36" t="s">
        <v>579</v>
      </c>
      <c r="E600" s="44">
        <v>1709</v>
      </c>
      <c r="F600" s="44">
        <v>2412.4299999999998</v>
      </c>
      <c r="G600" s="44">
        <v>112456.23</v>
      </c>
      <c r="H600" s="44">
        <v>179843.77</v>
      </c>
      <c r="I600" s="44">
        <v>1351687.1474248313</v>
      </c>
      <c r="J600" s="44">
        <v>500</v>
      </c>
      <c r="K600" s="44">
        <v>500</v>
      </c>
      <c r="L600" s="29">
        <f t="shared" si="39"/>
        <v>294712.43</v>
      </c>
      <c r="M600" s="29">
        <f t="shared" si="36"/>
        <v>1646399.5774248312</v>
      </c>
      <c r="N600" s="44"/>
      <c r="O600" s="44"/>
    </row>
    <row r="601" spans="1:15" x14ac:dyDescent="0.25">
      <c r="A601" s="43">
        <v>31523</v>
      </c>
      <c r="B601" s="42">
        <f t="shared" si="37"/>
        <v>3</v>
      </c>
      <c r="C601" s="42">
        <f t="shared" si="38"/>
        <v>0</v>
      </c>
      <c r="D601" s="36" t="s">
        <v>580</v>
      </c>
      <c r="E601" s="44">
        <v>907</v>
      </c>
      <c r="F601" s="44">
        <v>3156.13</v>
      </c>
      <c r="G601" s="44">
        <v>56565.69</v>
      </c>
      <c r="H601" s="44">
        <v>44799.18</v>
      </c>
      <c r="I601" s="44">
        <v>739578.54100829351</v>
      </c>
      <c r="J601" s="44">
        <v>500</v>
      </c>
      <c r="K601" s="44">
        <v>500</v>
      </c>
      <c r="L601" s="29">
        <f t="shared" si="39"/>
        <v>104521</v>
      </c>
      <c r="M601" s="29">
        <f t="shared" si="36"/>
        <v>844099.54100829351</v>
      </c>
      <c r="N601" s="44"/>
      <c r="O601" s="44"/>
    </row>
    <row r="602" spans="1:15" x14ac:dyDescent="0.25">
      <c r="A602" s="43">
        <v>31524</v>
      </c>
      <c r="B602" s="42">
        <f t="shared" si="37"/>
        <v>3</v>
      </c>
      <c r="C602" s="42">
        <f t="shared" si="38"/>
        <v>0</v>
      </c>
      <c r="D602" s="36" t="s">
        <v>581</v>
      </c>
      <c r="E602" s="44">
        <v>5594</v>
      </c>
      <c r="F602" s="44">
        <v>14996.61</v>
      </c>
      <c r="G602" s="44">
        <v>482926.59</v>
      </c>
      <c r="H602" s="44">
        <v>1839596.78</v>
      </c>
      <c r="I602" s="44">
        <v>4452324.1472758139</v>
      </c>
      <c r="J602" s="44">
        <v>500</v>
      </c>
      <c r="K602" s="44">
        <v>500</v>
      </c>
      <c r="L602" s="29">
        <f t="shared" si="39"/>
        <v>2337519.98</v>
      </c>
      <c r="M602" s="29">
        <f t="shared" si="36"/>
        <v>6789844.1272758134</v>
      </c>
      <c r="N602" s="44"/>
      <c r="O602" s="44"/>
    </row>
    <row r="603" spans="1:15" x14ac:dyDescent="0.25">
      <c r="A603" s="43">
        <v>31525</v>
      </c>
      <c r="B603" s="42">
        <f t="shared" si="37"/>
        <v>3</v>
      </c>
      <c r="C603" s="42">
        <f t="shared" si="38"/>
        <v>0</v>
      </c>
      <c r="D603" s="36" t="s">
        <v>582</v>
      </c>
      <c r="E603" s="44">
        <v>1648</v>
      </c>
      <c r="F603" s="44">
        <v>12528.37</v>
      </c>
      <c r="G603" s="44">
        <v>69602.63</v>
      </c>
      <c r="H603" s="44">
        <v>116757.84</v>
      </c>
      <c r="I603" s="44">
        <v>1296824.8828339286</v>
      </c>
      <c r="J603" s="44">
        <v>500</v>
      </c>
      <c r="K603" s="44">
        <v>500</v>
      </c>
      <c r="L603" s="29">
        <f t="shared" si="39"/>
        <v>198888.84</v>
      </c>
      <c r="M603" s="29">
        <f t="shared" si="36"/>
        <v>1495713.7228339287</v>
      </c>
      <c r="N603" s="44"/>
      <c r="O603" s="44"/>
    </row>
    <row r="604" spans="1:15" x14ac:dyDescent="0.25">
      <c r="A604" s="43">
        <v>31527</v>
      </c>
      <c r="B604" s="42">
        <f t="shared" si="37"/>
        <v>3</v>
      </c>
      <c r="C604" s="42">
        <f t="shared" si="38"/>
        <v>0</v>
      </c>
      <c r="D604" s="36" t="s">
        <v>583</v>
      </c>
      <c r="E604" s="44">
        <v>1922</v>
      </c>
      <c r="F604" s="44">
        <v>4138.1499999999996</v>
      </c>
      <c r="G604" s="44">
        <v>114383.13</v>
      </c>
      <c r="H604" s="44">
        <v>216287.03</v>
      </c>
      <c r="I604" s="44">
        <v>1511524.8330290646</v>
      </c>
      <c r="J604" s="44">
        <v>500</v>
      </c>
      <c r="K604" s="44">
        <v>500</v>
      </c>
      <c r="L604" s="29">
        <f t="shared" si="39"/>
        <v>334808.31</v>
      </c>
      <c r="M604" s="29">
        <f t="shared" si="36"/>
        <v>1846333.1430290646</v>
      </c>
      <c r="N604" s="44"/>
      <c r="O604" s="44"/>
    </row>
    <row r="605" spans="1:15" x14ac:dyDescent="0.25">
      <c r="A605" s="43">
        <v>31528</v>
      </c>
      <c r="B605" s="42">
        <f t="shared" si="37"/>
        <v>3</v>
      </c>
      <c r="C605" s="42">
        <f t="shared" si="38"/>
        <v>0</v>
      </c>
      <c r="D605" s="36" t="s">
        <v>584</v>
      </c>
      <c r="E605" s="44">
        <v>1058</v>
      </c>
      <c r="F605" s="44">
        <v>5545.34</v>
      </c>
      <c r="G605" s="44">
        <v>40453.96</v>
      </c>
      <c r="H605" s="44">
        <v>83870.080000000002</v>
      </c>
      <c r="I605" s="44">
        <v>830159.08801617427</v>
      </c>
      <c r="J605" s="44">
        <v>500</v>
      </c>
      <c r="K605" s="44">
        <v>500</v>
      </c>
      <c r="L605" s="29">
        <f t="shared" si="39"/>
        <v>129869.38</v>
      </c>
      <c r="M605" s="29">
        <f t="shared" si="36"/>
        <v>960028.46801617427</v>
      </c>
      <c r="N605" s="44"/>
      <c r="O605" s="44"/>
    </row>
    <row r="606" spans="1:15" x14ac:dyDescent="0.25">
      <c r="A606" s="43">
        <v>31530</v>
      </c>
      <c r="B606" s="42">
        <f t="shared" si="37"/>
        <v>3</v>
      </c>
      <c r="C606" s="42">
        <f t="shared" si="38"/>
        <v>0</v>
      </c>
      <c r="D606" s="36" t="s">
        <v>585</v>
      </c>
      <c r="E606" s="44">
        <v>2168</v>
      </c>
      <c r="F606" s="44">
        <v>2897.26</v>
      </c>
      <c r="G606" s="44">
        <v>133392.72</v>
      </c>
      <c r="H606" s="44">
        <v>374051.58</v>
      </c>
      <c r="I606" s="44">
        <v>1706047.9853543418</v>
      </c>
      <c r="J606" s="44">
        <v>500</v>
      </c>
      <c r="K606" s="44">
        <v>500</v>
      </c>
      <c r="L606" s="29">
        <f t="shared" si="39"/>
        <v>510341.56000000006</v>
      </c>
      <c r="M606" s="29">
        <f t="shared" si="36"/>
        <v>2216389.5453543421</v>
      </c>
      <c r="N606" s="44"/>
      <c r="O606" s="44"/>
    </row>
    <row r="607" spans="1:15" x14ac:dyDescent="0.25">
      <c r="A607" s="43">
        <v>31531</v>
      </c>
      <c r="B607" s="42">
        <f t="shared" si="37"/>
        <v>3</v>
      </c>
      <c r="C607" s="42">
        <f t="shared" si="38"/>
        <v>0</v>
      </c>
      <c r="D607" s="36" t="s">
        <v>586</v>
      </c>
      <c r="E607" s="44">
        <v>1374</v>
      </c>
      <c r="F607" s="44">
        <v>2164.77</v>
      </c>
      <c r="G607" s="44">
        <v>76783.039999999994</v>
      </c>
      <c r="H607" s="44">
        <v>673286.98</v>
      </c>
      <c r="I607" s="44">
        <v>1080282.6281909039</v>
      </c>
      <c r="J607" s="44">
        <v>500</v>
      </c>
      <c r="K607" s="44">
        <v>500</v>
      </c>
      <c r="L607" s="29">
        <f t="shared" si="39"/>
        <v>752234.79</v>
      </c>
      <c r="M607" s="29">
        <f t="shared" si="36"/>
        <v>1832517.418190904</v>
      </c>
      <c r="N607" s="44"/>
      <c r="O607" s="44"/>
    </row>
    <row r="608" spans="1:15" x14ac:dyDescent="0.25">
      <c r="A608" s="43">
        <v>31533</v>
      </c>
      <c r="B608" s="42">
        <f t="shared" si="37"/>
        <v>3</v>
      </c>
      <c r="C608" s="42">
        <f t="shared" si="38"/>
        <v>0</v>
      </c>
      <c r="D608" s="36" t="s">
        <v>587</v>
      </c>
      <c r="E608" s="44">
        <v>3941</v>
      </c>
      <c r="F608" s="44">
        <v>11149.3</v>
      </c>
      <c r="G608" s="44">
        <v>328267.42</v>
      </c>
      <c r="H608" s="44">
        <v>2270301.19</v>
      </c>
      <c r="I608" s="44">
        <v>3103790.1761201699</v>
      </c>
      <c r="J608" s="44">
        <v>500</v>
      </c>
      <c r="K608" s="44">
        <v>500</v>
      </c>
      <c r="L608" s="29">
        <f t="shared" si="39"/>
        <v>2609717.91</v>
      </c>
      <c r="M608" s="29">
        <f t="shared" si="36"/>
        <v>5713508.0861201696</v>
      </c>
      <c r="N608" s="44"/>
      <c r="O608" s="44"/>
    </row>
    <row r="609" spans="1:15" x14ac:dyDescent="0.25">
      <c r="A609" s="43">
        <v>31534</v>
      </c>
      <c r="B609" s="42">
        <f t="shared" si="37"/>
        <v>3</v>
      </c>
      <c r="C609" s="42">
        <f t="shared" si="38"/>
        <v>0</v>
      </c>
      <c r="D609" s="36" t="s">
        <v>588</v>
      </c>
      <c r="E609" s="44">
        <v>2449</v>
      </c>
      <c r="F609" s="44">
        <v>19235.16</v>
      </c>
      <c r="G609" s="44">
        <v>135482.70000000001</v>
      </c>
      <c r="H609" s="44">
        <v>468327.93</v>
      </c>
      <c r="I609" s="44">
        <v>1923620.9482467806</v>
      </c>
      <c r="J609" s="44">
        <v>500</v>
      </c>
      <c r="K609" s="44">
        <v>500</v>
      </c>
      <c r="L609" s="29">
        <f t="shared" si="39"/>
        <v>623045.79</v>
      </c>
      <c r="M609" s="29">
        <f t="shared" si="36"/>
        <v>2546666.7382467808</v>
      </c>
      <c r="N609" s="44"/>
      <c r="O609" s="44"/>
    </row>
    <row r="610" spans="1:15" x14ac:dyDescent="0.25">
      <c r="A610" s="43">
        <v>31535</v>
      </c>
      <c r="B610" s="42">
        <f t="shared" si="37"/>
        <v>3</v>
      </c>
      <c r="C610" s="42">
        <f t="shared" si="38"/>
        <v>0</v>
      </c>
      <c r="D610" s="36" t="s">
        <v>589</v>
      </c>
      <c r="E610" s="44">
        <v>1048</v>
      </c>
      <c r="F610" s="44">
        <v>7888.28</v>
      </c>
      <c r="G610" s="44">
        <v>35300.83</v>
      </c>
      <c r="H610" s="44">
        <v>26858.01</v>
      </c>
      <c r="I610" s="44">
        <v>822312.59380052064</v>
      </c>
      <c r="J610" s="44">
        <v>500</v>
      </c>
      <c r="K610" s="44">
        <v>500</v>
      </c>
      <c r="L610" s="29">
        <f t="shared" si="39"/>
        <v>70047.12</v>
      </c>
      <c r="M610" s="29">
        <f t="shared" si="36"/>
        <v>892359.71380052064</v>
      </c>
      <c r="N610" s="44"/>
      <c r="O610" s="44"/>
    </row>
    <row r="611" spans="1:15" x14ac:dyDescent="0.25">
      <c r="A611" s="43">
        <v>31537</v>
      </c>
      <c r="B611" s="42">
        <f t="shared" si="37"/>
        <v>3</v>
      </c>
      <c r="C611" s="42">
        <f t="shared" si="38"/>
        <v>0</v>
      </c>
      <c r="D611" s="36" t="s">
        <v>590</v>
      </c>
      <c r="E611" s="44">
        <v>2299</v>
      </c>
      <c r="F611" s="44">
        <v>23000.25</v>
      </c>
      <c r="G611" s="44">
        <v>113023.92</v>
      </c>
      <c r="H611" s="44">
        <v>468944.11</v>
      </c>
      <c r="I611" s="44">
        <v>1803909.0201788135</v>
      </c>
      <c r="J611" s="44">
        <v>500</v>
      </c>
      <c r="K611" s="44">
        <v>500</v>
      </c>
      <c r="L611" s="29">
        <f t="shared" si="39"/>
        <v>604968.28</v>
      </c>
      <c r="M611" s="29">
        <f t="shared" si="36"/>
        <v>2408877.3001788137</v>
      </c>
      <c r="N611" s="44"/>
      <c r="O611" s="44"/>
    </row>
    <row r="612" spans="1:15" x14ac:dyDescent="0.25">
      <c r="A612" s="43">
        <v>31539</v>
      </c>
      <c r="B612" s="42">
        <f t="shared" si="37"/>
        <v>3</v>
      </c>
      <c r="C612" s="42">
        <f t="shared" si="38"/>
        <v>0</v>
      </c>
      <c r="D612" s="36" t="s">
        <v>591</v>
      </c>
      <c r="E612" s="44">
        <v>2980</v>
      </c>
      <c r="F612" s="44">
        <v>33072.29</v>
      </c>
      <c r="G612" s="44">
        <v>138980.84</v>
      </c>
      <c r="H612" s="44">
        <v>251829.01</v>
      </c>
      <c r="I612" s="44">
        <v>2338255.2762648389</v>
      </c>
      <c r="J612" s="44">
        <v>500</v>
      </c>
      <c r="K612" s="44">
        <v>500</v>
      </c>
      <c r="L612" s="29">
        <f t="shared" si="39"/>
        <v>423882.14</v>
      </c>
      <c r="M612" s="29">
        <f t="shared" si="36"/>
        <v>2762137.416264839</v>
      </c>
      <c r="N612" s="44"/>
      <c r="O612" s="44"/>
    </row>
    <row r="613" spans="1:15" x14ac:dyDescent="0.25">
      <c r="A613" s="43">
        <v>31540</v>
      </c>
      <c r="B613" s="42">
        <f t="shared" si="37"/>
        <v>3</v>
      </c>
      <c r="C613" s="42">
        <f t="shared" si="38"/>
        <v>0</v>
      </c>
      <c r="D613" s="36" t="s">
        <v>592</v>
      </c>
      <c r="E613" s="44">
        <v>1659</v>
      </c>
      <c r="F613" s="44">
        <v>16592.75</v>
      </c>
      <c r="G613" s="44">
        <v>88508</v>
      </c>
      <c r="H613" s="44">
        <v>360177.06</v>
      </c>
      <c r="I613" s="44">
        <v>1301005.9549749757</v>
      </c>
      <c r="J613" s="44">
        <v>500</v>
      </c>
      <c r="K613" s="44">
        <v>500</v>
      </c>
      <c r="L613" s="29">
        <f t="shared" si="39"/>
        <v>465277.81</v>
      </c>
      <c r="M613" s="29">
        <f t="shared" si="36"/>
        <v>1766283.7649749757</v>
      </c>
      <c r="N613" s="44"/>
      <c r="O613" s="44"/>
    </row>
    <row r="614" spans="1:15" x14ac:dyDescent="0.25">
      <c r="A614" s="43">
        <v>31541</v>
      </c>
      <c r="B614" s="42">
        <f t="shared" si="37"/>
        <v>3</v>
      </c>
      <c r="C614" s="42">
        <f t="shared" si="38"/>
        <v>0</v>
      </c>
      <c r="D614" s="36" t="s">
        <v>593</v>
      </c>
      <c r="E614" s="44">
        <v>1128</v>
      </c>
      <c r="F614" s="44">
        <v>19224.03</v>
      </c>
      <c r="G614" s="44">
        <v>51236</v>
      </c>
      <c r="H614" s="44">
        <v>38261.550000000003</v>
      </c>
      <c r="I614" s="44">
        <v>887063.62334039202</v>
      </c>
      <c r="J614" s="44">
        <v>500</v>
      </c>
      <c r="K614" s="44">
        <v>500</v>
      </c>
      <c r="L614" s="29">
        <f t="shared" si="39"/>
        <v>108721.58</v>
      </c>
      <c r="M614" s="29">
        <f t="shared" si="36"/>
        <v>995785.20334039198</v>
      </c>
      <c r="N614" s="44"/>
      <c r="O614" s="44"/>
    </row>
    <row r="615" spans="1:15" x14ac:dyDescent="0.25">
      <c r="A615" s="43">
        <v>31542</v>
      </c>
      <c r="B615" s="42">
        <f t="shared" si="37"/>
        <v>3</v>
      </c>
      <c r="C615" s="42">
        <f t="shared" si="38"/>
        <v>0</v>
      </c>
      <c r="D615" s="36" t="s">
        <v>594</v>
      </c>
      <c r="E615" s="44">
        <v>975</v>
      </c>
      <c r="F615" s="44">
        <v>8459.4500000000007</v>
      </c>
      <c r="G615" s="44">
        <v>51133.919999999998</v>
      </c>
      <c r="H615" s="44">
        <v>55076.87</v>
      </c>
      <c r="I615" s="44">
        <v>785781.25381292042</v>
      </c>
      <c r="J615" s="44">
        <v>500</v>
      </c>
      <c r="K615" s="44">
        <v>500</v>
      </c>
      <c r="L615" s="29">
        <f t="shared" si="39"/>
        <v>114670.23999999999</v>
      </c>
      <c r="M615" s="29">
        <f t="shared" si="36"/>
        <v>900451.49381292041</v>
      </c>
      <c r="N615" s="44"/>
      <c r="O615" s="44"/>
    </row>
    <row r="616" spans="1:15" x14ac:dyDescent="0.25">
      <c r="A616" s="43">
        <v>31543</v>
      </c>
      <c r="B616" s="42">
        <f t="shared" si="37"/>
        <v>3</v>
      </c>
      <c r="C616" s="42">
        <f t="shared" si="38"/>
        <v>0</v>
      </c>
      <c r="D616" s="36" t="s">
        <v>595</v>
      </c>
      <c r="E616" s="44">
        <v>988</v>
      </c>
      <c r="F616" s="44">
        <v>14642.64</v>
      </c>
      <c r="G616" s="44">
        <v>52962.6</v>
      </c>
      <c r="H616" s="44">
        <v>95393.11</v>
      </c>
      <c r="I616" s="44">
        <v>775233.62850659748</v>
      </c>
      <c r="J616" s="44">
        <v>500</v>
      </c>
      <c r="K616" s="44">
        <v>500</v>
      </c>
      <c r="L616" s="29">
        <f t="shared" si="39"/>
        <v>162998.34999999998</v>
      </c>
      <c r="M616" s="29">
        <f t="shared" si="36"/>
        <v>938231.97850659746</v>
      </c>
      <c r="N616" s="44"/>
      <c r="O616" s="44"/>
    </row>
    <row r="617" spans="1:15" x14ac:dyDescent="0.25">
      <c r="A617" s="43">
        <v>31546</v>
      </c>
      <c r="B617" s="42">
        <f t="shared" si="37"/>
        <v>3</v>
      </c>
      <c r="C617" s="42">
        <f t="shared" si="38"/>
        <v>0</v>
      </c>
      <c r="D617" s="36" t="s">
        <v>596</v>
      </c>
      <c r="E617" s="44">
        <v>1104</v>
      </c>
      <c r="F617" s="44">
        <v>17148.82</v>
      </c>
      <c r="G617" s="44">
        <v>54891.05</v>
      </c>
      <c r="H617" s="44">
        <v>133498.91</v>
      </c>
      <c r="I617" s="44">
        <v>868015.36764256307</v>
      </c>
      <c r="J617" s="44">
        <v>500</v>
      </c>
      <c r="K617" s="44">
        <v>500</v>
      </c>
      <c r="L617" s="29">
        <f t="shared" si="39"/>
        <v>205538.78</v>
      </c>
      <c r="M617" s="29">
        <f t="shared" si="36"/>
        <v>1073554.1476425631</v>
      </c>
      <c r="N617" s="44"/>
      <c r="O617" s="44"/>
    </row>
    <row r="618" spans="1:15" x14ac:dyDescent="0.25">
      <c r="A618" s="43">
        <v>31549</v>
      </c>
      <c r="B618" s="42">
        <f t="shared" si="37"/>
        <v>3</v>
      </c>
      <c r="C618" s="42">
        <f t="shared" si="38"/>
        <v>0</v>
      </c>
      <c r="D618" s="36" t="s">
        <v>597</v>
      </c>
      <c r="E618" s="44">
        <v>5670</v>
      </c>
      <c r="F618" s="44">
        <v>11149.68</v>
      </c>
      <c r="G618" s="44">
        <v>402521.75</v>
      </c>
      <c r="H618" s="44">
        <v>2084039.64</v>
      </c>
      <c r="I618" s="44">
        <v>4456310.9280975657</v>
      </c>
      <c r="J618" s="44">
        <v>500</v>
      </c>
      <c r="K618" s="44">
        <v>500</v>
      </c>
      <c r="L618" s="29">
        <f t="shared" si="39"/>
        <v>2497711.0699999998</v>
      </c>
      <c r="M618" s="29">
        <f t="shared" si="36"/>
        <v>6954021.998097565</v>
      </c>
      <c r="N618" s="44"/>
      <c r="O618" s="44"/>
    </row>
    <row r="619" spans="1:15" x14ac:dyDescent="0.25">
      <c r="A619" s="43">
        <v>31550</v>
      </c>
      <c r="B619" s="42">
        <f t="shared" si="37"/>
        <v>3</v>
      </c>
      <c r="C619" s="42">
        <f t="shared" si="38"/>
        <v>0</v>
      </c>
      <c r="D619" s="36" t="s">
        <v>598</v>
      </c>
      <c r="E619" s="44">
        <v>1222</v>
      </c>
      <c r="F619" s="44">
        <v>11304.47</v>
      </c>
      <c r="G619" s="44">
        <v>49783.99</v>
      </c>
      <c r="H619" s="44">
        <v>43778.49</v>
      </c>
      <c r="I619" s="44">
        <v>958841.5931528972</v>
      </c>
      <c r="J619" s="44">
        <v>500</v>
      </c>
      <c r="K619" s="44">
        <v>500</v>
      </c>
      <c r="L619" s="29">
        <f t="shared" si="39"/>
        <v>104866.95</v>
      </c>
      <c r="M619" s="29">
        <f t="shared" si="36"/>
        <v>1063708.5431528972</v>
      </c>
      <c r="N619" s="44"/>
      <c r="O619" s="44"/>
    </row>
    <row r="620" spans="1:15" x14ac:dyDescent="0.25">
      <c r="A620" s="43">
        <v>31551</v>
      </c>
      <c r="B620" s="42">
        <f t="shared" si="37"/>
        <v>3</v>
      </c>
      <c r="C620" s="42">
        <f t="shared" si="38"/>
        <v>0</v>
      </c>
      <c r="D620" s="36" t="s">
        <v>599</v>
      </c>
      <c r="E620" s="44">
        <v>1641</v>
      </c>
      <c r="F620" s="44">
        <v>24279.89</v>
      </c>
      <c r="G620" s="44">
        <v>74184.42</v>
      </c>
      <c r="H620" s="44">
        <v>174790.75</v>
      </c>
      <c r="I620" s="44">
        <v>1292407.5307078315</v>
      </c>
      <c r="J620" s="44">
        <v>500</v>
      </c>
      <c r="K620" s="44">
        <v>500</v>
      </c>
      <c r="L620" s="29">
        <f t="shared" si="39"/>
        <v>273255.06</v>
      </c>
      <c r="M620" s="29">
        <f t="shared" si="36"/>
        <v>1565662.5907078316</v>
      </c>
      <c r="N620" s="44"/>
      <c r="O620" s="44"/>
    </row>
    <row r="621" spans="1:15" x14ac:dyDescent="0.25">
      <c r="A621" s="43">
        <v>31552</v>
      </c>
      <c r="B621" s="42">
        <f t="shared" si="37"/>
        <v>3</v>
      </c>
      <c r="C621" s="42">
        <f t="shared" si="38"/>
        <v>0</v>
      </c>
      <c r="D621" s="36" t="s">
        <v>600</v>
      </c>
      <c r="E621" s="44">
        <v>1989</v>
      </c>
      <c r="F621" s="44">
        <v>12734.61</v>
      </c>
      <c r="G621" s="44">
        <v>131343.22</v>
      </c>
      <c r="H621" s="44">
        <v>197669.77</v>
      </c>
      <c r="I621" s="44">
        <v>1575799.4338850295</v>
      </c>
      <c r="J621" s="44">
        <v>500</v>
      </c>
      <c r="K621" s="44">
        <v>500</v>
      </c>
      <c r="L621" s="29">
        <f t="shared" si="39"/>
        <v>341747.6</v>
      </c>
      <c r="M621" s="29">
        <f t="shared" si="36"/>
        <v>1917547.0338850296</v>
      </c>
      <c r="N621" s="44"/>
      <c r="O621" s="44"/>
    </row>
    <row r="622" spans="1:15" x14ac:dyDescent="0.25">
      <c r="A622" s="43">
        <v>31553</v>
      </c>
      <c r="B622" s="42">
        <f t="shared" si="37"/>
        <v>3</v>
      </c>
      <c r="C622" s="42">
        <f t="shared" si="38"/>
        <v>0</v>
      </c>
      <c r="D622" s="36" t="s">
        <v>601</v>
      </c>
      <c r="E622" s="44">
        <v>1759</v>
      </c>
      <c r="F622" s="44">
        <v>19443.400000000001</v>
      </c>
      <c r="G622" s="44">
        <v>79254.080000000002</v>
      </c>
      <c r="H622" s="44">
        <v>106265.24</v>
      </c>
      <c r="I622" s="44">
        <v>1418237.1073218011</v>
      </c>
      <c r="J622" s="44">
        <v>500</v>
      </c>
      <c r="K622" s="44">
        <v>500</v>
      </c>
      <c r="L622" s="29">
        <f t="shared" si="39"/>
        <v>204962.72000000003</v>
      </c>
      <c r="M622" s="29">
        <f t="shared" si="36"/>
        <v>1623199.8273218011</v>
      </c>
      <c r="N622" s="44"/>
      <c r="O622" s="44"/>
    </row>
    <row r="623" spans="1:15" x14ac:dyDescent="0.25">
      <c r="A623" s="43">
        <v>31601</v>
      </c>
      <c r="B623" s="42">
        <f t="shared" si="37"/>
        <v>3</v>
      </c>
      <c r="C623" s="42">
        <f t="shared" si="38"/>
        <v>0</v>
      </c>
      <c r="D623" s="36" t="s">
        <v>602</v>
      </c>
      <c r="E623" s="44">
        <v>784</v>
      </c>
      <c r="F623" s="44">
        <v>21436.95</v>
      </c>
      <c r="G623" s="44">
        <v>29795.99</v>
      </c>
      <c r="H623" s="44">
        <v>29469.45</v>
      </c>
      <c r="I623" s="44">
        <v>615165.14650725969</v>
      </c>
      <c r="J623" s="44">
        <v>500</v>
      </c>
      <c r="K623" s="44">
        <v>500</v>
      </c>
      <c r="L623" s="29">
        <f t="shared" si="39"/>
        <v>80702.39</v>
      </c>
      <c r="M623" s="29">
        <f t="shared" si="36"/>
        <v>695867.53650725971</v>
      </c>
      <c r="N623" s="44"/>
      <c r="O623" s="44"/>
    </row>
    <row r="624" spans="1:15" x14ac:dyDescent="0.25">
      <c r="A624" s="43">
        <v>31603</v>
      </c>
      <c r="B624" s="42">
        <f t="shared" si="37"/>
        <v>3</v>
      </c>
      <c r="C624" s="42">
        <f t="shared" si="38"/>
        <v>0</v>
      </c>
      <c r="D624" s="36" t="s">
        <v>603</v>
      </c>
      <c r="E624" s="44">
        <v>1871</v>
      </c>
      <c r="F624" s="44">
        <v>27115.55</v>
      </c>
      <c r="G624" s="44">
        <v>102730.03</v>
      </c>
      <c r="H624" s="44">
        <v>168003.98</v>
      </c>
      <c r="I624" s="44">
        <v>1468727.6386612745</v>
      </c>
      <c r="J624" s="44">
        <v>500</v>
      </c>
      <c r="K624" s="44">
        <v>500</v>
      </c>
      <c r="L624" s="29">
        <f t="shared" si="39"/>
        <v>297849.56</v>
      </c>
      <c r="M624" s="29">
        <f t="shared" si="36"/>
        <v>1766577.1986612745</v>
      </c>
      <c r="N624" s="44"/>
      <c r="O624" s="44"/>
    </row>
    <row r="625" spans="1:15" x14ac:dyDescent="0.25">
      <c r="A625" s="43">
        <v>31604</v>
      </c>
      <c r="B625" s="42">
        <f t="shared" si="37"/>
        <v>3</v>
      </c>
      <c r="C625" s="42">
        <f t="shared" si="38"/>
        <v>0</v>
      </c>
      <c r="D625" s="36" t="s">
        <v>604</v>
      </c>
      <c r="E625" s="44">
        <v>1598</v>
      </c>
      <c r="F625" s="44">
        <v>45964.29</v>
      </c>
      <c r="G625" s="44">
        <v>81391.429999999993</v>
      </c>
      <c r="H625" s="44">
        <v>99619.86</v>
      </c>
      <c r="I625" s="44">
        <v>1253869.7756614806</v>
      </c>
      <c r="J625" s="44">
        <v>500</v>
      </c>
      <c r="K625" s="44">
        <v>500</v>
      </c>
      <c r="L625" s="29">
        <f t="shared" si="39"/>
        <v>226975.58000000002</v>
      </c>
      <c r="M625" s="29">
        <f t="shared" si="36"/>
        <v>1480845.3556614807</v>
      </c>
      <c r="N625" s="44"/>
      <c r="O625" s="44"/>
    </row>
    <row r="626" spans="1:15" x14ac:dyDescent="0.25">
      <c r="A626" s="43">
        <v>31605</v>
      </c>
      <c r="B626" s="42">
        <f t="shared" si="37"/>
        <v>3</v>
      </c>
      <c r="C626" s="42">
        <f t="shared" si="38"/>
        <v>0</v>
      </c>
      <c r="D626" s="36" t="s">
        <v>605</v>
      </c>
      <c r="E626" s="44">
        <v>1330</v>
      </c>
      <c r="F626" s="44">
        <v>19106.97</v>
      </c>
      <c r="G626" s="44">
        <v>73974.720000000001</v>
      </c>
      <c r="H626" s="44">
        <v>209850.57</v>
      </c>
      <c r="I626" s="44">
        <v>1043583.7306819585</v>
      </c>
      <c r="J626" s="44">
        <v>500</v>
      </c>
      <c r="K626" s="44">
        <v>500</v>
      </c>
      <c r="L626" s="29">
        <f t="shared" si="39"/>
        <v>302932.26</v>
      </c>
      <c r="M626" s="29">
        <f t="shared" si="36"/>
        <v>1346515.9906819584</v>
      </c>
      <c r="N626" s="44"/>
      <c r="O626" s="44"/>
    </row>
    <row r="627" spans="1:15" x14ac:dyDescent="0.25">
      <c r="A627" s="43">
        <v>31606</v>
      </c>
      <c r="B627" s="42">
        <f t="shared" si="37"/>
        <v>3</v>
      </c>
      <c r="C627" s="42">
        <f t="shared" si="38"/>
        <v>0</v>
      </c>
      <c r="D627" s="36" t="s">
        <v>606</v>
      </c>
      <c r="E627" s="44">
        <v>1108</v>
      </c>
      <c r="F627" s="44">
        <v>32215.64</v>
      </c>
      <c r="G627" s="44">
        <v>58639.37</v>
      </c>
      <c r="H627" s="44">
        <v>298336.99</v>
      </c>
      <c r="I627" s="44">
        <v>868887.74651083327</v>
      </c>
      <c r="J627" s="44">
        <v>500</v>
      </c>
      <c r="K627" s="44">
        <v>500</v>
      </c>
      <c r="L627" s="29">
        <f t="shared" si="39"/>
        <v>389192</v>
      </c>
      <c r="M627" s="29">
        <f t="shared" si="36"/>
        <v>1258079.7465108333</v>
      </c>
      <c r="N627" s="44"/>
      <c r="O627" s="44"/>
    </row>
    <row r="628" spans="1:15" x14ac:dyDescent="0.25">
      <c r="A628" s="43">
        <v>31608</v>
      </c>
      <c r="B628" s="42">
        <f t="shared" si="37"/>
        <v>3</v>
      </c>
      <c r="C628" s="42">
        <f t="shared" si="38"/>
        <v>0</v>
      </c>
      <c r="D628" s="36" t="s">
        <v>607</v>
      </c>
      <c r="E628" s="44">
        <v>469</v>
      </c>
      <c r="F628" s="44">
        <v>11965.72</v>
      </c>
      <c r="G628" s="44">
        <v>31761.83</v>
      </c>
      <c r="H628" s="44">
        <v>42610.98</v>
      </c>
      <c r="I628" s="44">
        <v>371177.17316022044</v>
      </c>
      <c r="J628" s="44">
        <v>500</v>
      </c>
      <c r="K628" s="44">
        <v>500</v>
      </c>
      <c r="L628" s="29">
        <f t="shared" si="39"/>
        <v>86338.53</v>
      </c>
      <c r="M628" s="29">
        <f t="shared" si="36"/>
        <v>457515.70316022041</v>
      </c>
      <c r="N628" s="44"/>
      <c r="O628" s="44"/>
    </row>
    <row r="629" spans="1:15" x14ac:dyDescent="0.25">
      <c r="A629" s="43">
        <v>31609</v>
      </c>
      <c r="B629" s="42">
        <f t="shared" si="37"/>
        <v>3</v>
      </c>
      <c r="C629" s="42">
        <f t="shared" si="38"/>
        <v>0</v>
      </c>
      <c r="D629" s="36" t="s">
        <v>608</v>
      </c>
      <c r="E629" s="44">
        <v>821</v>
      </c>
      <c r="F629" s="44">
        <v>27174.25</v>
      </c>
      <c r="G629" s="44">
        <v>37311.629999999997</v>
      </c>
      <c r="H629" s="44">
        <v>37812.629999999997</v>
      </c>
      <c r="I629" s="44">
        <v>644197.17510517885</v>
      </c>
      <c r="J629" s="44">
        <v>500</v>
      </c>
      <c r="K629" s="44">
        <v>500</v>
      </c>
      <c r="L629" s="29">
        <f t="shared" si="39"/>
        <v>102298.51</v>
      </c>
      <c r="M629" s="29">
        <f t="shared" si="36"/>
        <v>746495.68510517885</v>
      </c>
      <c r="N629" s="44"/>
      <c r="O629" s="44"/>
    </row>
    <row r="630" spans="1:15" x14ac:dyDescent="0.25">
      <c r="A630" s="43">
        <v>31611</v>
      </c>
      <c r="B630" s="42">
        <f t="shared" si="37"/>
        <v>3</v>
      </c>
      <c r="C630" s="42">
        <f t="shared" si="38"/>
        <v>0</v>
      </c>
      <c r="D630" s="36" t="s">
        <v>609</v>
      </c>
      <c r="E630" s="44">
        <v>885</v>
      </c>
      <c r="F630" s="44">
        <v>22937.21</v>
      </c>
      <c r="G630" s="44">
        <v>35378.54</v>
      </c>
      <c r="H630" s="44">
        <v>48398.59</v>
      </c>
      <c r="I630" s="44">
        <v>694414.73808536329</v>
      </c>
      <c r="J630" s="44">
        <v>500</v>
      </c>
      <c r="K630" s="44">
        <v>500</v>
      </c>
      <c r="L630" s="29">
        <f t="shared" si="39"/>
        <v>106714.34</v>
      </c>
      <c r="M630" s="29">
        <f t="shared" si="36"/>
        <v>801129.07808536326</v>
      </c>
      <c r="N630" s="44"/>
      <c r="O630" s="44"/>
    </row>
    <row r="631" spans="1:15" x14ac:dyDescent="0.25">
      <c r="A631" s="43">
        <v>31612</v>
      </c>
      <c r="B631" s="42">
        <f t="shared" si="37"/>
        <v>3</v>
      </c>
      <c r="C631" s="42">
        <f t="shared" si="38"/>
        <v>0</v>
      </c>
      <c r="D631" s="36" t="s">
        <v>610</v>
      </c>
      <c r="E631" s="44">
        <v>3962</v>
      </c>
      <c r="F631" s="44">
        <v>50990.96</v>
      </c>
      <c r="G631" s="44">
        <v>250257.86</v>
      </c>
      <c r="H631" s="44">
        <v>310767.12</v>
      </c>
      <c r="I631" s="44">
        <v>3112094.3507823707</v>
      </c>
      <c r="J631" s="44">
        <v>500</v>
      </c>
      <c r="K631" s="44">
        <v>500</v>
      </c>
      <c r="L631" s="29">
        <f t="shared" si="39"/>
        <v>612015.93999999994</v>
      </c>
      <c r="M631" s="29">
        <f t="shared" si="36"/>
        <v>3724110.2907823706</v>
      </c>
      <c r="N631" s="44"/>
      <c r="O631" s="44"/>
    </row>
    <row r="632" spans="1:15" x14ac:dyDescent="0.25">
      <c r="A632" s="43">
        <v>31613</v>
      </c>
      <c r="B632" s="42">
        <f t="shared" si="37"/>
        <v>3</v>
      </c>
      <c r="C632" s="42">
        <f t="shared" si="38"/>
        <v>0</v>
      </c>
      <c r="D632" s="36" t="s">
        <v>611</v>
      </c>
      <c r="E632" s="44">
        <v>1143</v>
      </c>
      <c r="F632" s="44">
        <v>26095.73</v>
      </c>
      <c r="G632" s="44">
        <v>69505.72</v>
      </c>
      <c r="H632" s="44">
        <v>52761.9</v>
      </c>
      <c r="I632" s="44">
        <v>898259.7225945181</v>
      </c>
      <c r="J632" s="44">
        <v>500</v>
      </c>
      <c r="K632" s="44">
        <v>500</v>
      </c>
      <c r="L632" s="29">
        <f t="shared" si="39"/>
        <v>148363.35</v>
      </c>
      <c r="M632" s="29">
        <f t="shared" si="36"/>
        <v>1046623.0725945181</v>
      </c>
      <c r="N632" s="44"/>
      <c r="O632" s="44"/>
    </row>
    <row r="633" spans="1:15" x14ac:dyDescent="0.25">
      <c r="A633" s="43">
        <v>31614</v>
      </c>
      <c r="B633" s="42">
        <f t="shared" si="37"/>
        <v>3</v>
      </c>
      <c r="C633" s="42">
        <f t="shared" si="38"/>
        <v>0</v>
      </c>
      <c r="D633" s="36" t="s">
        <v>612</v>
      </c>
      <c r="E633" s="44">
        <v>2225</v>
      </c>
      <c r="F633" s="44">
        <v>16339</v>
      </c>
      <c r="G633" s="44">
        <v>155248.66</v>
      </c>
      <c r="H633" s="44">
        <v>1065541.17</v>
      </c>
      <c r="I633" s="44">
        <v>1754564.8934285485</v>
      </c>
      <c r="J633" s="44">
        <v>500</v>
      </c>
      <c r="K633" s="44">
        <v>500</v>
      </c>
      <c r="L633" s="29">
        <f t="shared" si="39"/>
        <v>1237128.8299999998</v>
      </c>
      <c r="M633" s="29">
        <f t="shared" si="36"/>
        <v>2991693.7234285483</v>
      </c>
      <c r="N633" s="44"/>
      <c r="O633" s="44"/>
    </row>
    <row r="634" spans="1:15" x14ac:dyDescent="0.25">
      <c r="A634" s="43">
        <v>31615</v>
      </c>
      <c r="B634" s="42">
        <f t="shared" si="37"/>
        <v>3</v>
      </c>
      <c r="C634" s="42">
        <f t="shared" si="38"/>
        <v>0</v>
      </c>
      <c r="D634" s="36" t="s">
        <v>613</v>
      </c>
      <c r="E634" s="44">
        <v>1488</v>
      </c>
      <c r="F634" s="44">
        <v>12785.75</v>
      </c>
      <c r="G634" s="44">
        <v>84332.59</v>
      </c>
      <c r="H634" s="44">
        <v>179764.78</v>
      </c>
      <c r="I634" s="44">
        <v>1167558.339289289</v>
      </c>
      <c r="J634" s="44">
        <v>500</v>
      </c>
      <c r="K634" s="44">
        <v>500</v>
      </c>
      <c r="L634" s="29">
        <f t="shared" si="39"/>
        <v>276883.12</v>
      </c>
      <c r="M634" s="29">
        <f t="shared" si="36"/>
        <v>1444441.4592892891</v>
      </c>
      <c r="N634" s="44"/>
      <c r="O634" s="44"/>
    </row>
    <row r="635" spans="1:15" x14ac:dyDescent="0.25">
      <c r="A635" s="43">
        <v>31616</v>
      </c>
      <c r="B635" s="42">
        <f t="shared" si="37"/>
        <v>3</v>
      </c>
      <c r="C635" s="42">
        <f t="shared" si="38"/>
        <v>0</v>
      </c>
      <c r="D635" s="36" t="s">
        <v>614</v>
      </c>
      <c r="E635" s="44">
        <v>1114</v>
      </c>
      <c r="F635" s="44">
        <v>37614.019999999997</v>
      </c>
      <c r="G635" s="44">
        <v>54033.83</v>
      </c>
      <c r="H635" s="44">
        <v>164045.54999999999</v>
      </c>
      <c r="I635" s="44">
        <v>874099.45562383567</v>
      </c>
      <c r="J635" s="44">
        <v>500</v>
      </c>
      <c r="K635" s="44">
        <v>500</v>
      </c>
      <c r="L635" s="29">
        <f t="shared" si="39"/>
        <v>255693.4</v>
      </c>
      <c r="M635" s="29">
        <f t="shared" si="36"/>
        <v>1129792.8556238357</v>
      </c>
      <c r="N635" s="44"/>
      <c r="O635" s="44"/>
    </row>
    <row r="636" spans="1:15" x14ac:dyDescent="0.25">
      <c r="A636" s="43">
        <v>31617</v>
      </c>
      <c r="B636" s="42">
        <f t="shared" si="37"/>
        <v>3</v>
      </c>
      <c r="C636" s="42">
        <f t="shared" si="38"/>
        <v>0</v>
      </c>
      <c r="D636" s="36" t="s">
        <v>615</v>
      </c>
      <c r="E636" s="44">
        <v>1568</v>
      </c>
      <c r="F636" s="44">
        <v>38027.050000000003</v>
      </c>
      <c r="G636" s="44">
        <v>87182.89</v>
      </c>
      <c r="H636" s="44">
        <v>154060.79</v>
      </c>
      <c r="I636" s="44">
        <v>1230703.1258536088</v>
      </c>
      <c r="J636" s="44">
        <v>500</v>
      </c>
      <c r="K636" s="44">
        <v>500</v>
      </c>
      <c r="L636" s="29">
        <f t="shared" si="39"/>
        <v>279270.73</v>
      </c>
      <c r="M636" s="29">
        <f t="shared" si="36"/>
        <v>1509973.8558536088</v>
      </c>
      <c r="N636" s="44"/>
      <c r="O636" s="44"/>
    </row>
    <row r="637" spans="1:15" x14ac:dyDescent="0.25">
      <c r="A637" s="43">
        <v>31620</v>
      </c>
      <c r="B637" s="42">
        <f t="shared" si="37"/>
        <v>3</v>
      </c>
      <c r="C637" s="42">
        <f t="shared" si="38"/>
        <v>0</v>
      </c>
      <c r="D637" s="36" t="s">
        <v>616</v>
      </c>
      <c r="E637" s="44">
        <v>864</v>
      </c>
      <c r="F637" s="44">
        <v>17060.240000000002</v>
      </c>
      <c r="G637" s="44">
        <v>35120.83</v>
      </c>
      <c r="H637" s="44">
        <v>16522.240000000002</v>
      </c>
      <c r="I637" s="44">
        <v>677937.10023249022</v>
      </c>
      <c r="J637" s="44">
        <v>500</v>
      </c>
      <c r="K637" s="44">
        <v>500</v>
      </c>
      <c r="L637" s="29">
        <f t="shared" si="39"/>
        <v>68703.310000000012</v>
      </c>
      <c r="M637" s="29">
        <f t="shared" si="36"/>
        <v>746640.41023249028</v>
      </c>
      <c r="N637" s="44"/>
      <c r="O637" s="44"/>
    </row>
    <row r="638" spans="1:15" x14ac:dyDescent="0.25">
      <c r="A638" s="43">
        <v>31621</v>
      </c>
      <c r="B638" s="42">
        <f t="shared" si="37"/>
        <v>3</v>
      </c>
      <c r="C638" s="42">
        <f t="shared" si="38"/>
        <v>0</v>
      </c>
      <c r="D638" s="36" t="s">
        <v>617</v>
      </c>
      <c r="E638" s="44">
        <v>960</v>
      </c>
      <c r="F638" s="44">
        <v>24057.69</v>
      </c>
      <c r="G638" s="44">
        <v>46269.96</v>
      </c>
      <c r="H638" s="44">
        <v>68796.81</v>
      </c>
      <c r="I638" s="44">
        <v>755370.99859073653</v>
      </c>
      <c r="J638" s="44">
        <v>500</v>
      </c>
      <c r="K638" s="44">
        <v>500</v>
      </c>
      <c r="L638" s="29">
        <f t="shared" si="39"/>
        <v>139124.46</v>
      </c>
      <c r="M638" s="29">
        <f t="shared" si="36"/>
        <v>894495.4585907365</v>
      </c>
      <c r="N638" s="44"/>
      <c r="O638" s="44"/>
    </row>
    <row r="639" spans="1:15" x14ac:dyDescent="0.25">
      <c r="A639" s="43">
        <v>31622</v>
      </c>
      <c r="B639" s="42">
        <f t="shared" si="37"/>
        <v>3</v>
      </c>
      <c r="C639" s="42">
        <f t="shared" si="38"/>
        <v>0</v>
      </c>
      <c r="D639" s="36" t="s">
        <v>618</v>
      </c>
      <c r="E639" s="44">
        <v>1160</v>
      </c>
      <c r="F639" s="44">
        <v>18753.46</v>
      </c>
      <c r="G639" s="44">
        <v>68652.45</v>
      </c>
      <c r="H639" s="44">
        <v>68573.899999999994</v>
      </c>
      <c r="I639" s="44">
        <v>910193.32901584334</v>
      </c>
      <c r="J639" s="44">
        <v>500</v>
      </c>
      <c r="K639" s="44">
        <v>500</v>
      </c>
      <c r="L639" s="29">
        <f t="shared" si="39"/>
        <v>155979.81</v>
      </c>
      <c r="M639" s="29">
        <f t="shared" si="36"/>
        <v>1066173.1390158434</v>
      </c>
      <c r="N639" s="44"/>
      <c r="O639" s="44"/>
    </row>
    <row r="640" spans="1:15" x14ac:dyDescent="0.25">
      <c r="A640" s="43">
        <v>31627</v>
      </c>
      <c r="B640" s="42">
        <f t="shared" si="37"/>
        <v>3</v>
      </c>
      <c r="C640" s="42">
        <f t="shared" si="38"/>
        <v>0</v>
      </c>
      <c r="D640" s="36" t="s">
        <v>619</v>
      </c>
      <c r="E640" s="44">
        <v>1444</v>
      </c>
      <c r="F640" s="44">
        <v>12008.68</v>
      </c>
      <c r="G640" s="44">
        <v>82461.149999999994</v>
      </c>
      <c r="H640" s="44">
        <v>28393.16</v>
      </c>
      <c r="I640" s="44">
        <v>1137258.7714455265</v>
      </c>
      <c r="J640" s="44">
        <v>500</v>
      </c>
      <c r="K640" s="44">
        <v>500</v>
      </c>
      <c r="L640" s="29">
        <f t="shared" si="39"/>
        <v>122862.98999999999</v>
      </c>
      <c r="M640" s="29">
        <f t="shared" si="36"/>
        <v>1260121.7614455265</v>
      </c>
      <c r="N640" s="44"/>
      <c r="O640" s="44"/>
    </row>
    <row r="641" spans="1:15" x14ac:dyDescent="0.25">
      <c r="A641" s="43">
        <v>31628</v>
      </c>
      <c r="B641" s="42">
        <f t="shared" si="37"/>
        <v>3</v>
      </c>
      <c r="C641" s="42">
        <f t="shared" si="38"/>
        <v>0</v>
      </c>
      <c r="D641" s="36" t="s">
        <v>620</v>
      </c>
      <c r="E641" s="44">
        <v>1524</v>
      </c>
      <c r="F641" s="44">
        <v>19549.27</v>
      </c>
      <c r="G641" s="44">
        <v>82627.33</v>
      </c>
      <c r="H641" s="44">
        <v>30816.639999999999</v>
      </c>
      <c r="I641" s="44">
        <v>1195805.7184656428</v>
      </c>
      <c r="J641" s="44">
        <v>500</v>
      </c>
      <c r="K641" s="44">
        <v>500</v>
      </c>
      <c r="L641" s="29">
        <f t="shared" si="39"/>
        <v>132993.24</v>
      </c>
      <c r="M641" s="29">
        <f t="shared" si="36"/>
        <v>1328798.9584656428</v>
      </c>
      <c r="N641" s="44"/>
      <c r="O641" s="44"/>
    </row>
    <row r="642" spans="1:15" x14ac:dyDescent="0.25">
      <c r="A642" s="43">
        <v>31629</v>
      </c>
      <c r="B642" s="42">
        <f t="shared" si="37"/>
        <v>3</v>
      </c>
      <c r="C642" s="42">
        <f t="shared" si="38"/>
        <v>0</v>
      </c>
      <c r="D642" s="36" t="s">
        <v>621</v>
      </c>
      <c r="E642" s="44">
        <v>6251</v>
      </c>
      <c r="F642" s="44">
        <v>65701.990000000005</v>
      </c>
      <c r="G642" s="44">
        <v>507188.15</v>
      </c>
      <c r="H642" s="44">
        <v>2297073.64</v>
      </c>
      <c r="I642" s="44">
        <v>4969133.9763891865</v>
      </c>
      <c r="J642" s="44">
        <v>500</v>
      </c>
      <c r="K642" s="44">
        <v>500</v>
      </c>
      <c r="L642" s="29">
        <f t="shared" si="39"/>
        <v>2869963.7800000003</v>
      </c>
      <c r="M642" s="29">
        <f t="shared" si="36"/>
        <v>7839097.7563891867</v>
      </c>
      <c r="N642" s="44"/>
      <c r="O642" s="44"/>
    </row>
    <row r="643" spans="1:15" x14ac:dyDescent="0.25">
      <c r="A643" s="43">
        <v>31630</v>
      </c>
      <c r="B643" s="42">
        <f t="shared" si="37"/>
        <v>3</v>
      </c>
      <c r="C643" s="42">
        <f t="shared" si="38"/>
        <v>0</v>
      </c>
      <c r="D643" s="36" t="s">
        <v>622</v>
      </c>
      <c r="E643" s="44">
        <v>2277</v>
      </c>
      <c r="F643" s="44">
        <v>35871.919999999998</v>
      </c>
      <c r="G643" s="44">
        <v>141920.29999999999</v>
      </c>
      <c r="H643" s="44">
        <v>126687.48</v>
      </c>
      <c r="I643" s="44">
        <v>1786646.7329043751</v>
      </c>
      <c r="J643" s="44">
        <v>500</v>
      </c>
      <c r="K643" s="44">
        <v>500</v>
      </c>
      <c r="L643" s="29">
        <f t="shared" si="39"/>
        <v>304479.69999999995</v>
      </c>
      <c r="M643" s="29">
        <f t="shared" si="36"/>
        <v>2091126.432904375</v>
      </c>
      <c r="N643" s="44"/>
      <c r="O643" s="44"/>
    </row>
    <row r="644" spans="1:15" x14ac:dyDescent="0.25">
      <c r="A644" s="43">
        <v>31633</v>
      </c>
      <c r="B644" s="42">
        <f t="shared" si="37"/>
        <v>3</v>
      </c>
      <c r="C644" s="42">
        <f t="shared" si="38"/>
        <v>1</v>
      </c>
      <c r="D644" s="36" t="s">
        <v>623</v>
      </c>
      <c r="E644" s="44">
        <v>11461</v>
      </c>
      <c r="F644" s="44">
        <v>128748.22</v>
      </c>
      <c r="G644" s="44">
        <v>1034618.63</v>
      </c>
      <c r="H644" s="44">
        <v>2704166.62</v>
      </c>
      <c r="I644" s="44">
        <v>10729944.500229171</v>
      </c>
      <c r="J644" s="44">
        <v>500</v>
      </c>
      <c r="K644" s="44">
        <v>500</v>
      </c>
      <c r="L644" s="29">
        <f t="shared" si="39"/>
        <v>3867533.4699999997</v>
      </c>
      <c r="M644" s="29">
        <f t="shared" si="36"/>
        <v>14597477.970229171</v>
      </c>
      <c r="N644" s="44"/>
      <c r="O644" s="44"/>
    </row>
    <row r="645" spans="1:15" x14ac:dyDescent="0.25">
      <c r="A645" s="43">
        <v>31634</v>
      </c>
      <c r="B645" s="42">
        <f t="shared" si="37"/>
        <v>3</v>
      </c>
      <c r="C645" s="42">
        <f t="shared" si="38"/>
        <v>0</v>
      </c>
      <c r="D645" s="36" t="s">
        <v>624</v>
      </c>
      <c r="E645" s="44">
        <v>1424</v>
      </c>
      <c r="F645" s="44">
        <v>30666.61</v>
      </c>
      <c r="G645" s="44">
        <v>55003.01</v>
      </c>
      <c r="H645" s="44">
        <v>69584.850000000006</v>
      </c>
      <c r="I645" s="44">
        <v>1117340.7763091039</v>
      </c>
      <c r="J645" s="44">
        <v>500</v>
      </c>
      <c r="K645" s="44">
        <v>500</v>
      </c>
      <c r="L645" s="29">
        <f t="shared" si="39"/>
        <v>155254.47</v>
      </c>
      <c r="M645" s="29">
        <f t="shared" si="36"/>
        <v>1272595.2463091039</v>
      </c>
      <c r="N645" s="44"/>
      <c r="O645" s="44"/>
    </row>
    <row r="646" spans="1:15" x14ac:dyDescent="0.25">
      <c r="A646" s="43">
        <v>31636</v>
      </c>
      <c r="B646" s="42">
        <f t="shared" si="37"/>
        <v>3</v>
      </c>
      <c r="C646" s="42">
        <f t="shared" si="38"/>
        <v>0</v>
      </c>
      <c r="D646" s="36" t="s">
        <v>625</v>
      </c>
      <c r="E646" s="44">
        <v>884</v>
      </c>
      <c r="F646" s="44">
        <v>13169.22</v>
      </c>
      <c r="G646" s="44">
        <v>46660.23</v>
      </c>
      <c r="H646" s="44">
        <v>45221.54</v>
      </c>
      <c r="I646" s="44">
        <v>693630.08866379794</v>
      </c>
      <c r="J646" s="44">
        <v>500</v>
      </c>
      <c r="K646" s="44">
        <v>500</v>
      </c>
      <c r="L646" s="29">
        <f t="shared" si="39"/>
        <v>105050.99</v>
      </c>
      <c r="M646" s="29">
        <f t="shared" ref="M646:M709" si="40">L646+I646</f>
        <v>798681.07866379793</v>
      </c>
      <c r="N646" s="44"/>
      <c r="O646" s="44"/>
    </row>
    <row r="647" spans="1:15" x14ac:dyDescent="0.25">
      <c r="A647" s="43">
        <v>31642</v>
      </c>
      <c r="B647" s="42">
        <f t="shared" ref="B647:B710" si="41">INT(A647/10000)</f>
        <v>3</v>
      </c>
      <c r="C647" s="42">
        <f t="shared" ref="C647:C710" si="42">IF(E647&lt;=10000,0,IF(E647&lt;=20000,1,IF(E647&lt;=50000,2,3)))</f>
        <v>0</v>
      </c>
      <c r="D647" s="36" t="s">
        <v>626</v>
      </c>
      <c r="E647" s="44">
        <v>1154</v>
      </c>
      <c r="F647" s="44">
        <v>11464.01</v>
      </c>
      <c r="G647" s="44">
        <v>71164.27</v>
      </c>
      <c r="H647" s="44">
        <v>84182.87</v>
      </c>
      <c r="I647" s="44">
        <v>905485.43248645123</v>
      </c>
      <c r="J647" s="44">
        <v>500</v>
      </c>
      <c r="K647" s="44">
        <v>500</v>
      </c>
      <c r="L647" s="29">
        <f t="shared" ref="L647:L710" si="43">F647/J647*500+G647/K647*500+H647</f>
        <v>166811.15</v>
      </c>
      <c r="M647" s="29">
        <f t="shared" si="40"/>
        <v>1072296.5824864511</v>
      </c>
      <c r="N647" s="44"/>
      <c r="O647" s="44"/>
    </row>
    <row r="648" spans="1:15" x14ac:dyDescent="0.25">
      <c r="A648" s="43">
        <v>31644</v>
      </c>
      <c r="B648" s="42">
        <f t="shared" si="41"/>
        <v>3</v>
      </c>
      <c r="C648" s="42">
        <f t="shared" si="42"/>
        <v>0</v>
      </c>
      <c r="D648" s="36" t="s">
        <v>627</v>
      </c>
      <c r="E648" s="44">
        <v>5547</v>
      </c>
      <c r="F648" s="44">
        <v>104979.81</v>
      </c>
      <c r="G648" s="44">
        <v>377011.37</v>
      </c>
      <c r="H648" s="44">
        <v>1883818.08</v>
      </c>
      <c r="I648" s="44">
        <v>4377967.5955736386</v>
      </c>
      <c r="J648" s="44">
        <v>500</v>
      </c>
      <c r="K648" s="44">
        <v>500</v>
      </c>
      <c r="L648" s="29">
        <f t="shared" si="43"/>
        <v>2365809.2600000002</v>
      </c>
      <c r="M648" s="29">
        <f t="shared" si="40"/>
        <v>6743776.8555736393</v>
      </c>
      <c r="N648" s="44"/>
      <c r="O648" s="44"/>
    </row>
    <row r="649" spans="1:15" x14ac:dyDescent="0.25">
      <c r="A649" s="43">
        <v>31645</v>
      </c>
      <c r="B649" s="42">
        <f t="shared" si="41"/>
        <v>3</v>
      </c>
      <c r="C649" s="42">
        <f t="shared" si="42"/>
        <v>0</v>
      </c>
      <c r="D649" s="36" t="s">
        <v>628</v>
      </c>
      <c r="E649" s="44">
        <v>1109</v>
      </c>
      <c r="F649" s="44">
        <v>17679.349999999999</v>
      </c>
      <c r="G649" s="44">
        <v>33659.019999999997</v>
      </c>
      <c r="H649" s="44">
        <v>20606.23</v>
      </c>
      <c r="I649" s="44">
        <v>870176.20851600892</v>
      </c>
      <c r="J649" s="44">
        <v>500</v>
      </c>
      <c r="K649" s="44">
        <v>500</v>
      </c>
      <c r="L649" s="29">
        <f t="shared" si="43"/>
        <v>71944.599999999991</v>
      </c>
      <c r="M649" s="29">
        <f t="shared" si="40"/>
        <v>942120.8085160089</v>
      </c>
      <c r="N649" s="44"/>
      <c r="O649" s="44"/>
    </row>
    <row r="650" spans="1:15" x14ac:dyDescent="0.25">
      <c r="A650" s="43">
        <v>31646</v>
      </c>
      <c r="B650" s="42">
        <f t="shared" si="41"/>
        <v>3</v>
      </c>
      <c r="C650" s="42">
        <f t="shared" si="42"/>
        <v>0</v>
      </c>
      <c r="D650" s="36" t="s">
        <v>629</v>
      </c>
      <c r="E650" s="44">
        <v>809</v>
      </c>
      <c r="F650" s="44">
        <v>20471.62</v>
      </c>
      <c r="G650" s="44">
        <v>38925.82</v>
      </c>
      <c r="H650" s="44">
        <v>42555.11</v>
      </c>
      <c r="I650" s="44">
        <v>634781.38204639417</v>
      </c>
      <c r="J650" s="44">
        <v>500</v>
      </c>
      <c r="K650" s="44">
        <v>500</v>
      </c>
      <c r="L650" s="29">
        <f t="shared" si="43"/>
        <v>101952.55</v>
      </c>
      <c r="M650" s="29">
        <f t="shared" si="40"/>
        <v>736733.93204639421</v>
      </c>
      <c r="N650" s="44"/>
      <c r="O650" s="44"/>
    </row>
    <row r="651" spans="1:15" x14ac:dyDescent="0.25">
      <c r="A651" s="43">
        <v>31649</v>
      </c>
      <c r="B651" s="42">
        <f t="shared" si="41"/>
        <v>3</v>
      </c>
      <c r="C651" s="42">
        <f t="shared" si="42"/>
        <v>0</v>
      </c>
      <c r="D651" s="36" t="s">
        <v>630</v>
      </c>
      <c r="E651" s="44">
        <v>1930</v>
      </c>
      <c r="F651" s="44">
        <v>26496.84</v>
      </c>
      <c r="G651" s="44">
        <v>89074.97</v>
      </c>
      <c r="H651" s="44">
        <v>68121.509999999995</v>
      </c>
      <c r="I651" s="44">
        <v>1516548.9866604328</v>
      </c>
      <c r="J651" s="44">
        <v>500</v>
      </c>
      <c r="K651" s="44">
        <v>500</v>
      </c>
      <c r="L651" s="29">
        <f t="shared" si="43"/>
        <v>183693.32</v>
      </c>
      <c r="M651" s="29">
        <f t="shared" si="40"/>
        <v>1700242.3066604328</v>
      </c>
      <c r="N651" s="44"/>
      <c r="O651" s="44"/>
    </row>
    <row r="652" spans="1:15" x14ac:dyDescent="0.25">
      <c r="A652" s="43">
        <v>31650</v>
      </c>
      <c r="B652" s="42">
        <f t="shared" si="41"/>
        <v>3</v>
      </c>
      <c r="C652" s="42">
        <f t="shared" si="42"/>
        <v>0</v>
      </c>
      <c r="D652" s="36" t="s">
        <v>631</v>
      </c>
      <c r="E652" s="44">
        <v>1621</v>
      </c>
      <c r="F652" s="44">
        <v>40552.93</v>
      </c>
      <c r="G652" s="44">
        <v>95328.16</v>
      </c>
      <c r="H652" s="44">
        <v>256957</v>
      </c>
      <c r="I652" s="44">
        <v>1271916.7123574845</v>
      </c>
      <c r="J652" s="44">
        <v>500</v>
      </c>
      <c r="K652" s="44">
        <v>500</v>
      </c>
      <c r="L652" s="29">
        <f t="shared" si="43"/>
        <v>392838.08999999997</v>
      </c>
      <c r="M652" s="29">
        <f t="shared" si="40"/>
        <v>1664754.8023574846</v>
      </c>
      <c r="N652" s="44"/>
      <c r="O652" s="44"/>
    </row>
    <row r="653" spans="1:15" x14ac:dyDescent="0.25">
      <c r="A653" s="43">
        <v>31651</v>
      </c>
      <c r="B653" s="42">
        <f t="shared" si="41"/>
        <v>3</v>
      </c>
      <c r="C653" s="42">
        <f t="shared" si="42"/>
        <v>0</v>
      </c>
      <c r="D653" s="36" t="s">
        <v>2051</v>
      </c>
      <c r="E653" s="44">
        <v>2631</v>
      </c>
      <c r="F653" s="44">
        <v>17408.13</v>
      </c>
      <c r="G653" s="44">
        <v>154800.82</v>
      </c>
      <c r="H653" s="44">
        <v>65473.89</v>
      </c>
      <c r="I653" s="44">
        <v>2065359.4754012851</v>
      </c>
      <c r="J653" s="44">
        <v>500</v>
      </c>
      <c r="K653" s="44">
        <v>500</v>
      </c>
      <c r="L653" s="29">
        <f t="shared" si="43"/>
        <v>237682.84000000003</v>
      </c>
      <c r="M653" s="29">
        <f t="shared" si="40"/>
        <v>2303042.315401285</v>
      </c>
      <c r="N653" s="44"/>
      <c r="O653" s="44"/>
    </row>
    <row r="654" spans="1:15" x14ac:dyDescent="0.25">
      <c r="A654" s="43">
        <v>31652</v>
      </c>
      <c r="B654" s="42">
        <f t="shared" si="41"/>
        <v>3</v>
      </c>
      <c r="C654" s="42">
        <f t="shared" si="42"/>
        <v>0</v>
      </c>
      <c r="D654" s="36" t="s">
        <v>632</v>
      </c>
      <c r="E654" s="44">
        <v>556</v>
      </c>
      <c r="F654" s="44">
        <v>9358.26</v>
      </c>
      <c r="G654" s="44">
        <v>24828.36</v>
      </c>
      <c r="H654" s="44">
        <v>28393.83</v>
      </c>
      <c r="I654" s="44">
        <v>436012.26268955169</v>
      </c>
      <c r="J654" s="44">
        <v>500</v>
      </c>
      <c r="K654" s="44">
        <v>500</v>
      </c>
      <c r="L654" s="29">
        <f t="shared" si="43"/>
        <v>62580.450000000004</v>
      </c>
      <c r="M654" s="29">
        <f t="shared" si="40"/>
        <v>498592.7126895517</v>
      </c>
      <c r="N654" s="44"/>
      <c r="O654" s="44"/>
    </row>
    <row r="655" spans="1:15" x14ac:dyDescent="0.25">
      <c r="A655" s="43">
        <v>31653</v>
      </c>
      <c r="B655" s="42">
        <f t="shared" si="41"/>
        <v>3</v>
      </c>
      <c r="C655" s="42">
        <f t="shared" si="42"/>
        <v>0</v>
      </c>
      <c r="D655" s="36" t="s">
        <v>633</v>
      </c>
      <c r="E655" s="44">
        <v>1565</v>
      </c>
      <c r="F655" s="44">
        <v>40555.919999999998</v>
      </c>
      <c r="G655" s="44">
        <v>74220.88</v>
      </c>
      <c r="H655" s="44">
        <v>304411.40000000002</v>
      </c>
      <c r="I655" s="44">
        <v>1227976.3447498232</v>
      </c>
      <c r="J655" s="44">
        <v>500</v>
      </c>
      <c r="K655" s="44">
        <v>500</v>
      </c>
      <c r="L655" s="29">
        <f t="shared" si="43"/>
        <v>419188.2</v>
      </c>
      <c r="M655" s="29">
        <f t="shared" si="40"/>
        <v>1647164.5447498232</v>
      </c>
      <c r="N655" s="44"/>
      <c r="O655" s="44"/>
    </row>
    <row r="656" spans="1:15" x14ac:dyDescent="0.25">
      <c r="A656" s="43">
        <v>31654</v>
      </c>
      <c r="B656" s="42">
        <f t="shared" si="41"/>
        <v>3</v>
      </c>
      <c r="C656" s="42">
        <f t="shared" si="42"/>
        <v>0</v>
      </c>
      <c r="D656" s="36" t="s">
        <v>634</v>
      </c>
      <c r="E656" s="44">
        <v>2158</v>
      </c>
      <c r="F656" s="44">
        <v>32392.5</v>
      </c>
      <c r="G656" s="44">
        <v>109601.34</v>
      </c>
      <c r="H656" s="44">
        <v>334997.62</v>
      </c>
      <c r="I656" s="44">
        <v>1696863.9706449858</v>
      </c>
      <c r="J656" s="44">
        <v>500</v>
      </c>
      <c r="K656" s="44">
        <v>500</v>
      </c>
      <c r="L656" s="29">
        <f t="shared" si="43"/>
        <v>476991.45999999996</v>
      </c>
      <c r="M656" s="29">
        <f t="shared" si="40"/>
        <v>2173855.4306449858</v>
      </c>
      <c r="N656" s="44"/>
      <c r="O656" s="44"/>
    </row>
    <row r="657" spans="1:15" x14ac:dyDescent="0.25">
      <c r="A657" s="43">
        <v>31655</v>
      </c>
      <c r="B657" s="42">
        <f t="shared" si="41"/>
        <v>3</v>
      </c>
      <c r="C657" s="42">
        <f t="shared" si="42"/>
        <v>0</v>
      </c>
      <c r="D657" s="36" t="s">
        <v>2052</v>
      </c>
      <c r="E657" s="44">
        <v>7234</v>
      </c>
      <c r="F657" s="44">
        <v>19707.349999999999</v>
      </c>
      <c r="G657" s="44">
        <v>732830.58</v>
      </c>
      <c r="H657" s="44">
        <v>3916671.08</v>
      </c>
      <c r="I657" s="44">
        <v>5686957.9126409311</v>
      </c>
      <c r="J657" s="44">
        <v>500</v>
      </c>
      <c r="K657" s="44">
        <v>500</v>
      </c>
      <c r="L657" s="29">
        <f t="shared" si="43"/>
        <v>4669209.01</v>
      </c>
      <c r="M657" s="29">
        <f t="shared" si="40"/>
        <v>10356166.922640931</v>
      </c>
      <c r="N657" s="44"/>
      <c r="O657" s="44"/>
    </row>
    <row r="658" spans="1:15" x14ac:dyDescent="0.25">
      <c r="A658" s="43">
        <v>31658</v>
      </c>
      <c r="B658" s="42">
        <f t="shared" si="41"/>
        <v>3</v>
      </c>
      <c r="C658" s="42">
        <f t="shared" si="42"/>
        <v>0</v>
      </c>
      <c r="D658" s="36" t="s">
        <v>635</v>
      </c>
      <c r="E658" s="44">
        <v>533</v>
      </c>
      <c r="F658" s="44">
        <v>11987</v>
      </c>
      <c r="G658" s="44">
        <v>22984.53</v>
      </c>
      <c r="H658" s="44">
        <v>6551.85</v>
      </c>
      <c r="I658" s="44">
        <v>418218.14169434871</v>
      </c>
      <c r="J658" s="44">
        <v>500</v>
      </c>
      <c r="K658" s="44">
        <v>500</v>
      </c>
      <c r="L658" s="29">
        <f t="shared" si="43"/>
        <v>41523.379999999997</v>
      </c>
      <c r="M658" s="29">
        <f t="shared" si="40"/>
        <v>459741.52169434872</v>
      </c>
      <c r="N658" s="44"/>
      <c r="O658" s="44"/>
    </row>
    <row r="659" spans="1:15" x14ac:dyDescent="0.25">
      <c r="A659" s="43">
        <v>31701</v>
      </c>
      <c r="B659" s="42">
        <f t="shared" si="41"/>
        <v>3</v>
      </c>
      <c r="C659" s="42">
        <f t="shared" si="42"/>
        <v>0</v>
      </c>
      <c r="D659" s="36" t="s">
        <v>636</v>
      </c>
      <c r="E659" s="44">
        <v>1422</v>
      </c>
      <c r="F659" s="44">
        <v>10348.719999999999</v>
      </c>
      <c r="G659" s="44">
        <v>131095.03</v>
      </c>
      <c r="H659" s="44">
        <v>766816.09</v>
      </c>
      <c r="I659" s="44">
        <v>1115316.8938463102</v>
      </c>
      <c r="J659" s="44">
        <v>500</v>
      </c>
      <c r="K659" s="44">
        <v>500</v>
      </c>
      <c r="L659" s="29">
        <f t="shared" si="43"/>
        <v>908259.83999999997</v>
      </c>
      <c r="M659" s="29">
        <f t="shared" si="40"/>
        <v>2023576.7338463101</v>
      </c>
      <c r="N659" s="44"/>
      <c r="O659" s="44"/>
    </row>
    <row r="660" spans="1:15" x14ac:dyDescent="0.25">
      <c r="A660" s="43">
        <v>31702</v>
      </c>
      <c r="B660" s="42">
        <f t="shared" si="41"/>
        <v>3</v>
      </c>
      <c r="C660" s="42">
        <f t="shared" si="42"/>
        <v>0</v>
      </c>
      <c r="D660" s="36" t="s">
        <v>637</v>
      </c>
      <c r="E660" s="44">
        <v>3112</v>
      </c>
      <c r="F660" s="44">
        <v>7076.56</v>
      </c>
      <c r="G660" s="44">
        <v>522281.65</v>
      </c>
      <c r="H660" s="44">
        <v>5447853.8200000003</v>
      </c>
      <c r="I660" s="44">
        <v>2426504.7561509144</v>
      </c>
      <c r="J660" s="44">
        <v>500</v>
      </c>
      <c r="K660" s="44">
        <v>500</v>
      </c>
      <c r="L660" s="29">
        <f t="shared" si="43"/>
        <v>5977212.0300000003</v>
      </c>
      <c r="M660" s="29">
        <f t="shared" si="40"/>
        <v>8403716.7861509137</v>
      </c>
      <c r="N660" s="44"/>
      <c r="O660" s="44"/>
    </row>
    <row r="661" spans="1:15" x14ac:dyDescent="0.25">
      <c r="A661" s="43">
        <v>31703</v>
      </c>
      <c r="B661" s="42">
        <f t="shared" si="41"/>
        <v>3</v>
      </c>
      <c r="C661" s="42">
        <f t="shared" si="42"/>
        <v>0</v>
      </c>
      <c r="D661" s="36" t="s">
        <v>638</v>
      </c>
      <c r="E661" s="44">
        <v>5872</v>
      </c>
      <c r="F661" s="44">
        <v>14993.8</v>
      </c>
      <c r="G661" s="44">
        <v>609871.81999999995</v>
      </c>
      <c r="H661" s="44">
        <v>673013.89</v>
      </c>
      <c r="I661" s="44">
        <v>4607785.0674764747</v>
      </c>
      <c r="J661" s="44">
        <v>500</v>
      </c>
      <c r="K661" s="44">
        <v>500</v>
      </c>
      <c r="L661" s="29">
        <f t="shared" si="43"/>
        <v>1297879.51</v>
      </c>
      <c r="M661" s="29">
        <f t="shared" si="40"/>
        <v>5905664.5774764745</v>
      </c>
      <c r="N661" s="44"/>
      <c r="O661" s="44"/>
    </row>
    <row r="662" spans="1:15" x14ac:dyDescent="0.25">
      <c r="A662" s="43">
        <v>31704</v>
      </c>
      <c r="B662" s="42">
        <f t="shared" si="41"/>
        <v>3</v>
      </c>
      <c r="C662" s="42">
        <f t="shared" si="42"/>
        <v>1</v>
      </c>
      <c r="D662" s="36" t="s">
        <v>639</v>
      </c>
      <c r="E662" s="44">
        <v>11892</v>
      </c>
      <c r="F662" s="44">
        <v>1683.68</v>
      </c>
      <c r="G662" s="44">
        <v>1484287.5799999998</v>
      </c>
      <c r="H662" s="44">
        <v>9497569.0099999998</v>
      </c>
      <c r="I662" s="44">
        <v>11069464.571246693</v>
      </c>
      <c r="J662" s="44">
        <v>500</v>
      </c>
      <c r="K662" s="44">
        <v>500</v>
      </c>
      <c r="L662" s="29">
        <f t="shared" si="43"/>
        <v>10983540.27</v>
      </c>
      <c r="M662" s="29">
        <f t="shared" si="40"/>
        <v>22053004.841246694</v>
      </c>
      <c r="N662" s="44"/>
      <c r="O662" s="44"/>
    </row>
    <row r="663" spans="1:15" x14ac:dyDescent="0.25">
      <c r="A663" s="43">
        <v>31706</v>
      </c>
      <c r="B663" s="42">
        <f t="shared" si="41"/>
        <v>3</v>
      </c>
      <c r="C663" s="42">
        <f t="shared" si="42"/>
        <v>0</v>
      </c>
      <c r="D663" s="36" t="s">
        <v>640</v>
      </c>
      <c r="E663" s="44">
        <v>1646</v>
      </c>
      <c r="F663" s="44">
        <v>2145.54</v>
      </c>
      <c r="G663" s="44">
        <v>130563.39</v>
      </c>
      <c r="H663" s="44">
        <v>123017.31</v>
      </c>
      <c r="I663" s="44">
        <v>1291532.9478966189</v>
      </c>
      <c r="J663" s="44">
        <v>500</v>
      </c>
      <c r="K663" s="44">
        <v>500</v>
      </c>
      <c r="L663" s="29">
        <f t="shared" si="43"/>
        <v>255726.24</v>
      </c>
      <c r="M663" s="29">
        <f t="shared" si="40"/>
        <v>1547259.1878966189</v>
      </c>
      <c r="N663" s="44"/>
      <c r="O663" s="44"/>
    </row>
    <row r="664" spans="1:15" x14ac:dyDescent="0.25">
      <c r="A664" s="43">
        <v>31707</v>
      </c>
      <c r="B664" s="42">
        <f t="shared" si="41"/>
        <v>3</v>
      </c>
      <c r="C664" s="42">
        <f t="shared" si="42"/>
        <v>0</v>
      </c>
      <c r="D664" s="36" t="s">
        <v>641</v>
      </c>
      <c r="E664" s="44">
        <v>2367</v>
      </c>
      <c r="F664" s="44">
        <v>4676.54</v>
      </c>
      <c r="G664" s="44">
        <v>268610.61</v>
      </c>
      <c r="H664" s="44">
        <v>358270.06</v>
      </c>
      <c r="I664" s="44">
        <v>1910053.8713135084</v>
      </c>
      <c r="J664" s="44">
        <v>500</v>
      </c>
      <c r="K664" s="44">
        <v>500</v>
      </c>
      <c r="L664" s="29">
        <f t="shared" si="43"/>
        <v>631557.21</v>
      </c>
      <c r="M664" s="29">
        <f t="shared" si="40"/>
        <v>2541611.0813135086</v>
      </c>
      <c r="N664" s="44"/>
      <c r="O664" s="44"/>
    </row>
    <row r="665" spans="1:15" x14ac:dyDescent="0.25">
      <c r="A665" s="43">
        <v>31709</v>
      </c>
      <c r="B665" s="42">
        <f t="shared" si="41"/>
        <v>3</v>
      </c>
      <c r="C665" s="42">
        <f t="shared" si="42"/>
        <v>0</v>
      </c>
      <c r="D665" s="36" t="s">
        <v>642</v>
      </c>
      <c r="E665" s="44">
        <v>3921</v>
      </c>
      <c r="F665" s="44">
        <v>9549.2099999999991</v>
      </c>
      <c r="G665" s="44">
        <v>728859.28</v>
      </c>
      <c r="H665" s="44">
        <v>3892631.26</v>
      </c>
      <c r="I665" s="44">
        <v>3103294.9579096017</v>
      </c>
      <c r="J665" s="44">
        <v>500</v>
      </c>
      <c r="K665" s="44">
        <v>500</v>
      </c>
      <c r="L665" s="29">
        <f t="shared" si="43"/>
        <v>4631039.75</v>
      </c>
      <c r="M665" s="29">
        <f t="shared" si="40"/>
        <v>7734334.7079096017</v>
      </c>
      <c r="N665" s="44"/>
      <c r="O665" s="44"/>
    </row>
    <row r="666" spans="1:15" x14ac:dyDescent="0.25">
      <c r="A666" s="43">
        <v>31710</v>
      </c>
      <c r="B666" s="42">
        <f t="shared" si="41"/>
        <v>3</v>
      </c>
      <c r="C666" s="42">
        <f t="shared" si="42"/>
        <v>0</v>
      </c>
      <c r="D666" s="36" t="s">
        <v>643</v>
      </c>
      <c r="E666" s="44">
        <v>9184</v>
      </c>
      <c r="F666" s="44">
        <v>18355.05</v>
      </c>
      <c r="G666" s="44">
        <v>1047621.2</v>
      </c>
      <c r="H666" s="44">
        <v>6562017.9199999999</v>
      </c>
      <c r="I666" s="44">
        <v>7295689.6605746141</v>
      </c>
      <c r="J666" s="44">
        <v>500</v>
      </c>
      <c r="K666" s="44">
        <v>500</v>
      </c>
      <c r="L666" s="29">
        <f t="shared" si="43"/>
        <v>7627994.1699999999</v>
      </c>
      <c r="M666" s="29">
        <f t="shared" si="40"/>
        <v>14923683.830574613</v>
      </c>
      <c r="N666" s="44"/>
      <c r="O666" s="44"/>
    </row>
    <row r="667" spans="1:15" x14ac:dyDescent="0.25">
      <c r="A667" s="43">
        <v>31711</v>
      </c>
      <c r="B667" s="42">
        <f t="shared" si="41"/>
        <v>3</v>
      </c>
      <c r="C667" s="42">
        <f t="shared" si="42"/>
        <v>0</v>
      </c>
      <c r="D667" s="36" t="s">
        <v>644</v>
      </c>
      <c r="E667" s="44">
        <v>1533</v>
      </c>
      <c r="F667" s="44">
        <v>4085.61</v>
      </c>
      <c r="G667" s="44">
        <v>184682.68</v>
      </c>
      <c r="H667" s="44">
        <v>374545.35</v>
      </c>
      <c r="I667" s="44">
        <v>1202170.5012645372</v>
      </c>
      <c r="J667" s="44">
        <v>500</v>
      </c>
      <c r="K667" s="44">
        <v>500</v>
      </c>
      <c r="L667" s="29">
        <f t="shared" si="43"/>
        <v>563313.6399999999</v>
      </c>
      <c r="M667" s="29">
        <f t="shared" si="40"/>
        <v>1765484.1412645371</v>
      </c>
      <c r="N667" s="44"/>
      <c r="O667" s="44"/>
    </row>
    <row r="668" spans="1:15" x14ac:dyDescent="0.25">
      <c r="A668" s="43">
        <v>31712</v>
      </c>
      <c r="B668" s="42">
        <f t="shared" si="41"/>
        <v>3</v>
      </c>
      <c r="C668" s="42">
        <f t="shared" si="42"/>
        <v>0</v>
      </c>
      <c r="D668" s="36" t="s">
        <v>645</v>
      </c>
      <c r="E668" s="44">
        <v>4001</v>
      </c>
      <c r="F668" s="44">
        <v>4402.47</v>
      </c>
      <c r="G668" s="44">
        <v>591413.85</v>
      </c>
      <c r="H668" s="44">
        <v>373065.56</v>
      </c>
      <c r="I668" s="44">
        <v>3152206.8577785408</v>
      </c>
      <c r="J668" s="44">
        <v>500</v>
      </c>
      <c r="K668" s="44">
        <v>500</v>
      </c>
      <c r="L668" s="29">
        <f t="shared" si="43"/>
        <v>968881.87999999989</v>
      </c>
      <c r="M668" s="29">
        <f t="shared" si="40"/>
        <v>4121088.7377785407</v>
      </c>
      <c r="N668" s="44"/>
      <c r="O668" s="44"/>
    </row>
    <row r="669" spans="1:15" x14ac:dyDescent="0.25">
      <c r="A669" s="43">
        <v>31713</v>
      </c>
      <c r="B669" s="42">
        <f t="shared" si="41"/>
        <v>3</v>
      </c>
      <c r="C669" s="42">
        <f t="shared" si="42"/>
        <v>0</v>
      </c>
      <c r="D669" s="36" t="s">
        <v>646</v>
      </c>
      <c r="E669" s="44">
        <v>3312</v>
      </c>
      <c r="F669" s="44">
        <v>6224.55</v>
      </c>
      <c r="G669" s="44">
        <v>308011.06</v>
      </c>
      <c r="H669" s="44">
        <v>137975.26999999999</v>
      </c>
      <c r="I669" s="44">
        <v>2598758.8842245457</v>
      </c>
      <c r="J669" s="44">
        <v>500</v>
      </c>
      <c r="K669" s="44">
        <v>500</v>
      </c>
      <c r="L669" s="29">
        <f t="shared" si="43"/>
        <v>452210.88</v>
      </c>
      <c r="M669" s="29">
        <f t="shared" si="40"/>
        <v>3050969.7642245456</v>
      </c>
      <c r="N669" s="44"/>
      <c r="O669" s="44"/>
    </row>
    <row r="670" spans="1:15" x14ac:dyDescent="0.25">
      <c r="A670" s="43">
        <v>31714</v>
      </c>
      <c r="B670" s="42">
        <f t="shared" si="41"/>
        <v>3</v>
      </c>
      <c r="C670" s="42">
        <f t="shared" si="42"/>
        <v>0</v>
      </c>
      <c r="D670" s="36" t="s">
        <v>647</v>
      </c>
      <c r="E670" s="44">
        <v>1130</v>
      </c>
      <c r="F670" s="44">
        <v>3347.1</v>
      </c>
      <c r="G670" s="44">
        <v>105334.48</v>
      </c>
      <c r="H670" s="44">
        <v>60890.78</v>
      </c>
      <c r="I670" s="44">
        <v>888406.4124384647</v>
      </c>
      <c r="J670" s="44">
        <v>500</v>
      </c>
      <c r="K670" s="44">
        <v>500</v>
      </c>
      <c r="L670" s="29">
        <f t="shared" si="43"/>
        <v>169572.36</v>
      </c>
      <c r="M670" s="29">
        <f t="shared" si="40"/>
        <v>1057978.7724384647</v>
      </c>
      <c r="N670" s="44"/>
      <c r="O670" s="44"/>
    </row>
    <row r="671" spans="1:15" x14ac:dyDescent="0.25">
      <c r="A671" s="43">
        <v>31715</v>
      </c>
      <c r="B671" s="42">
        <f t="shared" si="41"/>
        <v>3</v>
      </c>
      <c r="C671" s="42">
        <f t="shared" si="42"/>
        <v>0</v>
      </c>
      <c r="D671" s="36" t="s">
        <v>648</v>
      </c>
      <c r="E671" s="44">
        <v>2850</v>
      </c>
      <c r="F671" s="44">
        <v>8963.8700000000008</v>
      </c>
      <c r="G671" s="44">
        <v>476611.27</v>
      </c>
      <c r="H671" s="44">
        <v>4272989.67</v>
      </c>
      <c r="I671" s="44">
        <v>2223257.6975165359</v>
      </c>
      <c r="J671" s="44">
        <v>500</v>
      </c>
      <c r="K671" s="44">
        <v>500</v>
      </c>
      <c r="L671" s="29">
        <f t="shared" si="43"/>
        <v>4758564.8099999996</v>
      </c>
      <c r="M671" s="29">
        <f t="shared" si="40"/>
        <v>6981822.507516535</v>
      </c>
      <c r="N671" s="44"/>
      <c r="O671" s="44"/>
    </row>
    <row r="672" spans="1:15" x14ac:dyDescent="0.25">
      <c r="A672" s="43">
        <v>31716</v>
      </c>
      <c r="B672" s="42">
        <f t="shared" si="41"/>
        <v>3</v>
      </c>
      <c r="C672" s="42">
        <f t="shared" si="42"/>
        <v>0</v>
      </c>
      <c r="D672" s="36" t="s">
        <v>649</v>
      </c>
      <c r="E672" s="44">
        <v>8703</v>
      </c>
      <c r="F672" s="44">
        <v>1488.86</v>
      </c>
      <c r="G672" s="44">
        <v>812131.7</v>
      </c>
      <c r="H672" s="44">
        <v>4826300.45</v>
      </c>
      <c r="I672" s="44">
        <v>6809255.1208373541</v>
      </c>
      <c r="J672" s="44">
        <v>500</v>
      </c>
      <c r="K672" s="44">
        <v>500</v>
      </c>
      <c r="L672" s="29">
        <f t="shared" si="43"/>
        <v>5639921.0099999998</v>
      </c>
      <c r="M672" s="29">
        <f t="shared" si="40"/>
        <v>12449176.130837355</v>
      </c>
      <c r="N672" s="44"/>
      <c r="O672" s="44"/>
    </row>
    <row r="673" spans="1:15" x14ac:dyDescent="0.25">
      <c r="A673" s="43">
        <v>31717</v>
      </c>
      <c r="B673" s="42">
        <f t="shared" si="41"/>
        <v>3</v>
      </c>
      <c r="C673" s="42">
        <f t="shared" si="42"/>
        <v>2</v>
      </c>
      <c r="D673" s="36" t="s">
        <v>650</v>
      </c>
      <c r="E673" s="44">
        <v>20540</v>
      </c>
      <c r="F673" s="44">
        <v>1898.2</v>
      </c>
      <c r="G673" s="44">
        <v>2018897.16</v>
      </c>
      <c r="H673" s="44">
        <v>6782736.21</v>
      </c>
      <c r="I673" s="44">
        <v>22594202.490728803</v>
      </c>
      <c r="J673" s="44">
        <v>500</v>
      </c>
      <c r="K673" s="44">
        <v>500</v>
      </c>
      <c r="L673" s="29">
        <f t="shared" si="43"/>
        <v>8803531.5700000003</v>
      </c>
      <c r="M673" s="29">
        <f t="shared" si="40"/>
        <v>31397734.060728803</v>
      </c>
      <c r="N673" s="44"/>
      <c r="O673" s="44"/>
    </row>
    <row r="674" spans="1:15" x14ac:dyDescent="0.25">
      <c r="A674" s="43">
        <v>31718</v>
      </c>
      <c r="B674" s="42">
        <f t="shared" si="41"/>
        <v>3</v>
      </c>
      <c r="C674" s="42">
        <f t="shared" si="42"/>
        <v>0</v>
      </c>
      <c r="D674" s="36" t="s">
        <v>651</v>
      </c>
      <c r="E674" s="44">
        <v>2978</v>
      </c>
      <c r="F674" s="44">
        <v>24249.29</v>
      </c>
      <c r="G674" s="44">
        <v>324596.2</v>
      </c>
      <c r="H674" s="44">
        <v>1143547.1000000001</v>
      </c>
      <c r="I674" s="44">
        <v>2342227.667427131</v>
      </c>
      <c r="J674" s="44">
        <v>500</v>
      </c>
      <c r="K674" s="44">
        <v>500</v>
      </c>
      <c r="L674" s="29">
        <f t="shared" si="43"/>
        <v>1492392.59</v>
      </c>
      <c r="M674" s="29">
        <f t="shared" si="40"/>
        <v>3834620.2574271308</v>
      </c>
      <c r="N674" s="44"/>
      <c r="O674" s="44"/>
    </row>
    <row r="675" spans="1:15" x14ac:dyDescent="0.25">
      <c r="A675" s="43">
        <v>31719</v>
      </c>
      <c r="B675" s="42">
        <f t="shared" si="41"/>
        <v>3</v>
      </c>
      <c r="C675" s="42">
        <f t="shared" si="42"/>
        <v>1</v>
      </c>
      <c r="D675" s="36" t="s">
        <v>652</v>
      </c>
      <c r="E675" s="44">
        <v>15035</v>
      </c>
      <c r="F675" s="44">
        <v>16451.900000000001</v>
      </c>
      <c r="G675" s="44">
        <v>1613049.6</v>
      </c>
      <c r="H675" s="44">
        <v>4194180.28</v>
      </c>
      <c r="I675" s="44">
        <v>14529074.836728919</v>
      </c>
      <c r="J675" s="44">
        <v>500</v>
      </c>
      <c r="K675" s="44">
        <v>500</v>
      </c>
      <c r="L675" s="29">
        <f t="shared" si="43"/>
        <v>5823681.7799999993</v>
      </c>
      <c r="M675" s="29">
        <f t="shared" si="40"/>
        <v>20352756.616728917</v>
      </c>
      <c r="N675" s="44"/>
      <c r="O675" s="44"/>
    </row>
    <row r="676" spans="1:15" x14ac:dyDescent="0.25">
      <c r="A676" s="43">
        <v>31723</v>
      </c>
      <c r="B676" s="42">
        <f t="shared" si="41"/>
        <v>3</v>
      </c>
      <c r="C676" s="42">
        <f t="shared" si="42"/>
        <v>0</v>
      </c>
      <c r="D676" s="36" t="s">
        <v>653</v>
      </c>
      <c r="E676" s="44">
        <v>7171</v>
      </c>
      <c r="F676" s="44">
        <v>5495.33</v>
      </c>
      <c r="G676" s="44">
        <v>1139173.6200000001</v>
      </c>
      <c r="H676" s="44">
        <v>6847925.75</v>
      </c>
      <c r="I676" s="44">
        <v>6599608.2065401254</v>
      </c>
      <c r="J676" s="44">
        <v>500</v>
      </c>
      <c r="K676" s="44">
        <v>500</v>
      </c>
      <c r="L676" s="29">
        <f t="shared" si="43"/>
        <v>7992594.7000000002</v>
      </c>
      <c r="M676" s="29">
        <f t="shared" si="40"/>
        <v>14592202.906540126</v>
      </c>
      <c r="N676" s="44"/>
      <c r="O676" s="44"/>
    </row>
    <row r="677" spans="1:15" x14ac:dyDescent="0.25">
      <c r="A677" s="43">
        <v>31725</v>
      </c>
      <c r="B677" s="42">
        <f t="shared" si="41"/>
        <v>3</v>
      </c>
      <c r="C677" s="42">
        <f t="shared" si="42"/>
        <v>0</v>
      </c>
      <c r="D677" s="36" t="s">
        <v>654</v>
      </c>
      <c r="E677" s="44">
        <v>9448</v>
      </c>
      <c r="F677" s="44">
        <v>761.64</v>
      </c>
      <c r="G677" s="44">
        <v>1277605.32</v>
      </c>
      <c r="H677" s="44">
        <v>17522336.449999999</v>
      </c>
      <c r="I677" s="44">
        <v>7718830.8038242981</v>
      </c>
      <c r="J677" s="44">
        <v>500</v>
      </c>
      <c r="K677" s="44">
        <v>500</v>
      </c>
      <c r="L677" s="29">
        <f t="shared" si="43"/>
        <v>18800703.41</v>
      </c>
      <c r="M677" s="29">
        <f t="shared" si="40"/>
        <v>26519534.213824298</v>
      </c>
      <c r="N677" s="44"/>
      <c r="O677" s="44"/>
    </row>
    <row r="678" spans="1:15" x14ac:dyDescent="0.25">
      <c r="A678" s="43">
        <v>31726</v>
      </c>
      <c r="B678" s="42">
        <f t="shared" si="41"/>
        <v>3</v>
      </c>
      <c r="C678" s="42">
        <f t="shared" si="42"/>
        <v>0</v>
      </c>
      <c r="D678" s="36" t="s">
        <v>655</v>
      </c>
      <c r="E678" s="44">
        <v>2836</v>
      </c>
      <c r="F678" s="44">
        <v>23035.06</v>
      </c>
      <c r="G678" s="44">
        <v>289363.51</v>
      </c>
      <c r="H678" s="44">
        <v>176128.83</v>
      </c>
      <c r="I678" s="44">
        <v>2227659.9044496249</v>
      </c>
      <c r="J678" s="44">
        <v>500</v>
      </c>
      <c r="K678" s="44">
        <v>500</v>
      </c>
      <c r="L678" s="29">
        <f t="shared" si="43"/>
        <v>488527.4</v>
      </c>
      <c r="M678" s="29">
        <f t="shared" si="40"/>
        <v>2716187.3044496248</v>
      </c>
      <c r="N678" s="44"/>
      <c r="O678" s="44"/>
    </row>
    <row r="679" spans="1:15" x14ac:dyDescent="0.25">
      <c r="A679" s="43">
        <v>31801</v>
      </c>
      <c r="B679" s="42">
        <f t="shared" si="41"/>
        <v>3</v>
      </c>
      <c r="C679" s="42">
        <f t="shared" si="42"/>
        <v>0</v>
      </c>
      <c r="D679" s="36" t="s">
        <v>656</v>
      </c>
      <c r="E679" s="44">
        <v>336</v>
      </c>
      <c r="F679" s="44">
        <v>2556.84</v>
      </c>
      <c r="G679" s="44">
        <v>16762.98</v>
      </c>
      <c r="H679" s="44">
        <v>4089.3</v>
      </c>
      <c r="I679" s="44">
        <v>263489.42493469309</v>
      </c>
      <c r="J679" s="44">
        <v>500</v>
      </c>
      <c r="K679" s="44">
        <v>500</v>
      </c>
      <c r="L679" s="29">
        <f t="shared" si="43"/>
        <v>23409.119999999999</v>
      </c>
      <c r="M679" s="29">
        <f t="shared" si="40"/>
        <v>286898.54493469308</v>
      </c>
      <c r="N679" s="44"/>
      <c r="O679" s="44"/>
    </row>
    <row r="680" spans="1:15" x14ac:dyDescent="0.25">
      <c r="A680" s="43">
        <v>31802</v>
      </c>
      <c r="B680" s="42">
        <f t="shared" si="41"/>
        <v>3</v>
      </c>
      <c r="C680" s="42">
        <f t="shared" si="42"/>
        <v>0</v>
      </c>
      <c r="D680" s="36" t="s">
        <v>657</v>
      </c>
      <c r="E680" s="44">
        <v>1795</v>
      </c>
      <c r="F680" s="44">
        <v>-2404.33</v>
      </c>
      <c r="G680" s="44">
        <v>149838.48000000001</v>
      </c>
      <c r="H680" s="44">
        <v>588251.61</v>
      </c>
      <c r="I680" s="44">
        <v>1408445.7117098609</v>
      </c>
      <c r="J680" s="44">
        <v>500</v>
      </c>
      <c r="K680" s="44">
        <v>500</v>
      </c>
      <c r="L680" s="29">
        <f t="shared" si="43"/>
        <v>735685.76</v>
      </c>
      <c r="M680" s="29">
        <f t="shared" si="40"/>
        <v>2144131.471709861</v>
      </c>
      <c r="N680" s="44"/>
      <c r="O680" s="44"/>
    </row>
    <row r="681" spans="1:15" x14ac:dyDescent="0.25">
      <c r="A681" s="43">
        <v>31803</v>
      </c>
      <c r="B681" s="42">
        <f t="shared" si="41"/>
        <v>3</v>
      </c>
      <c r="C681" s="42">
        <f t="shared" si="42"/>
        <v>0</v>
      </c>
      <c r="D681" s="36" t="s">
        <v>658</v>
      </c>
      <c r="E681" s="44">
        <v>1904</v>
      </c>
      <c r="F681" s="44">
        <v>22213.03</v>
      </c>
      <c r="G681" s="44">
        <v>118692.93</v>
      </c>
      <c r="H681" s="44">
        <v>287155.78999999998</v>
      </c>
      <c r="I681" s="44">
        <v>1495009.130625925</v>
      </c>
      <c r="J681" s="44">
        <v>500</v>
      </c>
      <c r="K681" s="44">
        <v>500</v>
      </c>
      <c r="L681" s="29">
        <f t="shared" si="43"/>
        <v>428061.75</v>
      </c>
      <c r="M681" s="29">
        <f t="shared" si="40"/>
        <v>1923070.880625925</v>
      </c>
      <c r="N681" s="44"/>
      <c r="O681" s="44"/>
    </row>
    <row r="682" spans="1:15" x14ac:dyDescent="0.25">
      <c r="A682" s="43">
        <v>31804</v>
      </c>
      <c r="B682" s="42">
        <f t="shared" si="41"/>
        <v>3</v>
      </c>
      <c r="C682" s="42">
        <f t="shared" si="42"/>
        <v>0</v>
      </c>
      <c r="D682" s="36" t="s">
        <v>659</v>
      </c>
      <c r="E682" s="44">
        <v>1579</v>
      </c>
      <c r="F682" s="44">
        <v>2334.04</v>
      </c>
      <c r="G682" s="44">
        <v>137308.01999999999</v>
      </c>
      <c r="H682" s="44">
        <v>726362.3</v>
      </c>
      <c r="I682" s="44">
        <v>1237116.9216107926</v>
      </c>
      <c r="J682" s="44">
        <v>500</v>
      </c>
      <c r="K682" s="44">
        <v>500</v>
      </c>
      <c r="L682" s="29">
        <f t="shared" si="43"/>
        <v>866004.3600000001</v>
      </c>
      <c r="M682" s="29">
        <f t="shared" si="40"/>
        <v>2103121.2816107925</v>
      </c>
      <c r="N682" s="44"/>
      <c r="O682" s="44"/>
    </row>
    <row r="683" spans="1:15" x14ac:dyDescent="0.25">
      <c r="A683" s="43">
        <v>31805</v>
      </c>
      <c r="B683" s="42">
        <f t="shared" si="41"/>
        <v>3</v>
      </c>
      <c r="C683" s="42">
        <f t="shared" si="42"/>
        <v>0</v>
      </c>
      <c r="D683" s="36" t="s">
        <v>660</v>
      </c>
      <c r="E683" s="44">
        <v>328</v>
      </c>
      <c r="F683" s="44">
        <v>709.6</v>
      </c>
      <c r="G683" s="44">
        <v>32616.57</v>
      </c>
      <c r="H683" s="44">
        <v>13407.16</v>
      </c>
      <c r="I683" s="44">
        <v>278928.36719815276</v>
      </c>
      <c r="J683" s="44">
        <v>500</v>
      </c>
      <c r="K683" s="44">
        <v>500</v>
      </c>
      <c r="L683" s="29">
        <f t="shared" si="43"/>
        <v>46733.33</v>
      </c>
      <c r="M683" s="29">
        <f t="shared" si="40"/>
        <v>325661.69719815277</v>
      </c>
      <c r="N683" s="44"/>
      <c r="O683" s="44"/>
    </row>
    <row r="684" spans="1:15" x14ac:dyDescent="0.25">
      <c r="A684" s="43">
        <v>31806</v>
      </c>
      <c r="B684" s="42">
        <f t="shared" si="41"/>
        <v>3</v>
      </c>
      <c r="C684" s="42">
        <f t="shared" si="42"/>
        <v>0</v>
      </c>
      <c r="D684" s="36" t="s">
        <v>661</v>
      </c>
      <c r="E684" s="44">
        <v>337</v>
      </c>
      <c r="F684" s="44">
        <v>985.47</v>
      </c>
      <c r="G684" s="44">
        <v>20528.939999999999</v>
      </c>
      <c r="H684" s="44">
        <v>10227.82</v>
      </c>
      <c r="I684" s="44">
        <v>264273.61965176067</v>
      </c>
      <c r="J684" s="44">
        <v>500</v>
      </c>
      <c r="K684" s="44">
        <v>500</v>
      </c>
      <c r="L684" s="29">
        <f t="shared" si="43"/>
        <v>31742.23</v>
      </c>
      <c r="M684" s="29">
        <f t="shared" si="40"/>
        <v>296015.84965176065</v>
      </c>
      <c r="N684" s="44"/>
      <c r="O684" s="44"/>
    </row>
    <row r="685" spans="1:15" x14ac:dyDescent="0.25">
      <c r="A685" s="43">
        <v>31807</v>
      </c>
      <c r="B685" s="42">
        <f t="shared" si="41"/>
        <v>3</v>
      </c>
      <c r="C685" s="42">
        <f t="shared" si="42"/>
        <v>0</v>
      </c>
      <c r="D685" s="36" t="s">
        <v>662</v>
      </c>
      <c r="E685" s="44">
        <v>918</v>
      </c>
      <c r="F685" s="44">
        <v>5061.68</v>
      </c>
      <c r="G685" s="44">
        <v>48502.76</v>
      </c>
      <c r="H685" s="44">
        <v>85418.33</v>
      </c>
      <c r="I685" s="44">
        <v>720432.1183453718</v>
      </c>
      <c r="J685" s="44">
        <v>500</v>
      </c>
      <c r="K685" s="44">
        <v>500</v>
      </c>
      <c r="L685" s="29">
        <f t="shared" si="43"/>
        <v>138982.77000000002</v>
      </c>
      <c r="M685" s="29">
        <f t="shared" si="40"/>
        <v>859414.88834537182</v>
      </c>
      <c r="N685" s="44"/>
      <c r="O685" s="44"/>
    </row>
    <row r="686" spans="1:15" x14ac:dyDescent="0.25">
      <c r="A686" s="43">
        <v>31808</v>
      </c>
      <c r="B686" s="42">
        <f t="shared" si="41"/>
        <v>3</v>
      </c>
      <c r="C686" s="42">
        <f t="shared" si="42"/>
        <v>0</v>
      </c>
      <c r="D686" s="36" t="s">
        <v>663</v>
      </c>
      <c r="E686" s="44">
        <v>1950</v>
      </c>
      <c r="F686" s="44">
        <v>2339.7600000000002</v>
      </c>
      <c r="G686" s="44">
        <v>126933.95</v>
      </c>
      <c r="H686" s="44">
        <v>202231.18</v>
      </c>
      <c r="I686" s="44">
        <v>1530592.9955530632</v>
      </c>
      <c r="J686" s="44">
        <v>500</v>
      </c>
      <c r="K686" s="44">
        <v>500</v>
      </c>
      <c r="L686" s="29">
        <f t="shared" si="43"/>
        <v>331504.89</v>
      </c>
      <c r="M686" s="29">
        <f t="shared" si="40"/>
        <v>1862097.8855530634</v>
      </c>
      <c r="N686" s="44"/>
      <c r="O686" s="44"/>
    </row>
    <row r="687" spans="1:15" x14ac:dyDescent="0.25">
      <c r="A687" s="43">
        <v>31809</v>
      </c>
      <c r="B687" s="42">
        <f t="shared" si="41"/>
        <v>3</v>
      </c>
      <c r="C687" s="42">
        <f t="shared" si="42"/>
        <v>0</v>
      </c>
      <c r="D687" s="36" t="s">
        <v>664</v>
      </c>
      <c r="E687" s="44">
        <v>1052</v>
      </c>
      <c r="F687" s="44">
        <v>5671.16</v>
      </c>
      <c r="G687" s="44">
        <v>61560.15</v>
      </c>
      <c r="H687" s="44">
        <v>59947.49</v>
      </c>
      <c r="I687" s="44">
        <v>826855.1232783593</v>
      </c>
      <c r="J687" s="44">
        <v>500</v>
      </c>
      <c r="K687" s="44">
        <v>500</v>
      </c>
      <c r="L687" s="29">
        <f t="shared" si="43"/>
        <v>127178.79999999999</v>
      </c>
      <c r="M687" s="29">
        <f t="shared" si="40"/>
        <v>954033.92327835923</v>
      </c>
      <c r="N687" s="44"/>
      <c r="O687" s="44"/>
    </row>
    <row r="688" spans="1:15" x14ac:dyDescent="0.25">
      <c r="A688" s="43">
        <v>31810</v>
      </c>
      <c r="B688" s="42">
        <f t="shared" si="41"/>
        <v>3</v>
      </c>
      <c r="C688" s="42">
        <f t="shared" si="42"/>
        <v>0</v>
      </c>
      <c r="D688" s="36" t="s">
        <v>665</v>
      </c>
      <c r="E688" s="44">
        <v>5955</v>
      </c>
      <c r="F688" s="44">
        <v>5336.13</v>
      </c>
      <c r="G688" s="44">
        <v>435927.32</v>
      </c>
      <c r="H688" s="44">
        <v>2553841.08</v>
      </c>
      <c r="I688" s="44">
        <v>4672363.1904245624</v>
      </c>
      <c r="J688" s="44">
        <v>500</v>
      </c>
      <c r="K688" s="44">
        <v>500</v>
      </c>
      <c r="L688" s="29">
        <f t="shared" si="43"/>
        <v>2995104.5300000003</v>
      </c>
      <c r="M688" s="29">
        <f t="shared" si="40"/>
        <v>7667467.7204245627</v>
      </c>
      <c r="N688" s="44"/>
      <c r="O688" s="44"/>
    </row>
    <row r="689" spans="1:15" x14ac:dyDescent="0.25">
      <c r="A689" s="43">
        <v>31811</v>
      </c>
      <c r="B689" s="42">
        <f t="shared" si="41"/>
        <v>3</v>
      </c>
      <c r="C689" s="42">
        <f t="shared" si="42"/>
        <v>0</v>
      </c>
      <c r="D689" s="36" t="s">
        <v>666</v>
      </c>
      <c r="E689" s="44">
        <v>2202</v>
      </c>
      <c r="F689" s="44">
        <v>4048.99</v>
      </c>
      <c r="G689" s="44">
        <v>116315.44</v>
      </c>
      <c r="H689" s="44">
        <v>122111.36</v>
      </c>
      <c r="I689" s="44">
        <v>1727798.0262869715</v>
      </c>
      <c r="J689" s="44">
        <v>500</v>
      </c>
      <c r="K689" s="44">
        <v>500</v>
      </c>
      <c r="L689" s="29">
        <f t="shared" si="43"/>
        <v>242475.79</v>
      </c>
      <c r="M689" s="29">
        <f t="shared" si="40"/>
        <v>1970273.8162869716</v>
      </c>
      <c r="N689" s="44"/>
      <c r="O689" s="44"/>
    </row>
    <row r="690" spans="1:15" x14ac:dyDescent="0.25">
      <c r="A690" s="43">
        <v>31812</v>
      </c>
      <c r="B690" s="42">
        <f t="shared" si="41"/>
        <v>3</v>
      </c>
      <c r="C690" s="42">
        <f t="shared" si="42"/>
        <v>0</v>
      </c>
      <c r="D690" s="36" t="s">
        <v>667</v>
      </c>
      <c r="E690" s="44">
        <v>1320</v>
      </c>
      <c r="F690" s="44">
        <v>3166.82</v>
      </c>
      <c r="G690" s="44">
        <v>142274.97</v>
      </c>
      <c r="H690" s="44">
        <v>179772.31</v>
      </c>
      <c r="I690" s="44">
        <v>1107567.2265291514</v>
      </c>
      <c r="J690" s="44">
        <v>500</v>
      </c>
      <c r="K690" s="44">
        <v>500</v>
      </c>
      <c r="L690" s="29">
        <f t="shared" si="43"/>
        <v>325214.09999999998</v>
      </c>
      <c r="M690" s="29">
        <f t="shared" si="40"/>
        <v>1432781.3265291513</v>
      </c>
      <c r="N690" s="44"/>
      <c r="O690" s="44"/>
    </row>
    <row r="691" spans="1:15" x14ac:dyDescent="0.25">
      <c r="A691" s="43">
        <v>31813</v>
      </c>
      <c r="B691" s="42">
        <f t="shared" si="41"/>
        <v>3</v>
      </c>
      <c r="C691" s="42">
        <f t="shared" si="42"/>
        <v>0</v>
      </c>
      <c r="D691" s="36" t="s">
        <v>668</v>
      </c>
      <c r="E691" s="44">
        <v>1567</v>
      </c>
      <c r="F691" s="44">
        <v>1357.71</v>
      </c>
      <c r="G691" s="44">
        <v>101853.36</v>
      </c>
      <c r="H691" s="44">
        <v>118235.76</v>
      </c>
      <c r="I691" s="44">
        <v>1229674.0201941703</v>
      </c>
      <c r="J691" s="44">
        <v>500</v>
      </c>
      <c r="K691" s="44">
        <v>500</v>
      </c>
      <c r="L691" s="29">
        <f t="shared" si="43"/>
        <v>221446.83000000002</v>
      </c>
      <c r="M691" s="29">
        <f t="shared" si="40"/>
        <v>1451120.8501941704</v>
      </c>
      <c r="N691" s="44"/>
      <c r="O691" s="44"/>
    </row>
    <row r="692" spans="1:15" x14ac:dyDescent="0.25">
      <c r="A692" s="43">
        <v>31814</v>
      </c>
      <c r="B692" s="42">
        <f t="shared" si="41"/>
        <v>3</v>
      </c>
      <c r="C692" s="42">
        <f t="shared" si="42"/>
        <v>0</v>
      </c>
      <c r="D692" s="36" t="s">
        <v>669</v>
      </c>
      <c r="E692" s="44">
        <v>2511</v>
      </c>
      <c r="F692" s="44">
        <v>14762.91</v>
      </c>
      <c r="G692" s="44">
        <v>169476.95</v>
      </c>
      <c r="H692" s="44">
        <v>372503.03</v>
      </c>
      <c r="I692" s="44">
        <v>2000664.2345565904</v>
      </c>
      <c r="J692" s="44">
        <v>500</v>
      </c>
      <c r="K692" s="44">
        <v>500</v>
      </c>
      <c r="L692" s="29">
        <f t="shared" si="43"/>
        <v>556742.89</v>
      </c>
      <c r="M692" s="29">
        <f t="shared" si="40"/>
        <v>2557407.1245565903</v>
      </c>
      <c r="N692" s="44"/>
      <c r="O692" s="44"/>
    </row>
    <row r="693" spans="1:15" x14ac:dyDescent="0.25">
      <c r="A693" s="43">
        <v>31815</v>
      </c>
      <c r="B693" s="42">
        <f t="shared" si="41"/>
        <v>3</v>
      </c>
      <c r="C693" s="42">
        <f t="shared" si="42"/>
        <v>0</v>
      </c>
      <c r="D693" s="36" t="s">
        <v>670</v>
      </c>
      <c r="E693" s="44">
        <v>594</v>
      </c>
      <c r="F693" s="44">
        <v>5252.36</v>
      </c>
      <c r="G693" s="44">
        <v>70829.63</v>
      </c>
      <c r="H693" s="44">
        <v>73499.839999999997</v>
      </c>
      <c r="I693" s="44">
        <v>480022.34738063399</v>
      </c>
      <c r="J693" s="44">
        <v>500</v>
      </c>
      <c r="K693" s="44">
        <v>500</v>
      </c>
      <c r="L693" s="29">
        <f t="shared" si="43"/>
        <v>149581.83000000002</v>
      </c>
      <c r="M693" s="29">
        <f t="shared" si="40"/>
        <v>629604.17738063401</v>
      </c>
      <c r="N693" s="44"/>
      <c r="O693" s="44"/>
    </row>
    <row r="694" spans="1:15" x14ac:dyDescent="0.25">
      <c r="A694" s="43">
        <v>31817</v>
      </c>
      <c r="B694" s="42">
        <f t="shared" si="41"/>
        <v>3</v>
      </c>
      <c r="C694" s="42">
        <f t="shared" si="42"/>
        <v>0</v>
      </c>
      <c r="D694" s="36" t="s">
        <v>671</v>
      </c>
      <c r="E694" s="44">
        <v>1718</v>
      </c>
      <c r="F694" s="44">
        <v>4817.03</v>
      </c>
      <c r="G694" s="44">
        <v>96692.21</v>
      </c>
      <c r="H694" s="44">
        <v>741882.76</v>
      </c>
      <c r="I694" s="44">
        <v>1346075.6504203267</v>
      </c>
      <c r="J694" s="44">
        <v>500</v>
      </c>
      <c r="K694" s="44">
        <v>500</v>
      </c>
      <c r="L694" s="29">
        <f t="shared" si="43"/>
        <v>843392</v>
      </c>
      <c r="M694" s="29">
        <f t="shared" si="40"/>
        <v>2189467.6504203267</v>
      </c>
      <c r="N694" s="44"/>
      <c r="O694" s="44"/>
    </row>
    <row r="695" spans="1:15" x14ac:dyDescent="0.25">
      <c r="A695" s="43">
        <v>31818</v>
      </c>
      <c r="B695" s="42">
        <f t="shared" si="41"/>
        <v>3</v>
      </c>
      <c r="C695" s="42">
        <f t="shared" si="42"/>
        <v>1</v>
      </c>
      <c r="D695" s="36" t="s">
        <v>672</v>
      </c>
      <c r="E695" s="44">
        <v>12784</v>
      </c>
      <c r="F695" s="44">
        <v>5855.17</v>
      </c>
      <c r="G695" s="44">
        <v>866414.32</v>
      </c>
      <c r="H695" s="44">
        <v>3470286.7</v>
      </c>
      <c r="I695" s="44">
        <v>11976468.215245329</v>
      </c>
      <c r="J695" s="44">
        <v>500</v>
      </c>
      <c r="K695" s="44">
        <v>500</v>
      </c>
      <c r="L695" s="29">
        <f t="shared" si="43"/>
        <v>4342556.1900000004</v>
      </c>
      <c r="M695" s="29">
        <f t="shared" si="40"/>
        <v>16319024.40524533</v>
      </c>
      <c r="N695" s="44"/>
      <c r="O695" s="44"/>
    </row>
    <row r="696" spans="1:15" x14ac:dyDescent="0.25">
      <c r="A696" s="43">
        <v>31820</v>
      </c>
      <c r="B696" s="42">
        <f t="shared" si="41"/>
        <v>3</v>
      </c>
      <c r="C696" s="42">
        <f t="shared" si="42"/>
        <v>0</v>
      </c>
      <c r="D696" s="36" t="s">
        <v>673</v>
      </c>
      <c r="E696" s="44">
        <v>586</v>
      </c>
      <c r="F696" s="44">
        <v>2017.53</v>
      </c>
      <c r="G696" s="44">
        <v>30350.33</v>
      </c>
      <c r="H696" s="44">
        <v>46497.120000000003</v>
      </c>
      <c r="I696" s="44">
        <v>459635.75733052887</v>
      </c>
      <c r="J696" s="44">
        <v>500</v>
      </c>
      <c r="K696" s="44">
        <v>500</v>
      </c>
      <c r="L696" s="29">
        <f t="shared" si="43"/>
        <v>78864.98000000001</v>
      </c>
      <c r="M696" s="29">
        <f t="shared" si="40"/>
        <v>538500.73733052891</v>
      </c>
      <c r="N696" s="44"/>
      <c r="O696" s="44"/>
    </row>
    <row r="697" spans="1:15" x14ac:dyDescent="0.25">
      <c r="A697" s="43">
        <v>31821</v>
      </c>
      <c r="B697" s="42">
        <f t="shared" si="41"/>
        <v>3</v>
      </c>
      <c r="C697" s="42">
        <f t="shared" si="42"/>
        <v>0</v>
      </c>
      <c r="D697" s="36" t="s">
        <v>674</v>
      </c>
      <c r="E697" s="44">
        <v>2031</v>
      </c>
      <c r="F697" s="44">
        <v>3350.98</v>
      </c>
      <c r="G697" s="44">
        <v>168425.53</v>
      </c>
      <c r="H697" s="44">
        <v>300249.48</v>
      </c>
      <c r="I697" s="44">
        <v>1608081.3703641717</v>
      </c>
      <c r="J697" s="44">
        <v>500</v>
      </c>
      <c r="K697" s="44">
        <v>500</v>
      </c>
      <c r="L697" s="29">
        <f t="shared" si="43"/>
        <v>472025.99</v>
      </c>
      <c r="M697" s="29">
        <f t="shared" si="40"/>
        <v>2080107.3603641717</v>
      </c>
      <c r="N697" s="44"/>
      <c r="O697" s="44"/>
    </row>
    <row r="698" spans="1:15" x14ac:dyDescent="0.25">
      <c r="A698" s="43">
        <v>31823</v>
      </c>
      <c r="B698" s="42">
        <f t="shared" si="41"/>
        <v>3</v>
      </c>
      <c r="C698" s="42">
        <f t="shared" si="42"/>
        <v>0</v>
      </c>
      <c r="D698" s="36" t="s">
        <v>675</v>
      </c>
      <c r="E698" s="44">
        <v>2781</v>
      </c>
      <c r="F698" s="44">
        <v>6121.73</v>
      </c>
      <c r="G698" s="44">
        <v>201837.48</v>
      </c>
      <c r="H698" s="44">
        <v>817747.19</v>
      </c>
      <c r="I698" s="44">
        <v>2182614.9731785813</v>
      </c>
      <c r="J698" s="44">
        <v>500</v>
      </c>
      <c r="K698" s="44">
        <v>500</v>
      </c>
      <c r="L698" s="29">
        <f t="shared" si="43"/>
        <v>1025706.3999999999</v>
      </c>
      <c r="M698" s="29">
        <f t="shared" si="40"/>
        <v>3208321.3731785812</v>
      </c>
      <c r="N698" s="44"/>
      <c r="O698" s="44"/>
    </row>
    <row r="699" spans="1:15" x14ac:dyDescent="0.25">
      <c r="A699" s="43">
        <v>31825</v>
      </c>
      <c r="B699" s="42">
        <f t="shared" si="41"/>
        <v>3</v>
      </c>
      <c r="C699" s="42">
        <f t="shared" si="42"/>
        <v>0</v>
      </c>
      <c r="D699" s="36" t="s">
        <v>676</v>
      </c>
      <c r="E699" s="44">
        <v>431</v>
      </c>
      <c r="F699" s="44">
        <v>5983.56</v>
      </c>
      <c r="G699" s="44">
        <v>30383.29</v>
      </c>
      <c r="H699" s="44">
        <v>48111.8</v>
      </c>
      <c r="I699" s="44">
        <v>340489.76216307195</v>
      </c>
      <c r="J699" s="44">
        <v>500</v>
      </c>
      <c r="K699" s="44">
        <v>500</v>
      </c>
      <c r="L699" s="29">
        <f t="shared" si="43"/>
        <v>84478.65</v>
      </c>
      <c r="M699" s="29">
        <f t="shared" si="40"/>
        <v>424968.41216307192</v>
      </c>
      <c r="N699" s="44"/>
      <c r="O699" s="44"/>
    </row>
    <row r="700" spans="1:15" x14ac:dyDescent="0.25">
      <c r="A700" s="43">
        <v>31826</v>
      </c>
      <c r="B700" s="42">
        <f t="shared" si="41"/>
        <v>3</v>
      </c>
      <c r="C700" s="42">
        <f t="shared" si="42"/>
        <v>0</v>
      </c>
      <c r="D700" s="36" t="s">
        <v>677</v>
      </c>
      <c r="E700" s="44">
        <v>2713</v>
      </c>
      <c r="F700" s="44">
        <v>19250.07</v>
      </c>
      <c r="G700" s="44">
        <v>231369.16</v>
      </c>
      <c r="H700" s="44">
        <v>390223.59</v>
      </c>
      <c r="I700" s="44">
        <v>2193645.0674042329</v>
      </c>
      <c r="J700" s="44">
        <v>500</v>
      </c>
      <c r="K700" s="44">
        <v>500</v>
      </c>
      <c r="L700" s="29">
        <f t="shared" si="43"/>
        <v>640842.82000000007</v>
      </c>
      <c r="M700" s="29">
        <f t="shared" si="40"/>
        <v>2834487.8874042332</v>
      </c>
      <c r="N700" s="44"/>
      <c r="O700" s="44"/>
    </row>
    <row r="701" spans="1:15" x14ac:dyDescent="0.25">
      <c r="A701" s="43">
        <v>31827</v>
      </c>
      <c r="B701" s="42">
        <f t="shared" si="41"/>
        <v>3</v>
      </c>
      <c r="C701" s="42">
        <f t="shared" si="42"/>
        <v>0</v>
      </c>
      <c r="D701" s="36" t="s">
        <v>678</v>
      </c>
      <c r="E701" s="44">
        <v>309</v>
      </c>
      <c r="F701" s="44">
        <v>3508.89</v>
      </c>
      <c r="G701" s="44">
        <v>16952.830000000002</v>
      </c>
      <c r="H701" s="44">
        <v>98194.45</v>
      </c>
      <c r="I701" s="44">
        <v>252557.26757386958</v>
      </c>
      <c r="J701" s="44">
        <v>500</v>
      </c>
      <c r="K701" s="44">
        <v>500</v>
      </c>
      <c r="L701" s="29">
        <f t="shared" si="43"/>
        <v>118656.17</v>
      </c>
      <c r="M701" s="29">
        <f t="shared" si="40"/>
        <v>371213.4375738696</v>
      </c>
      <c r="N701" s="44"/>
      <c r="O701" s="44"/>
    </row>
    <row r="702" spans="1:15" x14ac:dyDescent="0.25">
      <c r="A702" s="43">
        <v>31829</v>
      </c>
      <c r="B702" s="42">
        <f t="shared" si="41"/>
        <v>3</v>
      </c>
      <c r="C702" s="42">
        <f t="shared" si="42"/>
        <v>0</v>
      </c>
      <c r="D702" s="36" t="s">
        <v>679</v>
      </c>
      <c r="E702" s="44">
        <v>2535</v>
      </c>
      <c r="F702" s="44">
        <v>14074.73</v>
      </c>
      <c r="G702" s="44">
        <v>329631.11</v>
      </c>
      <c r="H702" s="44">
        <v>1046417.7</v>
      </c>
      <c r="I702" s="44">
        <v>2104942.7641615267</v>
      </c>
      <c r="J702" s="44">
        <v>500</v>
      </c>
      <c r="K702" s="44">
        <v>500</v>
      </c>
      <c r="L702" s="29">
        <f t="shared" si="43"/>
        <v>1390123.54</v>
      </c>
      <c r="M702" s="29">
        <f t="shared" si="40"/>
        <v>3495066.3041615267</v>
      </c>
      <c r="N702" s="44"/>
      <c r="O702" s="44"/>
    </row>
    <row r="703" spans="1:15" x14ac:dyDescent="0.25">
      <c r="A703" s="43">
        <v>31830</v>
      </c>
      <c r="B703" s="42">
        <f t="shared" si="41"/>
        <v>3</v>
      </c>
      <c r="C703" s="42">
        <f t="shared" si="42"/>
        <v>0</v>
      </c>
      <c r="D703" s="36" t="s">
        <v>680</v>
      </c>
      <c r="E703" s="44">
        <v>386</v>
      </c>
      <c r="F703" s="44">
        <v>2020.92</v>
      </c>
      <c r="G703" s="44">
        <v>28037.25</v>
      </c>
      <c r="H703" s="44">
        <v>81511.199999999997</v>
      </c>
      <c r="I703" s="44">
        <v>312801.66078807006</v>
      </c>
      <c r="J703" s="44">
        <v>500</v>
      </c>
      <c r="K703" s="44">
        <v>500</v>
      </c>
      <c r="L703" s="29">
        <f t="shared" si="43"/>
        <v>111569.37</v>
      </c>
      <c r="M703" s="29">
        <f t="shared" si="40"/>
        <v>424371.03078807006</v>
      </c>
      <c r="N703" s="44"/>
      <c r="O703" s="44"/>
    </row>
    <row r="704" spans="1:15" x14ac:dyDescent="0.25">
      <c r="A704" s="43">
        <v>31831</v>
      </c>
      <c r="B704" s="42">
        <f t="shared" si="41"/>
        <v>3</v>
      </c>
      <c r="C704" s="42">
        <f t="shared" si="42"/>
        <v>0</v>
      </c>
      <c r="D704" s="36" t="s">
        <v>681</v>
      </c>
      <c r="E704" s="44">
        <v>1981</v>
      </c>
      <c r="F704" s="44">
        <v>7966.9</v>
      </c>
      <c r="G704" s="44">
        <v>101779.08</v>
      </c>
      <c r="H704" s="44">
        <v>118514.41</v>
      </c>
      <c r="I704" s="44">
        <v>1565322.0345107948</v>
      </c>
      <c r="J704" s="44">
        <v>500</v>
      </c>
      <c r="K704" s="44">
        <v>500</v>
      </c>
      <c r="L704" s="29">
        <f t="shared" si="43"/>
        <v>228260.39</v>
      </c>
      <c r="M704" s="29">
        <f t="shared" si="40"/>
        <v>1793582.4245107947</v>
      </c>
      <c r="N704" s="44"/>
      <c r="O704" s="44"/>
    </row>
    <row r="705" spans="1:15" x14ac:dyDescent="0.25">
      <c r="A705" s="43">
        <v>31832</v>
      </c>
      <c r="B705" s="42">
        <f t="shared" si="41"/>
        <v>3</v>
      </c>
      <c r="C705" s="42">
        <f t="shared" si="42"/>
        <v>0</v>
      </c>
      <c r="D705" s="36" t="s">
        <v>2053</v>
      </c>
      <c r="E705" s="44">
        <v>1873</v>
      </c>
      <c r="F705" s="44">
        <v>11020.53</v>
      </c>
      <c r="G705" s="44">
        <v>99086.16</v>
      </c>
      <c r="H705" s="44">
        <v>211961.22</v>
      </c>
      <c r="I705" s="44">
        <v>1469648.3665919607</v>
      </c>
      <c r="J705" s="44">
        <v>500</v>
      </c>
      <c r="K705" s="44">
        <v>500</v>
      </c>
      <c r="L705" s="29">
        <f t="shared" si="43"/>
        <v>322067.91000000003</v>
      </c>
      <c r="M705" s="29">
        <f t="shared" si="40"/>
        <v>1791716.2765919608</v>
      </c>
      <c r="N705" s="44"/>
      <c r="O705" s="44"/>
    </row>
    <row r="706" spans="1:15" x14ac:dyDescent="0.25">
      <c r="A706" s="43">
        <v>31833</v>
      </c>
      <c r="B706" s="42">
        <f t="shared" si="41"/>
        <v>3</v>
      </c>
      <c r="C706" s="42">
        <f t="shared" si="42"/>
        <v>0</v>
      </c>
      <c r="D706" s="36" t="s">
        <v>682</v>
      </c>
      <c r="E706" s="44">
        <v>678</v>
      </c>
      <c r="F706" s="44">
        <v>1925.44</v>
      </c>
      <c r="G706" s="44">
        <v>52357.42</v>
      </c>
      <c r="H706" s="44">
        <v>211499.21</v>
      </c>
      <c r="I706" s="44">
        <v>540145.4756179027</v>
      </c>
      <c r="J706" s="44">
        <v>500</v>
      </c>
      <c r="K706" s="44">
        <v>500</v>
      </c>
      <c r="L706" s="29">
        <f t="shared" si="43"/>
        <v>265782.07</v>
      </c>
      <c r="M706" s="29">
        <f t="shared" si="40"/>
        <v>805927.54561790265</v>
      </c>
      <c r="N706" s="44"/>
      <c r="O706" s="44"/>
    </row>
    <row r="707" spans="1:15" x14ac:dyDescent="0.25">
      <c r="A707" s="43">
        <v>31834</v>
      </c>
      <c r="B707" s="42">
        <f t="shared" si="41"/>
        <v>3</v>
      </c>
      <c r="C707" s="42">
        <f t="shared" si="42"/>
        <v>0</v>
      </c>
      <c r="D707" s="36" t="s">
        <v>683</v>
      </c>
      <c r="E707" s="44">
        <v>369</v>
      </c>
      <c r="F707" s="44">
        <v>3032.65</v>
      </c>
      <c r="G707" s="44">
        <v>18018.28</v>
      </c>
      <c r="H707" s="44">
        <v>70739.37</v>
      </c>
      <c r="I707" s="44">
        <v>289367.85059792193</v>
      </c>
      <c r="J707" s="44">
        <v>500</v>
      </c>
      <c r="K707" s="44">
        <v>500</v>
      </c>
      <c r="L707" s="29">
        <f t="shared" si="43"/>
        <v>91790.299999999988</v>
      </c>
      <c r="M707" s="29">
        <f t="shared" si="40"/>
        <v>381158.15059792192</v>
      </c>
      <c r="N707" s="44"/>
      <c r="O707" s="44"/>
    </row>
    <row r="708" spans="1:15" x14ac:dyDescent="0.25">
      <c r="A708" s="43">
        <v>31835</v>
      </c>
      <c r="B708" s="42">
        <f t="shared" si="41"/>
        <v>3</v>
      </c>
      <c r="C708" s="42">
        <f t="shared" si="42"/>
        <v>0</v>
      </c>
      <c r="D708" s="36" t="s">
        <v>684</v>
      </c>
      <c r="E708" s="44">
        <v>2004</v>
      </c>
      <c r="F708" s="44">
        <v>3061.6</v>
      </c>
      <c r="G708" s="44">
        <v>97807.83</v>
      </c>
      <c r="H708" s="44">
        <v>103499.71</v>
      </c>
      <c r="I708" s="44">
        <v>1572437.440817026</v>
      </c>
      <c r="J708" s="44">
        <v>500</v>
      </c>
      <c r="K708" s="44">
        <v>500</v>
      </c>
      <c r="L708" s="29">
        <f t="shared" si="43"/>
        <v>204369.14</v>
      </c>
      <c r="M708" s="29">
        <f t="shared" si="40"/>
        <v>1776806.5808170261</v>
      </c>
      <c r="N708" s="44"/>
      <c r="O708" s="44"/>
    </row>
    <row r="709" spans="1:15" x14ac:dyDescent="0.25">
      <c r="A709" s="43">
        <v>31836</v>
      </c>
      <c r="B709" s="42">
        <f t="shared" si="41"/>
        <v>3</v>
      </c>
      <c r="C709" s="42">
        <f t="shared" si="42"/>
        <v>0</v>
      </c>
      <c r="D709" s="36" t="s">
        <v>685</v>
      </c>
      <c r="E709" s="44">
        <v>646</v>
      </c>
      <c r="F709" s="44">
        <v>39066.26</v>
      </c>
      <c r="G709" s="44">
        <v>36705.550000000003</v>
      </c>
      <c r="H709" s="44">
        <v>146754.51</v>
      </c>
      <c r="I709" s="44">
        <v>509406.96817953739</v>
      </c>
      <c r="J709" s="44">
        <v>500</v>
      </c>
      <c r="K709" s="44">
        <v>500</v>
      </c>
      <c r="L709" s="29">
        <f t="shared" si="43"/>
        <v>222526.32</v>
      </c>
      <c r="M709" s="29">
        <f t="shared" si="40"/>
        <v>731933.2881795374</v>
      </c>
      <c r="N709" s="44"/>
      <c r="O709" s="44"/>
    </row>
    <row r="710" spans="1:15" x14ac:dyDescent="0.25">
      <c r="A710" s="43">
        <v>31837</v>
      </c>
      <c r="B710" s="42">
        <f t="shared" si="41"/>
        <v>3</v>
      </c>
      <c r="C710" s="42">
        <f t="shared" si="42"/>
        <v>0</v>
      </c>
      <c r="D710" s="36" t="s">
        <v>686</v>
      </c>
      <c r="E710" s="44">
        <v>1454</v>
      </c>
      <c r="F710" s="44">
        <v>1993.13</v>
      </c>
      <c r="G710" s="44">
        <v>87271.98</v>
      </c>
      <c r="H710" s="44">
        <v>161899.01999999999</v>
      </c>
      <c r="I710" s="44">
        <v>1145534.5186162016</v>
      </c>
      <c r="J710" s="44">
        <v>500</v>
      </c>
      <c r="K710" s="44">
        <v>500</v>
      </c>
      <c r="L710" s="29">
        <f t="shared" si="43"/>
        <v>251164.13</v>
      </c>
      <c r="M710" s="29">
        <f t="shared" ref="M710:M773" si="44">L710+I710</f>
        <v>1396698.6486162017</v>
      </c>
      <c r="N710" s="44"/>
      <c r="O710" s="44"/>
    </row>
    <row r="711" spans="1:15" x14ac:dyDescent="0.25">
      <c r="A711" s="43">
        <v>31838</v>
      </c>
      <c r="B711" s="42">
        <f t="shared" ref="B711:B774" si="45">INT(A711/10000)</f>
        <v>3</v>
      </c>
      <c r="C711" s="42">
        <f t="shared" ref="C711:C774" si="46">IF(E711&lt;=10000,0,IF(E711&lt;=20000,1,IF(E711&lt;=50000,2,3)))</f>
        <v>0</v>
      </c>
      <c r="D711" s="36" t="s">
        <v>687</v>
      </c>
      <c r="E711" s="44">
        <v>538</v>
      </c>
      <c r="F711" s="44">
        <v>902.56</v>
      </c>
      <c r="G711" s="44">
        <v>117771.69</v>
      </c>
      <c r="H711" s="44">
        <v>205328.08</v>
      </c>
      <c r="I711" s="44">
        <v>470825.9504275106</v>
      </c>
      <c r="J711" s="44">
        <v>500</v>
      </c>
      <c r="K711" s="44">
        <v>500</v>
      </c>
      <c r="L711" s="29">
        <f t="shared" ref="L711:L774" si="47">F711/J711*500+G711/K711*500+H711</f>
        <v>324002.32999999996</v>
      </c>
      <c r="M711" s="29">
        <f t="shared" si="44"/>
        <v>794828.28042751062</v>
      </c>
      <c r="N711" s="44"/>
      <c r="O711" s="44"/>
    </row>
    <row r="712" spans="1:15" x14ac:dyDescent="0.25">
      <c r="A712" s="43">
        <v>31839</v>
      </c>
      <c r="B712" s="42">
        <f t="shared" si="45"/>
        <v>3</v>
      </c>
      <c r="C712" s="42">
        <f t="shared" si="46"/>
        <v>1</v>
      </c>
      <c r="D712" s="36" t="s">
        <v>688</v>
      </c>
      <c r="E712" s="44">
        <v>14605</v>
      </c>
      <c r="F712" s="44">
        <v>16880.149999999998</v>
      </c>
      <c r="G712" s="44">
        <v>858616.37</v>
      </c>
      <c r="H712" s="44">
        <v>3671151.89</v>
      </c>
      <c r="I712" s="44">
        <v>13669336.940961229</v>
      </c>
      <c r="J712" s="44">
        <v>500</v>
      </c>
      <c r="K712" s="44">
        <v>500</v>
      </c>
      <c r="L712" s="29">
        <f t="shared" si="47"/>
        <v>4546648.41</v>
      </c>
      <c r="M712" s="29">
        <f t="shared" si="44"/>
        <v>18215985.350961231</v>
      </c>
      <c r="N712" s="44"/>
      <c r="O712" s="44"/>
    </row>
    <row r="713" spans="1:15" x14ac:dyDescent="0.25">
      <c r="A713" s="43">
        <v>31840</v>
      </c>
      <c r="B713" s="42">
        <f t="shared" si="45"/>
        <v>3</v>
      </c>
      <c r="C713" s="42">
        <f t="shared" si="46"/>
        <v>0</v>
      </c>
      <c r="D713" s="36" t="s">
        <v>689</v>
      </c>
      <c r="E713" s="44">
        <v>1251</v>
      </c>
      <c r="F713" s="44">
        <v>8452.23</v>
      </c>
      <c r="G713" s="44">
        <v>66643.8</v>
      </c>
      <c r="H713" s="44">
        <v>1158322.3</v>
      </c>
      <c r="I713" s="44">
        <v>976183.69860916445</v>
      </c>
      <c r="J713" s="44">
        <v>500</v>
      </c>
      <c r="K713" s="44">
        <v>500</v>
      </c>
      <c r="L713" s="29">
        <f t="shared" si="47"/>
        <v>1233418.33</v>
      </c>
      <c r="M713" s="29">
        <f t="shared" si="44"/>
        <v>2209602.0286091645</v>
      </c>
      <c r="N713" s="44"/>
      <c r="O713" s="44"/>
    </row>
    <row r="714" spans="1:15" x14ac:dyDescent="0.25">
      <c r="A714" s="43">
        <v>31841</v>
      </c>
      <c r="B714" s="42">
        <f t="shared" si="45"/>
        <v>3</v>
      </c>
      <c r="C714" s="42">
        <f t="shared" si="46"/>
        <v>0</v>
      </c>
      <c r="D714" s="36" t="s">
        <v>690</v>
      </c>
      <c r="E714" s="44">
        <v>533</v>
      </c>
      <c r="F714" s="44">
        <v>7344.82</v>
      </c>
      <c r="G714" s="44">
        <v>25838.52</v>
      </c>
      <c r="H714" s="44">
        <v>139581.48000000001</v>
      </c>
      <c r="I714" s="44">
        <v>421318.38419699826</v>
      </c>
      <c r="J714" s="44">
        <v>500</v>
      </c>
      <c r="K714" s="44">
        <v>500</v>
      </c>
      <c r="L714" s="29">
        <f t="shared" si="47"/>
        <v>172764.82</v>
      </c>
      <c r="M714" s="29">
        <f t="shared" si="44"/>
        <v>594083.20419699827</v>
      </c>
      <c r="N714" s="44"/>
      <c r="O714" s="44"/>
    </row>
    <row r="715" spans="1:15" x14ac:dyDescent="0.25">
      <c r="A715" s="43">
        <v>31842</v>
      </c>
      <c r="B715" s="42">
        <f t="shared" si="45"/>
        <v>3</v>
      </c>
      <c r="C715" s="42">
        <f t="shared" si="46"/>
        <v>0</v>
      </c>
      <c r="D715" s="36" t="s">
        <v>691</v>
      </c>
      <c r="E715" s="44">
        <v>173</v>
      </c>
      <c r="F715" s="44">
        <v>6348.46</v>
      </c>
      <c r="G715" s="44">
        <v>8079.92</v>
      </c>
      <c r="H715" s="44">
        <v>13950.2</v>
      </c>
      <c r="I715" s="44">
        <v>135665.68605268424</v>
      </c>
      <c r="J715" s="44">
        <v>500</v>
      </c>
      <c r="K715" s="44">
        <v>500</v>
      </c>
      <c r="L715" s="29">
        <f t="shared" si="47"/>
        <v>28378.58</v>
      </c>
      <c r="M715" s="29">
        <f t="shared" si="44"/>
        <v>164044.26605268422</v>
      </c>
      <c r="N715" s="44"/>
      <c r="O715" s="44"/>
    </row>
    <row r="716" spans="1:15" x14ac:dyDescent="0.25">
      <c r="A716" s="43">
        <v>31843</v>
      </c>
      <c r="B716" s="42">
        <f t="shared" si="45"/>
        <v>3</v>
      </c>
      <c r="C716" s="42">
        <f t="shared" si="46"/>
        <v>0</v>
      </c>
      <c r="D716" s="36" t="s">
        <v>692</v>
      </c>
      <c r="E716" s="44">
        <v>1511</v>
      </c>
      <c r="F716" s="44">
        <v>8352.75</v>
      </c>
      <c r="G716" s="44">
        <v>92599.11</v>
      </c>
      <c r="H716" s="44">
        <v>258242.7</v>
      </c>
      <c r="I716" s="44">
        <v>1187076.5374138225</v>
      </c>
      <c r="J716" s="44">
        <v>500</v>
      </c>
      <c r="K716" s="44">
        <v>500</v>
      </c>
      <c r="L716" s="29">
        <f t="shared" si="47"/>
        <v>359194.56</v>
      </c>
      <c r="M716" s="29">
        <f t="shared" si="44"/>
        <v>1546271.0974138225</v>
      </c>
      <c r="N716" s="44"/>
      <c r="O716" s="44"/>
    </row>
    <row r="717" spans="1:15" x14ac:dyDescent="0.25">
      <c r="A717" s="43">
        <v>31844</v>
      </c>
      <c r="B717" s="42">
        <f t="shared" si="45"/>
        <v>3</v>
      </c>
      <c r="C717" s="42">
        <f t="shared" si="46"/>
        <v>0</v>
      </c>
      <c r="D717" s="36" t="s">
        <v>693</v>
      </c>
      <c r="E717" s="44">
        <v>1634</v>
      </c>
      <c r="F717" s="44">
        <v>8468.41</v>
      </c>
      <c r="G717" s="44">
        <v>76813.48</v>
      </c>
      <c r="H717" s="44">
        <v>50109.91</v>
      </c>
      <c r="I717" s="44">
        <v>1282117.1548378344</v>
      </c>
      <c r="J717" s="44">
        <v>500</v>
      </c>
      <c r="K717" s="44">
        <v>500</v>
      </c>
      <c r="L717" s="29">
        <f t="shared" si="47"/>
        <v>135391.79999999999</v>
      </c>
      <c r="M717" s="29">
        <f t="shared" si="44"/>
        <v>1417508.9548378345</v>
      </c>
      <c r="N717" s="44"/>
      <c r="O717" s="44"/>
    </row>
    <row r="718" spans="1:15" x14ac:dyDescent="0.25">
      <c r="A718" s="43">
        <v>31845</v>
      </c>
      <c r="B718" s="42">
        <f t="shared" si="45"/>
        <v>3</v>
      </c>
      <c r="C718" s="42">
        <f t="shared" si="46"/>
        <v>0</v>
      </c>
      <c r="D718" s="36" t="s">
        <v>694</v>
      </c>
      <c r="E718" s="44">
        <v>977</v>
      </c>
      <c r="F718" s="44">
        <v>2653.27</v>
      </c>
      <c r="G718" s="44">
        <v>55616.99</v>
      </c>
      <c r="H718" s="44">
        <v>84282.78</v>
      </c>
      <c r="I718" s="44">
        <v>766602.48486937839</v>
      </c>
      <c r="J718" s="44">
        <v>500</v>
      </c>
      <c r="K718" s="44">
        <v>500</v>
      </c>
      <c r="L718" s="29">
        <f t="shared" si="47"/>
        <v>142553.03999999998</v>
      </c>
      <c r="M718" s="29">
        <f t="shared" si="44"/>
        <v>909155.52486937842</v>
      </c>
      <c r="N718" s="44"/>
      <c r="O718" s="44"/>
    </row>
    <row r="719" spans="1:15" x14ac:dyDescent="0.25">
      <c r="A719" s="43">
        <v>31846</v>
      </c>
      <c r="B719" s="42">
        <f t="shared" si="45"/>
        <v>3</v>
      </c>
      <c r="C719" s="42">
        <f t="shared" si="46"/>
        <v>0</v>
      </c>
      <c r="D719" s="36" t="s">
        <v>2054</v>
      </c>
      <c r="E719" s="44">
        <v>1630</v>
      </c>
      <c r="F719" s="44">
        <v>708.01</v>
      </c>
      <c r="G719" s="44">
        <v>167475.53</v>
      </c>
      <c r="H719" s="44">
        <v>1621591.91</v>
      </c>
      <c r="I719" s="44">
        <v>1276177.738410613</v>
      </c>
      <c r="J719" s="44">
        <v>500</v>
      </c>
      <c r="K719" s="44">
        <v>500</v>
      </c>
      <c r="L719" s="29">
        <f t="shared" si="47"/>
        <v>1789775.45</v>
      </c>
      <c r="M719" s="29">
        <f t="shared" si="44"/>
        <v>3065953.1884106128</v>
      </c>
      <c r="N719" s="44"/>
      <c r="O719" s="44"/>
    </row>
    <row r="720" spans="1:15" x14ac:dyDescent="0.25">
      <c r="A720" s="43">
        <v>31847</v>
      </c>
      <c r="B720" s="42">
        <f t="shared" si="45"/>
        <v>3</v>
      </c>
      <c r="C720" s="42">
        <f t="shared" si="46"/>
        <v>0</v>
      </c>
      <c r="D720" s="36" t="s">
        <v>695</v>
      </c>
      <c r="E720" s="44">
        <v>1583</v>
      </c>
      <c r="F720" s="44">
        <v>3883.06</v>
      </c>
      <c r="G720" s="44">
        <v>96602.57</v>
      </c>
      <c r="H720" s="44">
        <v>80461</v>
      </c>
      <c r="I720" s="44">
        <v>1242100.034338</v>
      </c>
      <c r="J720" s="44">
        <v>500</v>
      </c>
      <c r="K720" s="44">
        <v>500</v>
      </c>
      <c r="L720" s="29">
        <f t="shared" si="47"/>
        <v>180946.63</v>
      </c>
      <c r="M720" s="29">
        <f t="shared" si="44"/>
        <v>1423046.6643380001</v>
      </c>
      <c r="N720" s="44"/>
      <c r="O720" s="44"/>
    </row>
    <row r="721" spans="1:15" x14ac:dyDescent="0.25">
      <c r="A721" s="43">
        <v>31848</v>
      </c>
      <c r="B721" s="42">
        <f t="shared" si="45"/>
        <v>3</v>
      </c>
      <c r="C721" s="42">
        <f t="shared" si="46"/>
        <v>0</v>
      </c>
      <c r="D721" s="36" t="s">
        <v>696</v>
      </c>
      <c r="E721" s="44">
        <v>1397</v>
      </c>
      <c r="F721" s="44">
        <v>8409.5</v>
      </c>
      <c r="G721" s="44">
        <v>74483.89</v>
      </c>
      <c r="H721" s="44">
        <v>125765.99</v>
      </c>
      <c r="I721" s="44">
        <v>1122673.0374599132</v>
      </c>
      <c r="J721" s="44">
        <v>500</v>
      </c>
      <c r="K721" s="44">
        <v>500</v>
      </c>
      <c r="L721" s="29">
        <f t="shared" si="47"/>
        <v>208659.38</v>
      </c>
      <c r="M721" s="29">
        <f t="shared" si="44"/>
        <v>1331332.4174599131</v>
      </c>
      <c r="N721" s="44"/>
      <c r="O721" s="44"/>
    </row>
    <row r="722" spans="1:15" x14ac:dyDescent="0.25">
      <c r="A722" s="43">
        <v>31849</v>
      </c>
      <c r="B722" s="42">
        <f t="shared" si="45"/>
        <v>3</v>
      </c>
      <c r="C722" s="42">
        <f t="shared" si="46"/>
        <v>0</v>
      </c>
      <c r="D722" s="36" t="s">
        <v>2055</v>
      </c>
      <c r="E722" s="44">
        <v>879</v>
      </c>
      <c r="F722" s="44">
        <v>1960.88</v>
      </c>
      <c r="G722" s="44">
        <v>41329.269999999997</v>
      </c>
      <c r="H722" s="44">
        <v>63556.53</v>
      </c>
      <c r="I722" s="44">
        <v>690845.25630236673</v>
      </c>
      <c r="J722" s="44">
        <v>500</v>
      </c>
      <c r="K722" s="44">
        <v>500</v>
      </c>
      <c r="L722" s="29">
        <f t="shared" si="47"/>
        <v>106846.68</v>
      </c>
      <c r="M722" s="29">
        <f t="shared" si="44"/>
        <v>797691.93630236667</v>
      </c>
      <c r="N722" s="44"/>
      <c r="O722" s="44"/>
    </row>
    <row r="723" spans="1:15" x14ac:dyDescent="0.25">
      <c r="A723" s="43">
        <v>31901</v>
      </c>
      <c r="B723" s="42">
        <f t="shared" si="45"/>
        <v>3</v>
      </c>
      <c r="C723" s="42">
        <f t="shared" si="46"/>
        <v>0</v>
      </c>
      <c r="D723" s="36" t="s">
        <v>697</v>
      </c>
      <c r="E723" s="44">
        <v>2983</v>
      </c>
      <c r="F723" s="44">
        <v>26978.51</v>
      </c>
      <c r="G723" s="44">
        <v>236775.9</v>
      </c>
      <c r="H723" s="44">
        <v>552098.14</v>
      </c>
      <c r="I723" s="44">
        <v>2374318.6410124684</v>
      </c>
      <c r="J723" s="44">
        <v>500</v>
      </c>
      <c r="K723" s="44">
        <v>500</v>
      </c>
      <c r="L723" s="29">
        <f t="shared" si="47"/>
        <v>815852.55</v>
      </c>
      <c r="M723" s="29">
        <f t="shared" si="44"/>
        <v>3190171.1910124682</v>
      </c>
      <c r="N723" s="44"/>
      <c r="O723" s="44"/>
    </row>
    <row r="724" spans="1:15" x14ac:dyDescent="0.25">
      <c r="A724" s="43">
        <v>31902</v>
      </c>
      <c r="B724" s="42">
        <f t="shared" si="45"/>
        <v>3</v>
      </c>
      <c r="C724" s="42">
        <f t="shared" si="46"/>
        <v>0</v>
      </c>
      <c r="D724" s="36" t="s">
        <v>698</v>
      </c>
      <c r="E724" s="44">
        <v>2203</v>
      </c>
      <c r="F724" s="44">
        <v>29801.51</v>
      </c>
      <c r="G724" s="44">
        <v>146208.6</v>
      </c>
      <c r="H724" s="44">
        <v>321902.28999999998</v>
      </c>
      <c r="I724" s="44">
        <v>1728582.6757085368</v>
      </c>
      <c r="J724" s="44">
        <v>500</v>
      </c>
      <c r="K724" s="44">
        <v>500</v>
      </c>
      <c r="L724" s="29">
        <f t="shared" si="47"/>
        <v>497912.4</v>
      </c>
      <c r="M724" s="29">
        <f t="shared" si="44"/>
        <v>2226495.0757085369</v>
      </c>
      <c r="N724" s="44"/>
      <c r="O724" s="44"/>
    </row>
    <row r="725" spans="1:15" x14ac:dyDescent="0.25">
      <c r="A725" s="43">
        <v>31903</v>
      </c>
      <c r="B725" s="42">
        <f t="shared" si="45"/>
        <v>3</v>
      </c>
      <c r="C725" s="42">
        <f t="shared" si="46"/>
        <v>0</v>
      </c>
      <c r="D725" s="36" t="s">
        <v>699</v>
      </c>
      <c r="E725" s="44">
        <v>5077</v>
      </c>
      <c r="F725" s="44">
        <v>38812.080000000002</v>
      </c>
      <c r="G725" s="44">
        <v>450177.1</v>
      </c>
      <c r="H725" s="44">
        <v>2754788.79</v>
      </c>
      <c r="I725" s="44">
        <v>3975966.4822682734</v>
      </c>
      <c r="J725" s="44">
        <v>500</v>
      </c>
      <c r="K725" s="44">
        <v>500</v>
      </c>
      <c r="L725" s="29">
        <f t="shared" si="47"/>
        <v>3243777.97</v>
      </c>
      <c r="M725" s="29">
        <f t="shared" si="44"/>
        <v>7219744.4522682736</v>
      </c>
      <c r="N725" s="44"/>
      <c r="O725" s="44"/>
    </row>
    <row r="726" spans="1:15" x14ac:dyDescent="0.25">
      <c r="A726" s="43">
        <v>31904</v>
      </c>
      <c r="B726" s="42">
        <f t="shared" si="45"/>
        <v>3</v>
      </c>
      <c r="C726" s="42">
        <f t="shared" si="46"/>
        <v>0</v>
      </c>
      <c r="D726" s="36" t="s">
        <v>700</v>
      </c>
      <c r="E726" s="44">
        <v>1226</v>
      </c>
      <c r="F726" s="44">
        <v>12157.46</v>
      </c>
      <c r="G726" s="44">
        <v>70025.820000000007</v>
      </c>
      <c r="H726" s="44">
        <v>58984.3</v>
      </c>
      <c r="I726" s="44">
        <v>969262.55347413453</v>
      </c>
      <c r="J726" s="44">
        <v>500</v>
      </c>
      <c r="K726" s="44">
        <v>500</v>
      </c>
      <c r="L726" s="29">
        <f t="shared" si="47"/>
        <v>141167.58000000002</v>
      </c>
      <c r="M726" s="29">
        <f t="shared" si="44"/>
        <v>1110430.1334741346</v>
      </c>
      <c r="N726" s="44"/>
      <c r="O726" s="44"/>
    </row>
    <row r="727" spans="1:15" x14ac:dyDescent="0.25">
      <c r="A727" s="43">
        <v>31905</v>
      </c>
      <c r="B727" s="42">
        <f t="shared" si="45"/>
        <v>3</v>
      </c>
      <c r="C727" s="42">
        <f t="shared" si="46"/>
        <v>0</v>
      </c>
      <c r="D727" s="36" t="s">
        <v>701</v>
      </c>
      <c r="E727" s="44">
        <v>4629</v>
      </c>
      <c r="F727" s="44">
        <v>1972.77</v>
      </c>
      <c r="G727" s="44">
        <v>391729.81</v>
      </c>
      <c r="H727" s="44">
        <v>219028.04</v>
      </c>
      <c r="I727" s="44">
        <v>3632142.1724261539</v>
      </c>
      <c r="J727" s="44">
        <v>500</v>
      </c>
      <c r="K727" s="44">
        <v>500</v>
      </c>
      <c r="L727" s="29">
        <f t="shared" si="47"/>
        <v>612730.62</v>
      </c>
      <c r="M727" s="29">
        <f t="shared" si="44"/>
        <v>4244872.792426154</v>
      </c>
      <c r="N727" s="44"/>
      <c r="O727" s="44"/>
    </row>
    <row r="728" spans="1:15" x14ac:dyDescent="0.25">
      <c r="A728" s="43">
        <v>31906</v>
      </c>
      <c r="B728" s="42">
        <f t="shared" si="45"/>
        <v>3</v>
      </c>
      <c r="C728" s="42">
        <f t="shared" si="46"/>
        <v>0</v>
      </c>
      <c r="D728" s="36" t="s">
        <v>702</v>
      </c>
      <c r="E728" s="44">
        <v>1964</v>
      </c>
      <c r="F728" s="44">
        <v>38579.019999999997</v>
      </c>
      <c r="G728" s="44">
        <v>90627.54</v>
      </c>
      <c r="H728" s="44">
        <v>168560.22</v>
      </c>
      <c r="I728" s="44">
        <v>1548590.5243206467</v>
      </c>
      <c r="J728" s="44">
        <v>500</v>
      </c>
      <c r="K728" s="44">
        <v>500</v>
      </c>
      <c r="L728" s="29">
        <f t="shared" si="47"/>
        <v>297766.78000000003</v>
      </c>
      <c r="M728" s="29">
        <f t="shared" si="44"/>
        <v>1846357.3043206467</v>
      </c>
      <c r="N728" s="44"/>
      <c r="O728" s="44"/>
    </row>
    <row r="729" spans="1:15" x14ac:dyDescent="0.25">
      <c r="A729" s="43">
        <v>31907</v>
      </c>
      <c r="B729" s="42">
        <f t="shared" si="45"/>
        <v>3</v>
      </c>
      <c r="C729" s="42">
        <f t="shared" si="46"/>
        <v>0</v>
      </c>
      <c r="D729" s="36" t="s">
        <v>703</v>
      </c>
      <c r="E729" s="44">
        <v>968</v>
      </c>
      <c r="F729" s="44">
        <v>16931.93</v>
      </c>
      <c r="G729" s="44">
        <v>72136.73</v>
      </c>
      <c r="H729" s="44">
        <v>195713.29</v>
      </c>
      <c r="I729" s="44">
        <v>836047.32076131867</v>
      </c>
      <c r="J729" s="44">
        <v>500</v>
      </c>
      <c r="K729" s="44">
        <v>500</v>
      </c>
      <c r="L729" s="29">
        <f t="shared" si="47"/>
        <v>284781.95</v>
      </c>
      <c r="M729" s="29">
        <f t="shared" si="44"/>
        <v>1120829.2707613187</v>
      </c>
      <c r="N729" s="44"/>
      <c r="O729" s="44"/>
    </row>
    <row r="730" spans="1:15" x14ac:dyDescent="0.25">
      <c r="A730" s="43">
        <v>31909</v>
      </c>
      <c r="B730" s="42">
        <f t="shared" si="45"/>
        <v>3</v>
      </c>
      <c r="C730" s="42">
        <f t="shared" si="46"/>
        <v>0</v>
      </c>
      <c r="D730" s="36" t="s">
        <v>704</v>
      </c>
      <c r="E730" s="44">
        <v>2679</v>
      </c>
      <c r="F730" s="44">
        <v>62241.73</v>
      </c>
      <c r="G730" s="44">
        <v>98475.67</v>
      </c>
      <c r="H730" s="44">
        <v>188086.81</v>
      </c>
      <c r="I730" s="44">
        <v>2106883.174267313</v>
      </c>
      <c r="J730" s="44">
        <v>500</v>
      </c>
      <c r="K730" s="44">
        <v>500</v>
      </c>
      <c r="L730" s="29">
        <f t="shared" si="47"/>
        <v>348804.20999999996</v>
      </c>
      <c r="M730" s="29">
        <f t="shared" si="44"/>
        <v>2455687.3842673129</v>
      </c>
      <c r="N730" s="44"/>
      <c r="O730" s="44"/>
    </row>
    <row r="731" spans="1:15" x14ac:dyDescent="0.25">
      <c r="A731" s="43">
        <v>31910</v>
      </c>
      <c r="B731" s="42">
        <f t="shared" si="45"/>
        <v>3</v>
      </c>
      <c r="C731" s="42">
        <f t="shared" si="46"/>
        <v>0</v>
      </c>
      <c r="D731" s="36" t="s">
        <v>705</v>
      </c>
      <c r="E731" s="44">
        <v>1673</v>
      </c>
      <c r="F731" s="44">
        <v>28681.64</v>
      </c>
      <c r="G731" s="44">
        <v>98053.14</v>
      </c>
      <c r="H731" s="44">
        <v>90639.26</v>
      </c>
      <c r="I731" s="44">
        <v>1312718.4822788846</v>
      </c>
      <c r="J731" s="44">
        <v>500</v>
      </c>
      <c r="K731" s="44">
        <v>500</v>
      </c>
      <c r="L731" s="29">
        <f t="shared" si="47"/>
        <v>217374.03999999998</v>
      </c>
      <c r="M731" s="29">
        <f t="shared" si="44"/>
        <v>1530092.5222788847</v>
      </c>
      <c r="N731" s="44"/>
      <c r="O731" s="44"/>
    </row>
    <row r="732" spans="1:15" x14ac:dyDescent="0.25">
      <c r="A732" s="43">
        <v>31911</v>
      </c>
      <c r="B732" s="42">
        <f t="shared" si="45"/>
        <v>3</v>
      </c>
      <c r="C732" s="42">
        <f t="shared" si="46"/>
        <v>0</v>
      </c>
      <c r="D732" s="36" t="s">
        <v>706</v>
      </c>
      <c r="E732" s="44">
        <v>1200</v>
      </c>
      <c r="F732" s="44">
        <v>7113.61</v>
      </c>
      <c r="G732" s="44">
        <v>66651.89</v>
      </c>
      <c r="H732" s="44">
        <v>26214.92</v>
      </c>
      <c r="I732" s="44">
        <v>942951.39495027682</v>
      </c>
      <c r="J732" s="44">
        <v>500</v>
      </c>
      <c r="K732" s="44">
        <v>500</v>
      </c>
      <c r="L732" s="29">
        <f t="shared" si="47"/>
        <v>99980.42</v>
      </c>
      <c r="M732" s="29">
        <f t="shared" si="44"/>
        <v>1042931.8149502769</v>
      </c>
      <c r="N732" s="44"/>
      <c r="O732" s="44"/>
    </row>
    <row r="733" spans="1:15" x14ac:dyDescent="0.25">
      <c r="A733" s="43">
        <v>31912</v>
      </c>
      <c r="B733" s="42">
        <f t="shared" si="45"/>
        <v>3</v>
      </c>
      <c r="C733" s="42">
        <f t="shared" si="46"/>
        <v>0</v>
      </c>
      <c r="D733" s="36" t="s">
        <v>707</v>
      </c>
      <c r="E733" s="44">
        <v>7794</v>
      </c>
      <c r="F733" s="44">
        <v>36353.1</v>
      </c>
      <c r="G733" s="44">
        <v>527300.43000000005</v>
      </c>
      <c r="H733" s="44">
        <v>3265782.56</v>
      </c>
      <c r="I733" s="44">
        <v>6143789.0081413323</v>
      </c>
      <c r="J733" s="44">
        <v>500</v>
      </c>
      <c r="K733" s="44">
        <v>500</v>
      </c>
      <c r="L733" s="29">
        <f t="shared" si="47"/>
        <v>3829436.09</v>
      </c>
      <c r="M733" s="29">
        <f t="shared" si="44"/>
        <v>9973225.0981413312</v>
      </c>
      <c r="N733" s="44"/>
      <c r="O733" s="44"/>
    </row>
    <row r="734" spans="1:15" x14ac:dyDescent="0.25">
      <c r="A734" s="43">
        <v>31913</v>
      </c>
      <c r="B734" s="42">
        <f t="shared" si="45"/>
        <v>3</v>
      </c>
      <c r="C734" s="42">
        <f t="shared" si="46"/>
        <v>0</v>
      </c>
      <c r="D734" s="36" t="s">
        <v>708</v>
      </c>
      <c r="E734" s="44">
        <v>1577</v>
      </c>
      <c r="F734" s="44">
        <v>8590.7800000000007</v>
      </c>
      <c r="G734" s="44">
        <v>101503.57</v>
      </c>
      <c r="H734" s="44">
        <v>762716.91</v>
      </c>
      <c r="I734" s="44">
        <v>1237926.4706686253</v>
      </c>
      <c r="J734" s="44">
        <v>500</v>
      </c>
      <c r="K734" s="44">
        <v>500</v>
      </c>
      <c r="L734" s="29">
        <f t="shared" si="47"/>
        <v>872811.26</v>
      </c>
      <c r="M734" s="29">
        <f t="shared" si="44"/>
        <v>2110737.7306686253</v>
      </c>
      <c r="N734" s="44"/>
      <c r="O734" s="44"/>
    </row>
    <row r="735" spans="1:15" x14ac:dyDescent="0.25">
      <c r="A735" s="43">
        <v>31915</v>
      </c>
      <c r="B735" s="42">
        <f t="shared" si="45"/>
        <v>3</v>
      </c>
      <c r="C735" s="42">
        <f t="shared" si="46"/>
        <v>0</v>
      </c>
      <c r="D735" s="36" t="s">
        <v>709</v>
      </c>
      <c r="E735" s="44">
        <v>1386</v>
      </c>
      <c r="F735" s="44">
        <v>23611.64</v>
      </c>
      <c r="G735" s="44">
        <v>66014.149999999994</v>
      </c>
      <c r="H735" s="44">
        <v>187713.73</v>
      </c>
      <c r="I735" s="44">
        <v>1089153.5111847434</v>
      </c>
      <c r="J735" s="44">
        <v>500</v>
      </c>
      <c r="K735" s="44">
        <v>500</v>
      </c>
      <c r="L735" s="29">
        <f t="shared" si="47"/>
        <v>277339.52000000002</v>
      </c>
      <c r="M735" s="29">
        <f t="shared" si="44"/>
        <v>1366493.0311847434</v>
      </c>
      <c r="N735" s="44"/>
      <c r="O735" s="44"/>
    </row>
    <row r="736" spans="1:15" x14ac:dyDescent="0.25">
      <c r="A736" s="43">
        <v>31916</v>
      </c>
      <c r="B736" s="42">
        <f t="shared" si="45"/>
        <v>3</v>
      </c>
      <c r="C736" s="42">
        <f t="shared" si="46"/>
        <v>0</v>
      </c>
      <c r="D736" s="36" t="s">
        <v>710</v>
      </c>
      <c r="E736" s="44">
        <v>2188</v>
      </c>
      <c r="F736" s="44">
        <v>38838.78</v>
      </c>
      <c r="G736" s="44">
        <v>170753.9</v>
      </c>
      <c r="H736" s="44">
        <v>323275</v>
      </c>
      <c r="I736" s="44">
        <v>1717702.6645199619</v>
      </c>
      <c r="J736" s="44">
        <v>500</v>
      </c>
      <c r="K736" s="44">
        <v>500</v>
      </c>
      <c r="L736" s="29">
        <f t="shared" si="47"/>
        <v>532867.67999999993</v>
      </c>
      <c r="M736" s="29">
        <f t="shared" si="44"/>
        <v>2250570.3445199616</v>
      </c>
      <c r="N736" s="44"/>
      <c r="O736" s="44"/>
    </row>
    <row r="737" spans="1:15" x14ac:dyDescent="0.25">
      <c r="A737" s="43">
        <v>31917</v>
      </c>
      <c r="B737" s="42">
        <f t="shared" si="45"/>
        <v>3</v>
      </c>
      <c r="C737" s="42">
        <f t="shared" si="46"/>
        <v>0</v>
      </c>
      <c r="D737" s="36" t="s">
        <v>711</v>
      </c>
      <c r="E737" s="44">
        <v>1401</v>
      </c>
      <c r="F737" s="44">
        <v>16649.84</v>
      </c>
      <c r="G737" s="44">
        <v>80857.070000000007</v>
      </c>
      <c r="H737" s="44">
        <v>136874.46</v>
      </c>
      <c r="I737" s="44">
        <v>1101458.498611622</v>
      </c>
      <c r="J737" s="44">
        <v>500</v>
      </c>
      <c r="K737" s="44">
        <v>500</v>
      </c>
      <c r="L737" s="29">
        <f t="shared" si="47"/>
        <v>234381.37</v>
      </c>
      <c r="M737" s="29">
        <f t="shared" si="44"/>
        <v>1335839.8686116221</v>
      </c>
      <c r="N737" s="44"/>
      <c r="O737" s="44"/>
    </row>
    <row r="738" spans="1:15" x14ac:dyDescent="0.25">
      <c r="A738" s="43">
        <v>31918</v>
      </c>
      <c r="B738" s="42">
        <f t="shared" si="45"/>
        <v>3</v>
      </c>
      <c r="C738" s="42">
        <f t="shared" si="46"/>
        <v>0</v>
      </c>
      <c r="D738" s="36" t="s">
        <v>712</v>
      </c>
      <c r="E738" s="44">
        <v>3231</v>
      </c>
      <c r="F738" s="44">
        <v>16529.59</v>
      </c>
      <c r="G738" s="44">
        <v>162826.74</v>
      </c>
      <c r="H738" s="44">
        <v>373239.24</v>
      </c>
      <c r="I738" s="44">
        <v>2535659.9143659119</v>
      </c>
      <c r="J738" s="44">
        <v>500</v>
      </c>
      <c r="K738" s="44">
        <v>500</v>
      </c>
      <c r="L738" s="29">
        <f t="shared" si="47"/>
        <v>552595.56999999995</v>
      </c>
      <c r="M738" s="29">
        <f t="shared" si="44"/>
        <v>3088255.4843659117</v>
      </c>
      <c r="N738" s="44"/>
      <c r="O738" s="44"/>
    </row>
    <row r="739" spans="1:15" x14ac:dyDescent="0.25">
      <c r="A739" s="43">
        <v>31919</v>
      </c>
      <c r="B739" s="42">
        <f t="shared" si="45"/>
        <v>3</v>
      </c>
      <c r="C739" s="42">
        <f t="shared" si="46"/>
        <v>0</v>
      </c>
      <c r="D739" s="36" t="s">
        <v>713</v>
      </c>
      <c r="E739" s="44">
        <v>2186</v>
      </c>
      <c r="F739" s="44">
        <v>13036.22</v>
      </c>
      <c r="G739" s="44">
        <v>123181.95</v>
      </c>
      <c r="H739" s="44">
        <v>309294.86</v>
      </c>
      <c r="I739" s="44">
        <v>1715243.6355419259</v>
      </c>
      <c r="J739" s="44">
        <v>500</v>
      </c>
      <c r="K739" s="44">
        <v>500</v>
      </c>
      <c r="L739" s="29">
        <f t="shared" si="47"/>
        <v>445513.02999999997</v>
      </c>
      <c r="M739" s="29">
        <f t="shared" si="44"/>
        <v>2160756.6655419259</v>
      </c>
      <c r="N739" s="44"/>
      <c r="O739" s="44"/>
    </row>
    <row r="740" spans="1:15" x14ac:dyDescent="0.25">
      <c r="A740" s="43">
        <v>31920</v>
      </c>
      <c r="B740" s="42">
        <f t="shared" si="45"/>
        <v>3</v>
      </c>
      <c r="C740" s="42">
        <f t="shared" si="46"/>
        <v>0</v>
      </c>
      <c r="D740" s="36" t="s">
        <v>714</v>
      </c>
      <c r="E740" s="44">
        <v>597</v>
      </c>
      <c r="F740" s="44">
        <v>4509.78</v>
      </c>
      <c r="G740" s="44">
        <v>25436.37</v>
      </c>
      <c r="H740" s="44">
        <v>65961.77</v>
      </c>
      <c r="I740" s="44">
        <v>471564.69506578421</v>
      </c>
      <c r="J740" s="44">
        <v>500</v>
      </c>
      <c r="K740" s="44">
        <v>500</v>
      </c>
      <c r="L740" s="29">
        <f t="shared" si="47"/>
        <v>95907.92</v>
      </c>
      <c r="M740" s="29">
        <f t="shared" si="44"/>
        <v>567472.61506578419</v>
      </c>
      <c r="N740" s="44"/>
      <c r="O740" s="44"/>
    </row>
    <row r="741" spans="1:15" x14ac:dyDescent="0.25">
      <c r="A741" s="43">
        <v>31921</v>
      </c>
      <c r="B741" s="42">
        <f t="shared" si="45"/>
        <v>3</v>
      </c>
      <c r="C741" s="42">
        <f t="shared" si="46"/>
        <v>0</v>
      </c>
      <c r="D741" s="36" t="s">
        <v>715</v>
      </c>
      <c r="E741" s="44">
        <v>3057</v>
      </c>
      <c r="F741" s="44">
        <v>11627.29</v>
      </c>
      <c r="G741" s="44">
        <v>212808.47</v>
      </c>
      <c r="H741" s="44">
        <v>226759.55</v>
      </c>
      <c r="I741" s="44">
        <v>2399928.6294257813</v>
      </c>
      <c r="J741" s="44">
        <v>500</v>
      </c>
      <c r="K741" s="44">
        <v>500</v>
      </c>
      <c r="L741" s="29">
        <f t="shared" si="47"/>
        <v>451195.31</v>
      </c>
      <c r="M741" s="29">
        <f t="shared" si="44"/>
        <v>2851123.9394257814</v>
      </c>
      <c r="N741" s="44"/>
      <c r="O741" s="44"/>
    </row>
    <row r="742" spans="1:15" x14ac:dyDescent="0.25">
      <c r="A742" s="43">
        <v>31922</v>
      </c>
      <c r="B742" s="42">
        <f t="shared" si="45"/>
        <v>3</v>
      </c>
      <c r="C742" s="42">
        <f t="shared" si="46"/>
        <v>0</v>
      </c>
      <c r="D742" s="36" t="s">
        <v>716</v>
      </c>
      <c r="E742" s="44">
        <v>2080</v>
      </c>
      <c r="F742" s="44">
        <v>18655.37</v>
      </c>
      <c r="G742" s="44">
        <v>124314.24000000001</v>
      </c>
      <c r="H742" s="44">
        <v>296579.28000000003</v>
      </c>
      <c r="I742" s="44">
        <v>1632070.7968559947</v>
      </c>
      <c r="J742" s="44">
        <v>500</v>
      </c>
      <c r="K742" s="44">
        <v>500</v>
      </c>
      <c r="L742" s="29">
        <f t="shared" si="47"/>
        <v>439548.89</v>
      </c>
      <c r="M742" s="29">
        <f t="shared" si="44"/>
        <v>2071619.6868559946</v>
      </c>
      <c r="N742" s="44"/>
      <c r="O742" s="44"/>
    </row>
    <row r="743" spans="1:15" x14ac:dyDescent="0.25">
      <c r="A743" s="43">
        <v>31923</v>
      </c>
      <c r="B743" s="42">
        <f t="shared" si="45"/>
        <v>3</v>
      </c>
      <c r="C743" s="42">
        <f t="shared" si="46"/>
        <v>0</v>
      </c>
      <c r="D743" s="36" t="s">
        <v>717</v>
      </c>
      <c r="E743" s="44">
        <v>898</v>
      </c>
      <c r="F743" s="44">
        <v>7356.08</v>
      </c>
      <c r="G743" s="44">
        <v>37095.71</v>
      </c>
      <c r="H743" s="44">
        <v>26764.67</v>
      </c>
      <c r="I743" s="44">
        <v>704615.18056571309</v>
      </c>
      <c r="J743" s="44">
        <v>500</v>
      </c>
      <c r="K743" s="44">
        <v>500</v>
      </c>
      <c r="L743" s="29">
        <f t="shared" si="47"/>
        <v>71216.459999999992</v>
      </c>
      <c r="M743" s="29">
        <f t="shared" si="44"/>
        <v>775831.64056571305</v>
      </c>
      <c r="N743" s="44"/>
      <c r="O743" s="44"/>
    </row>
    <row r="744" spans="1:15" x14ac:dyDescent="0.25">
      <c r="A744" s="43">
        <v>31925</v>
      </c>
      <c r="B744" s="42">
        <f t="shared" si="45"/>
        <v>3</v>
      </c>
      <c r="C744" s="42">
        <f t="shared" si="46"/>
        <v>0</v>
      </c>
      <c r="D744" s="36" t="s">
        <v>718</v>
      </c>
      <c r="E744" s="44">
        <v>1470</v>
      </c>
      <c r="F744" s="44">
        <v>21859.95</v>
      </c>
      <c r="G744" s="44">
        <v>98177.82</v>
      </c>
      <c r="H744" s="44">
        <v>399550.91</v>
      </c>
      <c r="I744" s="44">
        <v>1152766.2340892823</v>
      </c>
      <c r="J744" s="44">
        <v>500</v>
      </c>
      <c r="K744" s="44">
        <v>500</v>
      </c>
      <c r="L744" s="29">
        <f t="shared" si="47"/>
        <v>519588.68</v>
      </c>
      <c r="M744" s="29">
        <f t="shared" si="44"/>
        <v>1672354.9140892823</v>
      </c>
      <c r="N744" s="44"/>
      <c r="O744" s="44"/>
    </row>
    <row r="745" spans="1:15" x14ac:dyDescent="0.25">
      <c r="A745" s="43">
        <v>31926</v>
      </c>
      <c r="B745" s="42">
        <f t="shared" si="45"/>
        <v>3</v>
      </c>
      <c r="C745" s="42">
        <f t="shared" si="46"/>
        <v>0</v>
      </c>
      <c r="D745" s="36" t="s">
        <v>719</v>
      </c>
      <c r="E745" s="44">
        <v>8273</v>
      </c>
      <c r="F745" s="44">
        <v>34207.910000000003</v>
      </c>
      <c r="G745" s="44">
        <v>635498.18000000005</v>
      </c>
      <c r="H745" s="44">
        <v>1711290.84</v>
      </c>
      <c r="I745" s="44">
        <v>6494050.2229955615</v>
      </c>
      <c r="J745" s="44">
        <v>500</v>
      </c>
      <c r="K745" s="44">
        <v>500</v>
      </c>
      <c r="L745" s="29">
        <f t="shared" si="47"/>
        <v>2380996.9300000002</v>
      </c>
      <c r="M745" s="29">
        <f t="shared" si="44"/>
        <v>8875047.1529955622</v>
      </c>
      <c r="N745" s="44"/>
      <c r="O745" s="44"/>
    </row>
    <row r="746" spans="1:15" x14ac:dyDescent="0.25">
      <c r="A746" s="43">
        <v>31927</v>
      </c>
      <c r="B746" s="42">
        <f t="shared" si="45"/>
        <v>3</v>
      </c>
      <c r="C746" s="42">
        <f t="shared" si="46"/>
        <v>0</v>
      </c>
      <c r="D746" s="36" t="s">
        <v>720</v>
      </c>
      <c r="E746" s="44">
        <v>1555</v>
      </c>
      <c r="F746" s="44">
        <v>8598.3700000000008</v>
      </c>
      <c r="G746" s="44">
        <v>105902.25</v>
      </c>
      <c r="H746" s="44">
        <v>271959.07</v>
      </c>
      <c r="I746" s="44">
        <v>1220129.8505341695</v>
      </c>
      <c r="J746" s="44">
        <v>500</v>
      </c>
      <c r="K746" s="44">
        <v>500</v>
      </c>
      <c r="L746" s="29">
        <f t="shared" si="47"/>
        <v>386459.69</v>
      </c>
      <c r="M746" s="29">
        <f t="shared" si="44"/>
        <v>1606589.5405341694</v>
      </c>
      <c r="N746" s="44"/>
      <c r="O746" s="44"/>
    </row>
    <row r="747" spans="1:15" x14ac:dyDescent="0.25">
      <c r="A747" s="43">
        <v>31928</v>
      </c>
      <c r="B747" s="42">
        <f t="shared" si="45"/>
        <v>3</v>
      </c>
      <c r="C747" s="42">
        <f t="shared" si="46"/>
        <v>0</v>
      </c>
      <c r="D747" s="36" t="s">
        <v>721</v>
      </c>
      <c r="E747" s="44">
        <v>1749</v>
      </c>
      <c r="F747" s="44">
        <v>18701.73</v>
      </c>
      <c r="G747" s="44">
        <v>136054.26999999999</v>
      </c>
      <c r="H747" s="44">
        <v>896227.33</v>
      </c>
      <c r="I747" s="44">
        <v>1369300.4429818648</v>
      </c>
      <c r="J747" s="44">
        <v>500</v>
      </c>
      <c r="K747" s="44">
        <v>500</v>
      </c>
      <c r="L747" s="29">
        <f t="shared" si="47"/>
        <v>1050983.33</v>
      </c>
      <c r="M747" s="29">
        <f t="shared" si="44"/>
        <v>2420283.7729818649</v>
      </c>
      <c r="N747" s="44"/>
      <c r="O747" s="44"/>
    </row>
    <row r="748" spans="1:15" x14ac:dyDescent="0.25">
      <c r="A748" s="43">
        <v>31929</v>
      </c>
      <c r="B748" s="42">
        <f t="shared" si="45"/>
        <v>3</v>
      </c>
      <c r="C748" s="42">
        <f t="shared" si="46"/>
        <v>0</v>
      </c>
      <c r="D748" s="36" t="s">
        <v>722</v>
      </c>
      <c r="E748" s="44">
        <v>4572</v>
      </c>
      <c r="F748" s="44">
        <v>28755.61</v>
      </c>
      <c r="G748" s="44">
        <v>291315.75</v>
      </c>
      <c r="H748" s="44">
        <v>1580149.12</v>
      </c>
      <c r="I748" s="44">
        <v>3585466.0464327885</v>
      </c>
      <c r="J748" s="44">
        <v>500</v>
      </c>
      <c r="K748" s="44">
        <v>500</v>
      </c>
      <c r="L748" s="29">
        <f t="shared" si="47"/>
        <v>1900220.48</v>
      </c>
      <c r="M748" s="29">
        <f t="shared" si="44"/>
        <v>5485686.526432788</v>
      </c>
      <c r="N748" s="44"/>
      <c r="O748" s="44"/>
    </row>
    <row r="749" spans="1:15" x14ac:dyDescent="0.25">
      <c r="A749" s="43">
        <v>31930</v>
      </c>
      <c r="B749" s="42">
        <f t="shared" si="45"/>
        <v>3</v>
      </c>
      <c r="C749" s="42">
        <f t="shared" si="46"/>
        <v>0</v>
      </c>
      <c r="D749" s="36" t="s">
        <v>723</v>
      </c>
      <c r="E749" s="44">
        <v>2332</v>
      </c>
      <c r="F749" s="44">
        <v>41416.639999999999</v>
      </c>
      <c r="G749" s="44">
        <v>126598.15</v>
      </c>
      <c r="H749" s="44">
        <v>206907.66</v>
      </c>
      <c r="I749" s="44">
        <v>1829802.4510904714</v>
      </c>
      <c r="J749" s="44">
        <v>500</v>
      </c>
      <c r="K749" s="44">
        <v>500</v>
      </c>
      <c r="L749" s="29">
        <f t="shared" si="47"/>
        <v>374922.44999999995</v>
      </c>
      <c r="M749" s="29">
        <f t="shared" si="44"/>
        <v>2204724.9010904711</v>
      </c>
      <c r="N749" s="44"/>
      <c r="O749" s="44"/>
    </row>
    <row r="750" spans="1:15" x14ac:dyDescent="0.25">
      <c r="A750" s="43">
        <v>31932</v>
      </c>
      <c r="B750" s="42">
        <f t="shared" si="45"/>
        <v>3</v>
      </c>
      <c r="C750" s="42">
        <f t="shared" si="46"/>
        <v>0</v>
      </c>
      <c r="D750" s="36" t="s">
        <v>724</v>
      </c>
      <c r="E750" s="44">
        <v>1589</v>
      </c>
      <c r="F750" s="44">
        <v>4051.97</v>
      </c>
      <c r="G750" s="44">
        <v>147824.22</v>
      </c>
      <c r="H750" s="44">
        <v>382586.77</v>
      </c>
      <c r="I750" s="44">
        <v>1247197.7682871537</v>
      </c>
      <c r="J750" s="44">
        <v>500</v>
      </c>
      <c r="K750" s="44">
        <v>500</v>
      </c>
      <c r="L750" s="29">
        <f t="shared" si="47"/>
        <v>534462.96</v>
      </c>
      <c r="M750" s="29">
        <f t="shared" si="44"/>
        <v>1781660.7282871536</v>
      </c>
      <c r="N750" s="44"/>
      <c r="O750" s="44"/>
    </row>
    <row r="751" spans="1:15" x14ac:dyDescent="0.25">
      <c r="A751" s="43">
        <v>31934</v>
      </c>
      <c r="B751" s="42">
        <f t="shared" si="45"/>
        <v>3</v>
      </c>
      <c r="C751" s="42">
        <f t="shared" si="46"/>
        <v>0</v>
      </c>
      <c r="D751" s="36" t="s">
        <v>725</v>
      </c>
      <c r="E751" s="44">
        <v>3533</v>
      </c>
      <c r="F751" s="44">
        <v>68784.73</v>
      </c>
      <c r="G751" s="44">
        <v>226816.05</v>
      </c>
      <c r="H751" s="44">
        <v>300538.57</v>
      </c>
      <c r="I751" s="44">
        <v>2775737.1564831766</v>
      </c>
      <c r="J751" s="44">
        <v>500</v>
      </c>
      <c r="K751" s="44">
        <v>500</v>
      </c>
      <c r="L751" s="29">
        <f t="shared" si="47"/>
        <v>596139.35</v>
      </c>
      <c r="M751" s="29">
        <f t="shared" si="44"/>
        <v>3371876.5064831767</v>
      </c>
      <c r="N751" s="44"/>
      <c r="O751" s="44"/>
    </row>
    <row r="752" spans="1:15" x14ac:dyDescent="0.25">
      <c r="A752" s="43">
        <v>31935</v>
      </c>
      <c r="B752" s="42">
        <f t="shared" si="45"/>
        <v>3</v>
      </c>
      <c r="C752" s="42">
        <f t="shared" si="46"/>
        <v>0</v>
      </c>
      <c r="D752" s="36" t="s">
        <v>726</v>
      </c>
      <c r="E752" s="44">
        <v>2560</v>
      </c>
      <c r="F752" s="44">
        <v>20889.07</v>
      </c>
      <c r="G752" s="44">
        <v>103332.48</v>
      </c>
      <c r="H752" s="44">
        <v>186771.6</v>
      </c>
      <c r="I752" s="44">
        <v>2016052.5069359154</v>
      </c>
      <c r="J752" s="44">
        <v>500</v>
      </c>
      <c r="K752" s="44">
        <v>500</v>
      </c>
      <c r="L752" s="29">
        <f t="shared" si="47"/>
        <v>310993.15000000002</v>
      </c>
      <c r="M752" s="29">
        <f t="shared" si="44"/>
        <v>2327045.6569359154</v>
      </c>
      <c r="N752" s="44"/>
      <c r="O752" s="44"/>
    </row>
    <row r="753" spans="1:15" x14ac:dyDescent="0.25">
      <c r="A753" s="43">
        <v>31938</v>
      </c>
      <c r="B753" s="42">
        <f t="shared" si="45"/>
        <v>3</v>
      </c>
      <c r="C753" s="42">
        <f t="shared" si="46"/>
        <v>0</v>
      </c>
      <c r="D753" s="36" t="s">
        <v>2056</v>
      </c>
      <c r="E753" s="44">
        <v>1010</v>
      </c>
      <c r="F753" s="44">
        <v>20009.41</v>
      </c>
      <c r="G753" s="44">
        <v>67337.72</v>
      </c>
      <c r="H753" s="44">
        <v>63787.95</v>
      </c>
      <c r="I753" s="44">
        <v>792238.59531225904</v>
      </c>
      <c r="J753" s="44">
        <v>500</v>
      </c>
      <c r="K753" s="44">
        <v>500</v>
      </c>
      <c r="L753" s="29">
        <f t="shared" si="47"/>
        <v>151135.08000000002</v>
      </c>
      <c r="M753" s="29">
        <f t="shared" si="44"/>
        <v>943373.675312259</v>
      </c>
      <c r="N753" s="44"/>
      <c r="O753" s="44"/>
    </row>
    <row r="754" spans="1:15" x14ac:dyDescent="0.25">
      <c r="A754" s="43">
        <v>31939</v>
      </c>
      <c r="B754" s="42">
        <f t="shared" si="45"/>
        <v>3</v>
      </c>
      <c r="C754" s="42">
        <f t="shared" si="46"/>
        <v>0</v>
      </c>
      <c r="D754" s="36" t="s">
        <v>2057</v>
      </c>
      <c r="E754" s="44">
        <v>373</v>
      </c>
      <c r="F754" s="44">
        <v>5393.03</v>
      </c>
      <c r="G754" s="44">
        <v>10185.469999999999</v>
      </c>
      <c r="H754" s="44">
        <v>17318.14</v>
      </c>
      <c r="I754" s="44">
        <v>293534.22946619202</v>
      </c>
      <c r="J754" s="44">
        <v>500</v>
      </c>
      <c r="K754" s="44">
        <v>500</v>
      </c>
      <c r="L754" s="29">
        <f t="shared" si="47"/>
        <v>32896.639999999999</v>
      </c>
      <c r="M754" s="29">
        <f t="shared" si="44"/>
        <v>326430.86946619203</v>
      </c>
      <c r="N754" s="44"/>
      <c r="O754" s="44"/>
    </row>
    <row r="755" spans="1:15" x14ac:dyDescent="0.25">
      <c r="A755" s="43">
        <v>31940</v>
      </c>
      <c r="B755" s="42">
        <f t="shared" si="45"/>
        <v>3</v>
      </c>
      <c r="C755" s="42">
        <f t="shared" si="46"/>
        <v>0</v>
      </c>
      <c r="D755" s="36" t="s">
        <v>727</v>
      </c>
      <c r="E755" s="44">
        <v>1385</v>
      </c>
      <c r="F755" s="44">
        <v>14701.22</v>
      </c>
      <c r="G755" s="44">
        <v>99299.21</v>
      </c>
      <c r="H755" s="44">
        <v>334763.53999999998</v>
      </c>
      <c r="I755" s="44">
        <v>1086109.6831385414</v>
      </c>
      <c r="J755" s="44">
        <v>500</v>
      </c>
      <c r="K755" s="44">
        <v>500</v>
      </c>
      <c r="L755" s="29">
        <f t="shared" si="47"/>
        <v>448763.97</v>
      </c>
      <c r="M755" s="29">
        <f t="shared" si="44"/>
        <v>1534873.6531385414</v>
      </c>
      <c r="N755" s="44"/>
      <c r="O755" s="44"/>
    </row>
    <row r="756" spans="1:15" x14ac:dyDescent="0.25">
      <c r="A756" s="43">
        <v>31941</v>
      </c>
      <c r="B756" s="42">
        <f t="shared" si="45"/>
        <v>3</v>
      </c>
      <c r="C756" s="42">
        <f t="shared" si="46"/>
        <v>0</v>
      </c>
      <c r="D756" s="36" t="s">
        <v>728</v>
      </c>
      <c r="E756" s="44">
        <v>840</v>
      </c>
      <c r="F756" s="44">
        <v>9930.15</v>
      </c>
      <c r="G756" s="44">
        <v>40686.31</v>
      </c>
      <c r="H756" s="44">
        <v>74794.95</v>
      </c>
      <c r="I756" s="44">
        <v>662312.7623367327</v>
      </c>
      <c r="J756" s="44">
        <v>500</v>
      </c>
      <c r="K756" s="44">
        <v>500</v>
      </c>
      <c r="L756" s="29">
        <f t="shared" si="47"/>
        <v>125411.41</v>
      </c>
      <c r="M756" s="29">
        <f t="shared" si="44"/>
        <v>787724.17233673274</v>
      </c>
      <c r="N756" s="44"/>
      <c r="O756" s="44"/>
    </row>
    <row r="757" spans="1:15" x14ac:dyDescent="0.25">
      <c r="A757" s="43">
        <v>31943</v>
      </c>
      <c r="B757" s="42">
        <f t="shared" si="45"/>
        <v>3</v>
      </c>
      <c r="C757" s="42">
        <f t="shared" si="46"/>
        <v>0</v>
      </c>
      <c r="D757" s="36" t="s">
        <v>729</v>
      </c>
      <c r="E757" s="44">
        <v>6220</v>
      </c>
      <c r="F757" s="44">
        <v>27564.02</v>
      </c>
      <c r="G757" s="44">
        <v>342661.14</v>
      </c>
      <c r="H757" s="44">
        <v>988066.78</v>
      </c>
      <c r="I757" s="44">
        <v>4891947.2126504481</v>
      </c>
      <c r="J757" s="44">
        <v>500</v>
      </c>
      <c r="K757" s="44">
        <v>500</v>
      </c>
      <c r="L757" s="29">
        <f t="shared" si="47"/>
        <v>1358291.94</v>
      </c>
      <c r="M757" s="29">
        <f t="shared" si="44"/>
        <v>6250239.1526504476</v>
      </c>
      <c r="N757" s="44"/>
      <c r="O757" s="44"/>
    </row>
    <row r="758" spans="1:15" x14ac:dyDescent="0.25">
      <c r="A758" s="43">
        <v>31945</v>
      </c>
      <c r="B758" s="42">
        <f t="shared" si="45"/>
        <v>3</v>
      </c>
      <c r="C758" s="42">
        <f t="shared" si="46"/>
        <v>0</v>
      </c>
      <c r="D758" s="36" t="s">
        <v>730</v>
      </c>
      <c r="E758" s="44">
        <v>1359</v>
      </c>
      <c r="F758" s="44">
        <v>4710.37</v>
      </c>
      <c r="G758" s="44">
        <v>99134.09</v>
      </c>
      <c r="H758" s="44">
        <v>1578801.46</v>
      </c>
      <c r="I758" s="44">
        <v>1059068.0248188053</v>
      </c>
      <c r="J758" s="44">
        <v>500</v>
      </c>
      <c r="K758" s="44">
        <v>500</v>
      </c>
      <c r="L758" s="29">
        <f t="shared" si="47"/>
        <v>1682645.92</v>
      </c>
      <c r="M758" s="29">
        <f t="shared" si="44"/>
        <v>2741713.944818805</v>
      </c>
      <c r="N758" s="44"/>
      <c r="O758" s="44"/>
    </row>
    <row r="759" spans="1:15" x14ac:dyDescent="0.25">
      <c r="A759" s="43">
        <v>31946</v>
      </c>
      <c r="B759" s="42">
        <f t="shared" si="45"/>
        <v>3</v>
      </c>
      <c r="C759" s="42">
        <f t="shared" si="46"/>
        <v>0</v>
      </c>
      <c r="D759" s="36" t="s">
        <v>2169</v>
      </c>
      <c r="E759" s="44">
        <v>1417</v>
      </c>
      <c r="F759" s="44">
        <v>20966.98</v>
      </c>
      <c r="G759" s="44">
        <v>77445.850000000006</v>
      </c>
      <c r="H759" s="44">
        <v>138639.88</v>
      </c>
      <c r="I759" s="44">
        <v>1111848.2303581464</v>
      </c>
      <c r="J759" s="44">
        <v>500</v>
      </c>
      <c r="K759" s="44">
        <v>500</v>
      </c>
      <c r="L759" s="29">
        <f t="shared" si="47"/>
        <v>237052.71000000002</v>
      </c>
      <c r="M759" s="29">
        <f t="shared" si="44"/>
        <v>1348900.9403581463</v>
      </c>
      <c r="N759" s="44"/>
      <c r="O759" s="44"/>
    </row>
    <row r="760" spans="1:15" x14ac:dyDescent="0.25">
      <c r="A760" s="43">
        <v>31947</v>
      </c>
      <c r="B760" s="42">
        <f t="shared" si="45"/>
        <v>3</v>
      </c>
      <c r="C760" s="42">
        <f t="shared" si="46"/>
        <v>0</v>
      </c>
      <c r="D760" s="36" t="s">
        <v>731</v>
      </c>
      <c r="E760" s="44">
        <v>6558</v>
      </c>
      <c r="F760" s="44">
        <v>20724.96</v>
      </c>
      <c r="G760" s="44">
        <v>387173.27</v>
      </c>
      <c r="H760" s="44">
        <v>1170136.02</v>
      </c>
      <c r="I760" s="44">
        <v>5149719.9954302963</v>
      </c>
      <c r="J760" s="44">
        <v>500</v>
      </c>
      <c r="K760" s="44">
        <v>500</v>
      </c>
      <c r="L760" s="29">
        <f t="shared" si="47"/>
        <v>1578034.25</v>
      </c>
      <c r="M760" s="29">
        <f t="shared" si="44"/>
        <v>6727754.2454302963</v>
      </c>
      <c r="N760" s="44"/>
      <c r="O760" s="44"/>
    </row>
    <row r="761" spans="1:15" x14ac:dyDescent="0.25">
      <c r="A761" s="43">
        <v>31948</v>
      </c>
      <c r="B761" s="42">
        <f t="shared" si="45"/>
        <v>3</v>
      </c>
      <c r="C761" s="42">
        <f t="shared" si="46"/>
        <v>0</v>
      </c>
      <c r="D761" s="36" t="s">
        <v>732</v>
      </c>
      <c r="E761" s="44">
        <v>2540</v>
      </c>
      <c r="F761" s="44">
        <v>27426.67</v>
      </c>
      <c r="G761" s="44">
        <v>154264.51</v>
      </c>
      <c r="H761" s="44">
        <v>323703.56</v>
      </c>
      <c r="I761" s="44">
        <v>1993009.5307760702</v>
      </c>
      <c r="J761" s="44">
        <v>500</v>
      </c>
      <c r="K761" s="44">
        <v>500</v>
      </c>
      <c r="L761" s="29">
        <f t="shared" si="47"/>
        <v>505394.74</v>
      </c>
      <c r="M761" s="29">
        <f t="shared" si="44"/>
        <v>2498404.2707760702</v>
      </c>
      <c r="N761" s="44"/>
      <c r="O761" s="44"/>
    </row>
    <row r="762" spans="1:15" x14ac:dyDescent="0.25">
      <c r="A762" s="43">
        <v>31949</v>
      </c>
      <c r="B762" s="42">
        <f t="shared" si="45"/>
        <v>3</v>
      </c>
      <c r="C762" s="42">
        <f t="shared" si="46"/>
        <v>0</v>
      </c>
      <c r="D762" s="36" t="s">
        <v>820</v>
      </c>
      <c r="E762" s="44">
        <v>4982</v>
      </c>
      <c r="F762" s="44">
        <v>6916.75</v>
      </c>
      <c r="G762" s="44">
        <v>468914.09</v>
      </c>
      <c r="H762" s="44">
        <v>455914.46</v>
      </c>
      <c r="I762" s="44">
        <v>3914965.8056239518</v>
      </c>
      <c r="J762" s="44">
        <v>500</v>
      </c>
      <c r="K762" s="44">
        <v>500</v>
      </c>
      <c r="L762" s="29">
        <f t="shared" si="47"/>
        <v>931745.3</v>
      </c>
      <c r="M762" s="29">
        <f t="shared" si="44"/>
        <v>4846711.1056239521</v>
      </c>
      <c r="N762" s="44"/>
      <c r="O762" s="44"/>
    </row>
    <row r="763" spans="1:15" x14ac:dyDescent="0.25">
      <c r="A763" s="43">
        <v>31950</v>
      </c>
      <c r="B763" s="42">
        <f t="shared" si="45"/>
        <v>3</v>
      </c>
      <c r="C763" s="42">
        <f t="shared" si="46"/>
        <v>0</v>
      </c>
      <c r="D763" s="36" t="s">
        <v>829</v>
      </c>
      <c r="E763" s="44">
        <v>3655</v>
      </c>
      <c r="F763" s="44">
        <v>4412.3500000000004</v>
      </c>
      <c r="G763" s="44">
        <v>333534.76</v>
      </c>
      <c r="H763" s="44">
        <v>343539.16</v>
      </c>
      <c r="I763" s="44">
        <v>2882342.5908818552</v>
      </c>
      <c r="J763" s="44">
        <v>500</v>
      </c>
      <c r="K763" s="44">
        <v>500</v>
      </c>
      <c r="L763" s="29">
        <f t="shared" si="47"/>
        <v>681486.27</v>
      </c>
      <c r="M763" s="29">
        <f t="shared" si="44"/>
        <v>3563828.8608818552</v>
      </c>
      <c r="N763" s="44"/>
      <c r="O763" s="44"/>
    </row>
    <row r="764" spans="1:15" x14ac:dyDescent="0.25">
      <c r="A764" s="43">
        <v>31951</v>
      </c>
      <c r="B764" s="42">
        <f t="shared" si="45"/>
        <v>3</v>
      </c>
      <c r="C764" s="42">
        <f t="shared" si="46"/>
        <v>0</v>
      </c>
      <c r="D764" s="36" t="s">
        <v>831</v>
      </c>
      <c r="E764" s="44">
        <v>7769</v>
      </c>
      <c r="F764" s="44">
        <v>78962.05</v>
      </c>
      <c r="G764" s="44">
        <v>683820.38</v>
      </c>
      <c r="H764" s="44">
        <v>930291.53</v>
      </c>
      <c r="I764" s="44">
        <v>6107236.2559185075</v>
      </c>
      <c r="J764" s="44">
        <v>500</v>
      </c>
      <c r="K764" s="44">
        <v>500</v>
      </c>
      <c r="L764" s="29">
        <f t="shared" si="47"/>
        <v>1693073.96</v>
      </c>
      <c r="M764" s="29">
        <f t="shared" si="44"/>
        <v>7800310.2159185074</v>
      </c>
      <c r="N764" s="44"/>
      <c r="O764" s="44"/>
    </row>
    <row r="765" spans="1:15" x14ac:dyDescent="0.25">
      <c r="A765" s="43">
        <v>31952</v>
      </c>
      <c r="B765" s="42">
        <f t="shared" si="45"/>
        <v>3</v>
      </c>
      <c r="C765" s="42">
        <f t="shared" si="46"/>
        <v>0</v>
      </c>
      <c r="D765" s="36" t="s">
        <v>832</v>
      </c>
      <c r="E765" s="44">
        <v>9705</v>
      </c>
      <c r="F765" s="44">
        <v>-3291.38</v>
      </c>
      <c r="G765" s="44">
        <v>747569.66</v>
      </c>
      <c r="H765" s="44">
        <v>1918960.22</v>
      </c>
      <c r="I765" s="44">
        <v>8447142.1895770095</v>
      </c>
      <c r="J765" s="44">
        <v>500</v>
      </c>
      <c r="K765" s="44">
        <v>500</v>
      </c>
      <c r="L765" s="29">
        <f t="shared" si="47"/>
        <v>2663238.5</v>
      </c>
      <c r="M765" s="29">
        <f t="shared" si="44"/>
        <v>11110380.68957701</v>
      </c>
      <c r="N765" s="44"/>
      <c r="O765" s="44"/>
    </row>
    <row r="766" spans="1:15" x14ac:dyDescent="0.25">
      <c r="A766" s="43">
        <v>31953</v>
      </c>
      <c r="B766" s="42">
        <f t="shared" si="45"/>
        <v>3</v>
      </c>
      <c r="C766" s="42">
        <f t="shared" si="46"/>
        <v>0</v>
      </c>
      <c r="D766" s="36" t="s">
        <v>836</v>
      </c>
      <c r="E766" s="44">
        <v>2806</v>
      </c>
      <c r="F766" s="44">
        <v>7030.76</v>
      </c>
      <c r="G766" s="44">
        <v>249159.62</v>
      </c>
      <c r="H766" s="44">
        <v>256535.22</v>
      </c>
      <c r="I766" s="44">
        <v>2209391.7125335028</v>
      </c>
      <c r="J766" s="44">
        <v>500</v>
      </c>
      <c r="K766" s="44">
        <v>500</v>
      </c>
      <c r="L766" s="29">
        <f t="shared" si="47"/>
        <v>512725.6</v>
      </c>
      <c r="M766" s="29">
        <f t="shared" si="44"/>
        <v>2722117.3125335029</v>
      </c>
      <c r="N766" s="44"/>
      <c r="O766" s="44"/>
    </row>
    <row r="767" spans="1:15" x14ac:dyDescent="0.25">
      <c r="A767" s="43">
        <v>31954</v>
      </c>
      <c r="B767" s="42">
        <f t="shared" si="45"/>
        <v>3</v>
      </c>
      <c r="C767" s="42">
        <f t="shared" si="46"/>
        <v>0</v>
      </c>
      <c r="D767" s="36" t="s">
        <v>837</v>
      </c>
      <c r="E767" s="44">
        <v>1693</v>
      </c>
      <c r="F767" s="44">
        <v>5429.32</v>
      </c>
      <c r="G767" s="44">
        <v>176942.5</v>
      </c>
      <c r="H767" s="44">
        <v>141465.88</v>
      </c>
      <c r="I767" s="44">
        <v>1327641.6559953436</v>
      </c>
      <c r="J767" s="44">
        <v>500</v>
      </c>
      <c r="K767" s="44">
        <v>500</v>
      </c>
      <c r="L767" s="29">
        <f t="shared" si="47"/>
        <v>323837.7</v>
      </c>
      <c r="M767" s="29">
        <f t="shared" si="44"/>
        <v>1651479.3559953435</v>
      </c>
      <c r="N767" s="44"/>
      <c r="O767" s="44"/>
    </row>
    <row r="768" spans="1:15" x14ac:dyDescent="0.25">
      <c r="A768" s="43">
        <v>32001</v>
      </c>
      <c r="B768" s="42">
        <f t="shared" si="45"/>
        <v>3</v>
      </c>
      <c r="C768" s="42">
        <f t="shared" si="46"/>
        <v>0</v>
      </c>
      <c r="D768" s="36" t="s">
        <v>733</v>
      </c>
      <c r="E768" s="44">
        <v>3077</v>
      </c>
      <c r="F768" s="44">
        <v>41369.51</v>
      </c>
      <c r="G768" s="44">
        <v>212985.02</v>
      </c>
      <c r="H768" s="44">
        <v>1088918.8</v>
      </c>
      <c r="I768" s="44">
        <v>2482249.1444168175</v>
      </c>
      <c r="J768" s="44">
        <v>500</v>
      </c>
      <c r="K768" s="44">
        <v>500</v>
      </c>
      <c r="L768" s="29">
        <f t="shared" si="47"/>
        <v>1343273.33</v>
      </c>
      <c r="M768" s="29">
        <f t="shared" si="44"/>
        <v>3825522.4744168175</v>
      </c>
      <c r="N768" s="44"/>
      <c r="O768" s="44"/>
    </row>
    <row r="769" spans="1:15" x14ac:dyDescent="0.25">
      <c r="A769" s="43">
        <v>32002</v>
      </c>
      <c r="B769" s="42">
        <f t="shared" si="45"/>
        <v>3</v>
      </c>
      <c r="C769" s="42">
        <f t="shared" si="46"/>
        <v>0</v>
      </c>
      <c r="D769" s="36" t="s">
        <v>734</v>
      </c>
      <c r="E769" s="44">
        <v>2052</v>
      </c>
      <c r="F769" s="44">
        <v>24414.18</v>
      </c>
      <c r="G769" s="44">
        <v>160516.98000000001</v>
      </c>
      <c r="H769" s="44">
        <v>434908.03</v>
      </c>
      <c r="I769" s="44">
        <v>1708460.8195504986</v>
      </c>
      <c r="J769" s="44">
        <v>500</v>
      </c>
      <c r="K769" s="44">
        <v>500</v>
      </c>
      <c r="L769" s="29">
        <f t="shared" si="47"/>
        <v>619839.19000000006</v>
      </c>
      <c r="M769" s="29">
        <f t="shared" si="44"/>
        <v>2328300.0095504988</v>
      </c>
      <c r="N769" s="44"/>
      <c r="O769" s="44"/>
    </row>
    <row r="770" spans="1:15" x14ac:dyDescent="0.25">
      <c r="A770" s="43">
        <v>32003</v>
      </c>
      <c r="B770" s="42">
        <f t="shared" si="45"/>
        <v>3</v>
      </c>
      <c r="C770" s="42">
        <f t="shared" si="46"/>
        <v>0</v>
      </c>
      <c r="D770" s="36" t="s">
        <v>735</v>
      </c>
      <c r="E770" s="44">
        <v>1947</v>
      </c>
      <c r="F770" s="44">
        <v>1857.35</v>
      </c>
      <c r="G770" s="44">
        <v>206631.09</v>
      </c>
      <c r="H770" s="44">
        <v>1292838</v>
      </c>
      <c r="I770" s="44">
        <v>1524001.9802092044</v>
      </c>
      <c r="J770" s="44">
        <v>500</v>
      </c>
      <c r="K770" s="44">
        <v>500</v>
      </c>
      <c r="L770" s="29">
        <f t="shared" si="47"/>
        <v>1501326.44</v>
      </c>
      <c r="M770" s="29">
        <f t="shared" si="44"/>
        <v>3025328.4202092043</v>
      </c>
      <c r="N770" s="44"/>
      <c r="O770" s="44"/>
    </row>
    <row r="771" spans="1:15" x14ac:dyDescent="0.25">
      <c r="A771" s="43">
        <v>32004</v>
      </c>
      <c r="B771" s="42">
        <f t="shared" si="45"/>
        <v>3</v>
      </c>
      <c r="C771" s="42">
        <f t="shared" si="46"/>
        <v>0</v>
      </c>
      <c r="D771" s="36" t="s">
        <v>736</v>
      </c>
      <c r="E771" s="44">
        <v>1518</v>
      </c>
      <c r="F771" s="44">
        <v>15734.09</v>
      </c>
      <c r="G771" s="44">
        <v>73481.2</v>
      </c>
      <c r="H771" s="44">
        <v>621631.17000000004</v>
      </c>
      <c r="I771" s="44">
        <v>1190792.780508524</v>
      </c>
      <c r="J771" s="44">
        <v>500</v>
      </c>
      <c r="K771" s="44">
        <v>500</v>
      </c>
      <c r="L771" s="29">
        <f t="shared" si="47"/>
        <v>710846.46000000008</v>
      </c>
      <c r="M771" s="29">
        <f t="shared" si="44"/>
        <v>1901639.2405085242</v>
      </c>
      <c r="N771" s="44"/>
      <c r="O771" s="44"/>
    </row>
    <row r="772" spans="1:15" x14ac:dyDescent="0.25">
      <c r="A772" s="43">
        <v>32005</v>
      </c>
      <c r="B772" s="42">
        <f t="shared" si="45"/>
        <v>3</v>
      </c>
      <c r="C772" s="42">
        <f t="shared" si="46"/>
        <v>0</v>
      </c>
      <c r="D772" s="36" t="s">
        <v>737</v>
      </c>
      <c r="E772" s="44">
        <v>1785</v>
      </c>
      <c r="F772" s="44">
        <v>19611.580000000002</v>
      </c>
      <c r="G772" s="44">
        <v>134203.92000000001</v>
      </c>
      <c r="H772" s="44">
        <v>404632.64</v>
      </c>
      <c r="I772" s="44">
        <v>1436536.3699655572</v>
      </c>
      <c r="J772" s="44">
        <v>500</v>
      </c>
      <c r="K772" s="44">
        <v>500</v>
      </c>
      <c r="L772" s="29">
        <f t="shared" si="47"/>
        <v>558448.14</v>
      </c>
      <c r="M772" s="29">
        <f t="shared" si="44"/>
        <v>1994984.5099655571</v>
      </c>
      <c r="N772" s="44"/>
      <c r="O772" s="44"/>
    </row>
    <row r="773" spans="1:15" x14ac:dyDescent="0.25">
      <c r="A773" s="43">
        <v>32006</v>
      </c>
      <c r="B773" s="42">
        <f t="shared" si="45"/>
        <v>3</v>
      </c>
      <c r="C773" s="42">
        <f t="shared" si="46"/>
        <v>0</v>
      </c>
      <c r="D773" s="36" t="s">
        <v>738</v>
      </c>
      <c r="E773" s="44">
        <v>2979</v>
      </c>
      <c r="F773" s="44">
        <v>31213.86</v>
      </c>
      <c r="G773" s="44">
        <v>132505.13</v>
      </c>
      <c r="H773" s="44">
        <v>266757.21000000002</v>
      </c>
      <c r="I773" s="44">
        <v>2337470.6268432741</v>
      </c>
      <c r="J773" s="44">
        <v>500</v>
      </c>
      <c r="K773" s="44">
        <v>500</v>
      </c>
      <c r="L773" s="29">
        <f t="shared" si="47"/>
        <v>430476.2</v>
      </c>
      <c r="M773" s="29">
        <f t="shared" si="44"/>
        <v>2767946.8268432743</v>
      </c>
      <c r="N773" s="44"/>
      <c r="O773" s="44"/>
    </row>
    <row r="774" spans="1:15" x14ac:dyDescent="0.25">
      <c r="A774" s="43">
        <v>32007</v>
      </c>
      <c r="B774" s="42">
        <f t="shared" si="45"/>
        <v>3</v>
      </c>
      <c r="C774" s="42">
        <f t="shared" si="46"/>
        <v>0</v>
      </c>
      <c r="D774" s="36" t="s">
        <v>739</v>
      </c>
      <c r="E774" s="44">
        <v>299</v>
      </c>
      <c r="F774" s="44">
        <v>10635.96</v>
      </c>
      <c r="G774" s="44">
        <v>22545.48</v>
      </c>
      <c r="H774" s="44">
        <v>60322.22</v>
      </c>
      <c r="I774" s="44">
        <v>247344.54869197242</v>
      </c>
      <c r="J774" s="44">
        <v>500</v>
      </c>
      <c r="K774" s="44">
        <v>500</v>
      </c>
      <c r="L774" s="29">
        <f t="shared" si="47"/>
        <v>93503.66</v>
      </c>
      <c r="M774" s="29">
        <f t="shared" ref="M774:M837" si="48">L774+I774</f>
        <v>340848.20869197242</v>
      </c>
      <c r="N774" s="44"/>
      <c r="O774" s="44"/>
    </row>
    <row r="775" spans="1:15" x14ac:dyDescent="0.25">
      <c r="A775" s="43">
        <v>32008</v>
      </c>
      <c r="B775" s="42">
        <f t="shared" ref="B775:B838" si="49">INT(A775/10000)</f>
        <v>3</v>
      </c>
      <c r="C775" s="42">
        <f t="shared" ref="C775:C838" si="50">IF(E775&lt;=10000,0,IF(E775&lt;=20000,1,IF(E775&lt;=50000,2,3)))</f>
        <v>0</v>
      </c>
      <c r="D775" s="36" t="s">
        <v>740</v>
      </c>
      <c r="E775" s="44">
        <v>5369</v>
      </c>
      <c r="F775" s="44">
        <v>33060.89</v>
      </c>
      <c r="G775" s="44">
        <v>351104.1</v>
      </c>
      <c r="H775" s="44">
        <v>1874412.63</v>
      </c>
      <c r="I775" s="44">
        <v>4228597.9359356165</v>
      </c>
      <c r="J775" s="44">
        <v>500</v>
      </c>
      <c r="K775" s="44">
        <v>500</v>
      </c>
      <c r="L775" s="29">
        <f t="shared" ref="L775:L838" si="51">F775/J775*500+G775/K775*500+H775</f>
        <v>2258577.62</v>
      </c>
      <c r="M775" s="29">
        <f t="shared" si="48"/>
        <v>6487175.5559356166</v>
      </c>
      <c r="N775" s="44"/>
      <c r="O775" s="44"/>
    </row>
    <row r="776" spans="1:15" x14ac:dyDescent="0.25">
      <c r="A776" s="43">
        <v>32009</v>
      </c>
      <c r="B776" s="42">
        <f t="shared" si="49"/>
        <v>3</v>
      </c>
      <c r="C776" s="42">
        <f t="shared" si="50"/>
        <v>0</v>
      </c>
      <c r="D776" s="36" t="s">
        <v>741</v>
      </c>
      <c r="E776" s="44">
        <v>1892</v>
      </c>
      <c r="F776" s="44">
        <v>15882.07</v>
      </c>
      <c r="G776" s="44">
        <v>111217.19</v>
      </c>
      <c r="H776" s="44">
        <v>343376.12</v>
      </c>
      <c r="I776" s="44">
        <v>1486319.9630170357</v>
      </c>
      <c r="J776" s="44">
        <v>500</v>
      </c>
      <c r="K776" s="44">
        <v>500</v>
      </c>
      <c r="L776" s="29">
        <f t="shared" si="51"/>
        <v>470475.38</v>
      </c>
      <c r="M776" s="29">
        <f t="shared" si="48"/>
        <v>1956795.3430170356</v>
      </c>
      <c r="N776" s="44"/>
      <c r="O776" s="44"/>
    </row>
    <row r="777" spans="1:15" x14ac:dyDescent="0.25">
      <c r="A777" s="43">
        <v>32010</v>
      </c>
      <c r="B777" s="42">
        <f t="shared" si="49"/>
        <v>3</v>
      </c>
      <c r="C777" s="42">
        <f t="shared" si="50"/>
        <v>0</v>
      </c>
      <c r="D777" s="36" t="s">
        <v>742</v>
      </c>
      <c r="E777" s="44">
        <v>1035</v>
      </c>
      <c r="F777" s="44">
        <v>8241.1299999999992</v>
      </c>
      <c r="G777" s="44">
        <v>39949.61</v>
      </c>
      <c r="H777" s="44">
        <v>61696.82</v>
      </c>
      <c r="I777" s="44">
        <v>814519.66195943172</v>
      </c>
      <c r="J777" s="44">
        <v>500</v>
      </c>
      <c r="K777" s="44">
        <v>500</v>
      </c>
      <c r="L777" s="29">
        <f t="shared" si="51"/>
        <v>109887.56</v>
      </c>
      <c r="M777" s="29">
        <f t="shared" si="48"/>
        <v>924407.22195943166</v>
      </c>
      <c r="N777" s="44"/>
      <c r="O777" s="44"/>
    </row>
    <row r="778" spans="1:15" x14ac:dyDescent="0.25">
      <c r="A778" s="43">
        <v>32011</v>
      </c>
      <c r="B778" s="42">
        <f t="shared" si="49"/>
        <v>3</v>
      </c>
      <c r="C778" s="42">
        <f t="shared" si="50"/>
        <v>0</v>
      </c>
      <c r="D778" s="36" t="s">
        <v>743</v>
      </c>
      <c r="E778" s="44">
        <v>1201</v>
      </c>
      <c r="F778" s="44">
        <v>15448.72</v>
      </c>
      <c r="G778" s="44">
        <v>45986.47</v>
      </c>
      <c r="H778" s="44">
        <v>44679.78</v>
      </c>
      <c r="I778" s="44">
        <v>944442.25519811444</v>
      </c>
      <c r="J778" s="44">
        <v>500</v>
      </c>
      <c r="K778" s="44">
        <v>500</v>
      </c>
      <c r="L778" s="29">
        <f t="shared" si="51"/>
        <v>106114.97</v>
      </c>
      <c r="M778" s="29">
        <f t="shared" si="48"/>
        <v>1050557.2251981145</v>
      </c>
      <c r="N778" s="44"/>
      <c r="O778" s="44"/>
    </row>
    <row r="779" spans="1:15" x14ac:dyDescent="0.25">
      <c r="A779" s="43">
        <v>32012</v>
      </c>
      <c r="B779" s="42">
        <f t="shared" si="49"/>
        <v>3</v>
      </c>
      <c r="C779" s="42">
        <f t="shared" si="50"/>
        <v>0</v>
      </c>
      <c r="D779" s="36" t="s">
        <v>744</v>
      </c>
      <c r="E779" s="44">
        <v>1348</v>
      </c>
      <c r="F779" s="44">
        <v>9871.9</v>
      </c>
      <c r="G779" s="44">
        <v>55857.19</v>
      </c>
      <c r="H779" s="44">
        <v>110287.49</v>
      </c>
      <c r="I779" s="44">
        <v>1058440.4802673177</v>
      </c>
      <c r="J779" s="44">
        <v>500</v>
      </c>
      <c r="K779" s="44">
        <v>500</v>
      </c>
      <c r="L779" s="29">
        <f t="shared" si="51"/>
        <v>176016.58000000002</v>
      </c>
      <c r="M779" s="29">
        <f t="shared" si="48"/>
        <v>1234457.0602673178</v>
      </c>
      <c r="N779" s="44"/>
      <c r="O779" s="44"/>
    </row>
    <row r="780" spans="1:15" x14ac:dyDescent="0.25">
      <c r="A780" s="43">
        <v>32013</v>
      </c>
      <c r="B780" s="42">
        <f t="shared" si="49"/>
        <v>3</v>
      </c>
      <c r="C780" s="42">
        <f t="shared" si="50"/>
        <v>0</v>
      </c>
      <c r="D780" s="36" t="s">
        <v>745</v>
      </c>
      <c r="E780" s="44">
        <v>4142</v>
      </c>
      <c r="F780" s="44">
        <v>17295.97</v>
      </c>
      <c r="G780" s="44">
        <v>335513.46999999997</v>
      </c>
      <c r="H780" s="44">
        <v>1797590.88</v>
      </c>
      <c r="I780" s="44">
        <v>3250517.7180937468</v>
      </c>
      <c r="J780" s="44">
        <v>500</v>
      </c>
      <c r="K780" s="44">
        <v>500</v>
      </c>
      <c r="L780" s="29">
        <f t="shared" si="51"/>
        <v>2150400.3199999998</v>
      </c>
      <c r="M780" s="29">
        <f t="shared" si="48"/>
        <v>5400918.0380937466</v>
      </c>
      <c r="N780" s="44"/>
      <c r="O780" s="44"/>
    </row>
    <row r="781" spans="1:15" x14ac:dyDescent="0.25">
      <c r="A781" s="43">
        <v>32014</v>
      </c>
      <c r="B781" s="42">
        <f t="shared" si="49"/>
        <v>3</v>
      </c>
      <c r="C781" s="42">
        <f t="shared" si="50"/>
        <v>0</v>
      </c>
      <c r="D781" s="36" t="s">
        <v>746</v>
      </c>
      <c r="E781" s="44">
        <v>2266</v>
      </c>
      <c r="F781" s="44">
        <v>18690.11</v>
      </c>
      <c r="G781" s="44">
        <v>147611.4</v>
      </c>
      <c r="H781" s="44">
        <v>278996.92</v>
      </c>
      <c r="I781" s="44">
        <v>1780856.1288750432</v>
      </c>
      <c r="J781" s="44">
        <v>500</v>
      </c>
      <c r="K781" s="44">
        <v>500</v>
      </c>
      <c r="L781" s="29">
        <f t="shared" si="51"/>
        <v>445298.43</v>
      </c>
      <c r="M781" s="29">
        <f t="shared" si="48"/>
        <v>2226154.5588750434</v>
      </c>
      <c r="N781" s="44"/>
      <c r="O781" s="44"/>
    </row>
    <row r="782" spans="1:15" x14ac:dyDescent="0.25">
      <c r="A782" s="43">
        <v>32015</v>
      </c>
      <c r="B782" s="42">
        <f t="shared" si="49"/>
        <v>3</v>
      </c>
      <c r="C782" s="42">
        <f t="shared" si="50"/>
        <v>0</v>
      </c>
      <c r="D782" s="36" t="s">
        <v>747</v>
      </c>
      <c r="E782" s="44">
        <v>1360</v>
      </c>
      <c r="F782" s="44">
        <v>9507.94</v>
      </c>
      <c r="G782" s="44">
        <v>57700.7</v>
      </c>
      <c r="H782" s="44">
        <v>114868.96</v>
      </c>
      <c r="I782" s="44">
        <v>1067123.2133289198</v>
      </c>
      <c r="J782" s="44">
        <v>500</v>
      </c>
      <c r="K782" s="44">
        <v>500</v>
      </c>
      <c r="L782" s="29">
        <f t="shared" si="51"/>
        <v>182077.6</v>
      </c>
      <c r="M782" s="29">
        <f t="shared" si="48"/>
        <v>1249200.8133289199</v>
      </c>
      <c r="N782" s="44"/>
      <c r="O782" s="44"/>
    </row>
    <row r="783" spans="1:15" x14ac:dyDescent="0.25">
      <c r="A783" s="43">
        <v>32016</v>
      </c>
      <c r="B783" s="42">
        <f t="shared" si="49"/>
        <v>3</v>
      </c>
      <c r="C783" s="42">
        <f t="shared" si="50"/>
        <v>0</v>
      </c>
      <c r="D783" s="36" t="s">
        <v>748</v>
      </c>
      <c r="E783" s="44">
        <v>4180</v>
      </c>
      <c r="F783" s="44">
        <v>5667.18</v>
      </c>
      <c r="G783" s="44">
        <v>411320.32000000001</v>
      </c>
      <c r="H783" s="44">
        <v>5619239.4500000002</v>
      </c>
      <c r="I783" s="44">
        <v>3296157.1173423128</v>
      </c>
      <c r="J783" s="44">
        <v>500</v>
      </c>
      <c r="K783" s="44">
        <v>500</v>
      </c>
      <c r="L783" s="29">
        <f t="shared" si="51"/>
        <v>6036226.9500000002</v>
      </c>
      <c r="M783" s="29">
        <f t="shared" si="48"/>
        <v>9332384.067342313</v>
      </c>
      <c r="N783" s="44"/>
      <c r="O783" s="44"/>
    </row>
    <row r="784" spans="1:15" x14ac:dyDescent="0.25">
      <c r="A784" s="43">
        <v>32017</v>
      </c>
      <c r="B784" s="42">
        <f t="shared" si="49"/>
        <v>3</v>
      </c>
      <c r="C784" s="42">
        <f t="shared" si="50"/>
        <v>0</v>
      </c>
      <c r="D784" s="36" t="s">
        <v>749</v>
      </c>
      <c r="E784" s="44">
        <v>3358</v>
      </c>
      <c r="F784" s="44">
        <v>25758.37</v>
      </c>
      <c r="G784" s="44">
        <v>266995.17</v>
      </c>
      <c r="H784" s="44">
        <v>1017948.71</v>
      </c>
      <c r="I784" s="44">
        <v>2634852.7576165544</v>
      </c>
      <c r="J784" s="44">
        <v>500</v>
      </c>
      <c r="K784" s="44">
        <v>500</v>
      </c>
      <c r="L784" s="29">
        <f t="shared" si="51"/>
        <v>1310702.25</v>
      </c>
      <c r="M784" s="29">
        <f t="shared" si="48"/>
        <v>3945555.0076165544</v>
      </c>
      <c r="N784" s="44"/>
      <c r="O784" s="44"/>
    </row>
    <row r="785" spans="1:15" x14ac:dyDescent="0.25">
      <c r="A785" s="43">
        <v>32018</v>
      </c>
      <c r="B785" s="42">
        <f t="shared" si="49"/>
        <v>3</v>
      </c>
      <c r="C785" s="42">
        <f t="shared" si="50"/>
        <v>0</v>
      </c>
      <c r="D785" s="36" t="s">
        <v>750</v>
      </c>
      <c r="E785" s="44">
        <v>1621</v>
      </c>
      <c r="F785" s="44">
        <v>17278.87</v>
      </c>
      <c r="G785" s="44">
        <v>112739.78</v>
      </c>
      <c r="H785" s="44">
        <v>169328.25</v>
      </c>
      <c r="I785" s="44">
        <v>1271916.7123574845</v>
      </c>
      <c r="J785" s="44">
        <v>500</v>
      </c>
      <c r="K785" s="44">
        <v>500</v>
      </c>
      <c r="L785" s="29">
        <f t="shared" si="51"/>
        <v>299346.90000000002</v>
      </c>
      <c r="M785" s="29">
        <f t="shared" si="48"/>
        <v>1571263.6123574846</v>
      </c>
      <c r="N785" s="44"/>
      <c r="O785" s="44"/>
    </row>
    <row r="786" spans="1:15" x14ac:dyDescent="0.25">
      <c r="A786" s="43">
        <v>32101</v>
      </c>
      <c r="B786" s="42">
        <f t="shared" si="49"/>
        <v>3</v>
      </c>
      <c r="C786" s="42">
        <f t="shared" si="50"/>
        <v>0</v>
      </c>
      <c r="D786" s="36" t="s">
        <v>751</v>
      </c>
      <c r="E786" s="44">
        <v>2091</v>
      </c>
      <c r="F786" s="44">
        <v>18618.16</v>
      </c>
      <c r="G786" s="44">
        <v>162283.62</v>
      </c>
      <c r="H786" s="44">
        <v>360513.53</v>
      </c>
      <c r="I786" s="44">
        <v>1640701.9404932139</v>
      </c>
      <c r="J786" s="44">
        <v>500</v>
      </c>
      <c r="K786" s="44">
        <v>500</v>
      </c>
      <c r="L786" s="29">
        <f t="shared" si="51"/>
        <v>541415.31000000006</v>
      </c>
      <c r="M786" s="29">
        <f t="shared" si="48"/>
        <v>2182117.250493214</v>
      </c>
      <c r="N786" s="44"/>
      <c r="O786" s="44"/>
    </row>
    <row r="787" spans="1:15" x14ac:dyDescent="0.25">
      <c r="A787" s="43">
        <v>32104</v>
      </c>
      <c r="B787" s="42">
        <f t="shared" si="49"/>
        <v>3</v>
      </c>
      <c r="C787" s="42">
        <f t="shared" si="50"/>
        <v>0</v>
      </c>
      <c r="D787" s="36" t="s">
        <v>752</v>
      </c>
      <c r="E787" s="44">
        <v>3026</v>
      </c>
      <c r="F787" s="44">
        <v>21826.39</v>
      </c>
      <c r="G787" s="44">
        <v>205898.39</v>
      </c>
      <c r="H787" s="44">
        <v>543204.36</v>
      </c>
      <c r="I787" s="44">
        <v>2383368.2138463729</v>
      </c>
      <c r="J787" s="44">
        <v>500</v>
      </c>
      <c r="K787" s="44">
        <v>500</v>
      </c>
      <c r="L787" s="29">
        <f t="shared" si="51"/>
        <v>770929.14</v>
      </c>
      <c r="M787" s="29">
        <f t="shared" si="48"/>
        <v>3154297.353846373</v>
      </c>
      <c r="N787" s="44"/>
      <c r="O787" s="44"/>
    </row>
    <row r="788" spans="1:15" x14ac:dyDescent="0.25">
      <c r="A788" s="43">
        <v>32106</v>
      </c>
      <c r="B788" s="42">
        <f t="shared" si="49"/>
        <v>3</v>
      </c>
      <c r="C788" s="42">
        <f t="shared" si="50"/>
        <v>0</v>
      </c>
      <c r="D788" s="36" t="s">
        <v>753</v>
      </c>
      <c r="E788" s="44">
        <v>2346</v>
      </c>
      <c r="F788" s="44">
        <v>42369.35</v>
      </c>
      <c r="G788" s="44">
        <v>182758.44</v>
      </c>
      <c r="H788" s="44">
        <v>198420.16</v>
      </c>
      <c r="I788" s="44">
        <v>1841579.2086248363</v>
      </c>
      <c r="J788" s="44">
        <v>500</v>
      </c>
      <c r="K788" s="44">
        <v>500</v>
      </c>
      <c r="L788" s="29">
        <f t="shared" si="51"/>
        <v>423547.95</v>
      </c>
      <c r="M788" s="29">
        <f t="shared" si="48"/>
        <v>2265127.1586248362</v>
      </c>
      <c r="N788" s="44"/>
      <c r="O788" s="44"/>
    </row>
    <row r="789" spans="1:15" x14ac:dyDescent="0.25">
      <c r="A789" s="43">
        <v>32107</v>
      </c>
      <c r="B789" s="42">
        <f t="shared" si="49"/>
        <v>3</v>
      </c>
      <c r="C789" s="42">
        <f t="shared" si="50"/>
        <v>0</v>
      </c>
      <c r="D789" s="36" t="s">
        <v>754</v>
      </c>
      <c r="E789" s="44">
        <v>3197</v>
      </c>
      <c r="F789" s="44">
        <v>37193.97</v>
      </c>
      <c r="G789" s="44">
        <v>237237.96</v>
      </c>
      <c r="H789" s="44">
        <v>679431.5</v>
      </c>
      <c r="I789" s="44">
        <v>2512724.1732829828</v>
      </c>
      <c r="J789" s="44">
        <v>500</v>
      </c>
      <c r="K789" s="44">
        <v>500</v>
      </c>
      <c r="L789" s="29">
        <f t="shared" si="51"/>
        <v>953863.42999999993</v>
      </c>
      <c r="M789" s="29">
        <f t="shared" si="48"/>
        <v>3466587.6032829825</v>
      </c>
      <c r="N789" s="44"/>
      <c r="O789" s="44"/>
    </row>
    <row r="790" spans="1:15" x14ac:dyDescent="0.25">
      <c r="A790" s="43">
        <v>32109</v>
      </c>
      <c r="B790" s="42">
        <f t="shared" si="49"/>
        <v>3</v>
      </c>
      <c r="C790" s="42">
        <f t="shared" si="50"/>
        <v>0</v>
      </c>
      <c r="D790" s="36" t="s">
        <v>755</v>
      </c>
      <c r="E790" s="44">
        <v>921</v>
      </c>
      <c r="F790" s="44">
        <v>27225.49</v>
      </c>
      <c r="G790" s="44">
        <v>48382.71</v>
      </c>
      <c r="H790" s="44">
        <v>60387.61</v>
      </c>
      <c r="I790" s="44">
        <v>722662.11726171698</v>
      </c>
      <c r="J790" s="44">
        <v>500</v>
      </c>
      <c r="K790" s="44">
        <v>500</v>
      </c>
      <c r="L790" s="29">
        <f t="shared" si="51"/>
        <v>135995.81</v>
      </c>
      <c r="M790" s="29">
        <f t="shared" si="48"/>
        <v>858657.92726171692</v>
      </c>
      <c r="N790" s="44"/>
      <c r="O790" s="44"/>
    </row>
    <row r="791" spans="1:15" x14ac:dyDescent="0.25">
      <c r="A791" s="43">
        <v>32110</v>
      </c>
      <c r="B791" s="42">
        <f t="shared" si="49"/>
        <v>3</v>
      </c>
      <c r="C791" s="42">
        <f t="shared" si="50"/>
        <v>0</v>
      </c>
      <c r="D791" s="36" t="s">
        <v>756</v>
      </c>
      <c r="E791" s="44">
        <v>3182</v>
      </c>
      <c r="F791" s="44">
        <v>44781.71</v>
      </c>
      <c r="G791" s="44">
        <v>241636.26</v>
      </c>
      <c r="H791" s="44">
        <v>362317.78</v>
      </c>
      <c r="I791" s="44">
        <v>2498313.4014877016</v>
      </c>
      <c r="J791" s="44">
        <v>500</v>
      </c>
      <c r="K791" s="44">
        <v>500</v>
      </c>
      <c r="L791" s="29">
        <f t="shared" si="51"/>
        <v>648735.75</v>
      </c>
      <c r="M791" s="29">
        <f t="shared" si="48"/>
        <v>3147049.1514877016</v>
      </c>
      <c r="N791" s="44"/>
      <c r="O791" s="44"/>
    </row>
    <row r="792" spans="1:15" x14ac:dyDescent="0.25">
      <c r="A792" s="43">
        <v>32112</v>
      </c>
      <c r="B792" s="42">
        <f t="shared" si="49"/>
        <v>3</v>
      </c>
      <c r="C792" s="42">
        <f t="shared" si="50"/>
        <v>0</v>
      </c>
      <c r="D792" s="36" t="s">
        <v>757</v>
      </c>
      <c r="E792" s="44">
        <v>2256</v>
      </c>
      <c r="F792" s="44">
        <v>12637.11</v>
      </c>
      <c r="G792" s="44">
        <v>181908.58</v>
      </c>
      <c r="H792" s="44">
        <v>408348.49</v>
      </c>
      <c r="I792" s="44">
        <v>1770169.0950515021</v>
      </c>
      <c r="J792" s="44">
        <v>500</v>
      </c>
      <c r="K792" s="44">
        <v>500</v>
      </c>
      <c r="L792" s="29">
        <f t="shared" si="51"/>
        <v>602894.17999999993</v>
      </c>
      <c r="M792" s="29">
        <f t="shared" si="48"/>
        <v>2373063.275051502</v>
      </c>
      <c r="N792" s="44"/>
      <c r="O792" s="44"/>
    </row>
    <row r="793" spans="1:15" x14ac:dyDescent="0.25">
      <c r="A793" s="43">
        <v>32114</v>
      </c>
      <c r="B793" s="42">
        <f t="shared" si="49"/>
        <v>3</v>
      </c>
      <c r="C793" s="42">
        <f t="shared" si="50"/>
        <v>0</v>
      </c>
      <c r="D793" s="36" t="s">
        <v>758</v>
      </c>
      <c r="E793" s="44">
        <v>3650</v>
      </c>
      <c r="F793" s="44">
        <v>58987.81</v>
      </c>
      <c r="G793" s="44">
        <v>312735.92</v>
      </c>
      <c r="H793" s="44">
        <v>602246.62</v>
      </c>
      <c r="I793" s="44">
        <v>2866481.9744251613</v>
      </c>
      <c r="J793" s="44">
        <v>500</v>
      </c>
      <c r="K793" s="44">
        <v>500</v>
      </c>
      <c r="L793" s="29">
        <f t="shared" si="51"/>
        <v>973970.35</v>
      </c>
      <c r="M793" s="29">
        <f t="shared" si="48"/>
        <v>3840452.3244251614</v>
      </c>
      <c r="N793" s="44"/>
      <c r="O793" s="44"/>
    </row>
    <row r="794" spans="1:15" x14ac:dyDescent="0.25">
      <c r="A794" s="43">
        <v>32115</v>
      </c>
      <c r="B794" s="42">
        <f t="shared" si="49"/>
        <v>3</v>
      </c>
      <c r="C794" s="42">
        <f t="shared" si="50"/>
        <v>0</v>
      </c>
      <c r="D794" s="36" t="s">
        <v>759</v>
      </c>
      <c r="E794" s="44">
        <v>1340</v>
      </c>
      <c r="F794" s="44">
        <v>28097.71</v>
      </c>
      <c r="G794" s="44">
        <v>82619.42</v>
      </c>
      <c r="H794" s="44">
        <v>195150.58</v>
      </c>
      <c r="I794" s="44">
        <v>1051430.2248976124</v>
      </c>
      <c r="J794" s="44">
        <v>500</v>
      </c>
      <c r="K794" s="44">
        <v>500</v>
      </c>
      <c r="L794" s="29">
        <f t="shared" si="51"/>
        <v>305867.70999999996</v>
      </c>
      <c r="M794" s="29">
        <f t="shared" si="48"/>
        <v>1357297.9348976123</v>
      </c>
      <c r="N794" s="44"/>
      <c r="O794" s="44"/>
    </row>
    <row r="795" spans="1:15" x14ac:dyDescent="0.25">
      <c r="A795" s="43">
        <v>32116</v>
      </c>
      <c r="B795" s="42">
        <f t="shared" si="49"/>
        <v>3</v>
      </c>
      <c r="C795" s="42">
        <f t="shared" si="50"/>
        <v>0</v>
      </c>
      <c r="D795" s="36" t="s">
        <v>760</v>
      </c>
      <c r="E795" s="44">
        <v>2511</v>
      </c>
      <c r="F795" s="44">
        <v>6193.12</v>
      </c>
      <c r="G795" s="44">
        <v>186818.55</v>
      </c>
      <c r="H795" s="44">
        <v>171905.36</v>
      </c>
      <c r="I795" s="44">
        <v>1970254.6975506744</v>
      </c>
      <c r="J795" s="44">
        <v>500</v>
      </c>
      <c r="K795" s="44">
        <v>500</v>
      </c>
      <c r="L795" s="29">
        <f t="shared" si="51"/>
        <v>364917.02999999997</v>
      </c>
      <c r="M795" s="29">
        <f t="shared" si="48"/>
        <v>2335171.7275506742</v>
      </c>
      <c r="N795" s="44"/>
      <c r="O795" s="44"/>
    </row>
    <row r="796" spans="1:15" x14ac:dyDescent="0.25">
      <c r="A796" s="43">
        <v>32119</v>
      </c>
      <c r="B796" s="42">
        <f t="shared" si="49"/>
        <v>3</v>
      </c>
      <c r="C796" s="42">
        <f t="shared" si="50"/>
        <v>0</v>
      </c>
      <c r="D796" s="36" t="s">
        <v>761</v>
      </c>
      <c r="E796" s="44">
        <v>2381</v>
      </c>
      <c r="F796" s="44">
        <v>29492.67</v>
      </c>
      <c r="G796" s="44">
        <v>275365.19</v>
      </c>
      <c r="H796" s="44">
        <v>644615.41</v>
      </c>
      <c r="I796" s="44">
        <v>1876860.6213378103</v>
      </c>
      <c r="J796" s="44">
        <v>500</v>
      </c>
      <c r="K796" s="44">
        <v>500</v>
      </c>
      <c r="L796" s="29">
        <f t="shared" si="51"/>
        <v>949473.27</v>
      </c>
      <c r="M796" s="29">
        <f t="shared" si="48"/>
        <v>2826333.8913378101</v>
      </c>
      <c r="N796" s="44"/>
      <c r="O796" s="44"/>
    </row>
    <row r="797" spans="1:15" x14ac:dyDescent="0.25">
      <c r="A797" s="43">
        <v>32120</v>
      </c>
      <c r="B797" s="42">
        <f t="shared" si="49"/>
        <v>3</v>
      </c>
      <c r="C797" s="42">
        <f t="shared" si="50"/>
        <v>0</v>
      </c>
      <c r="D797" s="36" t="s">
        <v>762</v>
      </c>
      <c r="E797" s="44">
        <v>3237</v>
      </c>
      <c r="F797" s="44">
        <v>27436.37</v>
      </c>
      <c r="G797" s="44">
        <v>278522.05</v>
      </c>
      <c r="H797" s="44">
        <v>1173260.58</v>
      </c>
      <c r="I797" s="44">
        <v>2542031.9991476238</v>
      </c>
      <c r="J797" s="44">
        <v>500</v>
      </c>
      <c r="K797" s="44">
        <v>500</v>
      </c>
      <c r="L797" s="29">
        <f t="shared" si="51"/>
        <v>1479219</v>
      </c>
      <c r="M797" s="29">
        <f t="shared" si="48"/>
        <v>4021250.9991476238</v>
      </c>
      <c r="N797" s="44"/>
      <c r="O797" s="44"/>
    </row>
    <row r="798" spans="1:15" x14ac:dyDescent="0.25">
      <c r="A798" s="43">
        <v>32131</v>
      </c>
      <c r="B798" s="42">
        <f t="shared" si="49"/>
        <v>3</v>
      </c>
      <c r="C798" s="42">
        <f t="shared" si="50"/>
        <v>0</v>
      </c>
      <c r="D798" s="36" t="s">
        <v>763</v>
      </c>
      <c r="E798" s="44">
        <v>7566</v>
      </c>
      <c r="F798" s="44">
        <v>39479.97</v>
      </c>
      <c r="G798" s="44">
        <v>595973.18999999994</v>
      </c>
      <c r="H798" s="44">
        <v>1454298.52</v>
      </c>
      <c r="I798" s="44">
        <v>5937776.1850979375</v>
      </c>
      <c r="J798" s="44">
        <v>500</v>
      </c>
      <c r="K798" s="44">
        <v>500</v>
      </c>
      <c r="L798" s="29">
        <f t="shared" si="51"/>
        <v>2089751.68</v>
      </c>
      <c r="M798" s="29">
        <f t="shared" si="48"/>
        <v>8027527.8650979372</v>
      </c>
      <c r="N798" s="44"/>
      <c r="O798" s="44"/>
    </row>
    <row r="799" spans="1:15" x14ac:dyDescent="0.25">
      <c r="A799" s="43">
        <v>32132</v>
      </c>
      <c r="B799" s="42">
        <f t="shared" si="49"/>
        <v>3</v>
      </c>
      <c r="C799" s="42">
        <f t="shared" si="50"/>
        <v>0</v>
      </c>
      <c r="D799" s="36" t="s">
        <v>764</v>
      </c>
      <c r="E799" s="44">
        <v>2194</v>
      </c>
      <c r="F799" s="44">
        <v>17366.39</v>
      </c>
      <c r="G799" s="44">
        <v>141619.74</v>
      </c>
      <c r="H799" s="44">
        <v>682088.02</v>
      </c>
      <c r="I799" s="44">
        <v>1721740.7483873118</v>
      </c>
      <c r="J799" s="44">
        <v>500</v>
      </c>
      <c r="K799" s="44">
        <v>500</v>
      </c>
      <c r="L799" s="29">
        <f t="shared" si="51"/>
        <v>841074.15</v>
      </c>
      <c r="M799" s="29">
        <f t="shared" si="48"/>
        <v>2562814.898387312</v>
      </c>
      <c r="N799" s="44"/>
      <c r="O799" s="44"/>
    </row>
    <row r="800" spans="1:15" x14ac:dyDescent="0.25">
      <c r="A800" s="43">
        <v>32134</v>
      </c>
      <c r="B800" s="42">
        <f t="shared" si="49"/>
        <v>3</v>
      </c>
      <c r="C800" s="42">
        <f t="shared" si="50"/>
        <v>0</v>
      </c>
      <c r="D800" s="36" t="s">
        <v>765</v>
      </c>
      <c r="E800" s="44">
        <v>3021</v>
      </c>
      <c r="F800" s="44">
        <v>12203.16</v>
      </c>
      <c r="G800" s="44">
        <v>266423.99</v>
      </c>
      <c r="H800" s="44">
        <v>280159.01</v>
      </c>
      <c r="I800" s="44">
        <v>2379918.0448781922</v>
      </c>
      <c r="J800" s="44">
        <v>500</v>
      </c>
      <c r="K800" s="44">
        <v>500</v>
      </c>
      <c r="L800" s="29">
        <f t="shared" si="51"/>
        <v>558786.15999999992</v>
      </c>
      <c r="M800" s="29">
        <f t="shared" si="48"/>
        <v>2938704.2048781924</v>
      </c>
      <c r="N800" s="44"/>
      <c r="O800" s="44"/>
    </row>
    <row r="801" spans="1:15" x14ac:dyDescent="0.25">
      <c r="A801" s="43">
        <v>32135</v>
      </c>
      <c r="B801" s="42">
        <f t="shared" si="49"/>
        <v>3</v>
      </c>
      <c r="C801" s="42">
        <f t="shared" si="50"/>
        <v>1</v>
      </c>
      <c r="D801" s="36" t="s">
        <v>766</v>
      </c>
      <c r="E801" s="44">
        <v>16147</v>
      </c>
      <c r="F801" s="44">
        <v>59006.74</v>
      </c>
      <c r="G801" s="44">
        <v>1698776.74</v>
      </c>
      <c r="H801" s="44">
        <v>6372739.0700000003</v>
      </c>
      <c r="I801" s="44">
        <v>16707465.019364348</v>
      </c>
      <c r="J801" s="44">
        <v>500</v>
      </c>
      <c r="K801" s="44">
        <v>500</v>
      </c>
      <c r="L801" s="29">
        <f t="shared" si="51"/>
        <v>8130522.5500000007</v>
      </c>
      <c r="M801" s="29">
        <f t="shared" si="48"/>
        <v>24837987.569364347</v>
      </c>
      <c r="N801" s="44"/>
      <c r="O801" s="44"/>
    </row>
    <row r="802" spans="1:15" x14ac:dyDescent="0.25">
      <c r="A802" s="43">
        <v>32139</v>
      </c>
      <c r="B802" s="42">
        <f t="shared" si="49"/>
        <v>3</v>
      </c>
      <c r="C802" s="42">
        <f t="shared" si="50"/>
        <v>0</v>
      </c>
      <c r="D802" s="36" t="s">
        <v>767</v>
      </c>
      <c r="E802" s="44">
        <v>1430</v>
      </c>
      <c r="F802" s="44">
        <v>19682.330000000002</v>
      </c>
      <c r="G802" s="44">
        <v>105163.18</v>
      </c>
      <c r="H802" s="44">
        <v>196009.24</v>
      </c>
      <c r="I802" s="44">
        <v>1122048.6728384965</v>
      </c>
      <c r="J802" s="44">
        <v>500</v>
      </c>
      <c r="K802" s="44">
        <v>500</v>
      </c>
      <c r="L802" s="29">
        <f t="shared" si="51"/>
        <v>320854.75</v>
      </c>
      <c r="M802" s="29">
        <f t="shared" si="48"/>
        <v>1442903.4228384965</v>
      </c>
      <c r="N802" s="44"/>
      <c r="O802" s="44"/>
    </row>
    <row r="803" spans="1:15" x14ac:dyDescent="0.25">
      <c r="A803" s="43">
        <v>32140</v>
      </c>
      <c r="B803" s="42">
        <f t="shared" si="49"/>
        <v>3</v>
      </c>
      <c r="C803" s="42">
        <f t="shared" si="50"/>
        <v>0</v>
      </c>
      <c r="D803" s="36" t="s">
        <v>768</v>
      </c>
      <c r="E803" s="44">
        <v>2298</v>
      </c>
      <c r="F803" s="44">
        <v>4972.42</v>
      </c>
      <c r="G803" s="44">
        <v>161195.62</v>
      </c>
      <c r="H803" s="44">
        <v>189764.5</v>
      </c>
      <c r="I803" s="44">
        <v>1803124.3707572487</v>
      </c>
      <c r="J803" s="44">
        <v>500</v>
      </c>
      <c r="K803" s="44">
        <v>500</v>
      </c>
      <c r="L803" s="29">
        <f t="shared" si="51"/>
        <v>355932.54000000004</v>
      </c>
      <c r="M803" s="29">
        <f t="shared" si="48"/>
        <v>2159056.9107572488</v>
      </c>
      <c r="N803" s="44"/>
      <c r="O803" s="44"/>
    </row>
    <row r="804" spans="1:15" x14ac:dyDescent="0.25">
      <c r="A804" s="43">
        <v>32141</v>
      </c>
      <c r="B804" s="42">
        <f t="shared" si="49"/>
        <v>3</v>
      </c>
      <c r="C804" s="42">
        <f t="shared" si="50"/>
        <v>0</v>
      </c>
      <c r="D804" s="36" t="s">
        <v>769</v>
      </c>
      <c r="E804" s="44">
        <v>4060</v>
      </c>
      <c r="F804" s="44">
        <v>21923.17</v>
      </c>
      <c r="G804" s="44">
        <v>372279.75</v>
      </c>
      <c r="H804" s="44">
        <v>1729234.64</v>
      </c>
      <c r="I804" s="44">
        <v>3187757.7972418275</v>
      </c>
      <c r="J804" s="44">
        <v>500</v>
      </c>
      <c r="K804" s="44">
        <v>500</v>
      </c>
      <c r="L804" s="29">
        <f t="shared" si="51"/>
        <v>2123437.56</v>
      </c>
      <c r="M804" s="29">
        <f t="shared" si="48"/>
        <v>5311195.357241828</v>
      </c>
      <c r="N804" s="44"/>
      <c r="O804" s="44"/>
    </row>
    <row r="805" spans="1:15" x14ac:dyDescent="0.25">
      <c r="A805" s="43">
        <v>32142</v>
      </c>
      <c r="B805" s="42">
        <f t="shared" si="49"/>
        <v>3</v>
      </c>
      <c r="C805" s="42">
        <f t="shared" si="50"/>
        <v>0</v>
      </c>
      <c r="D805" s="36" t="s">
        <v>770</v>
      </c>
      <c r="E805" s="44">
        <v>7869</v>
      </c>
      <c r="F805" s="44">
        <v>32073.62</v>
      </c>
      <c r="G805" s="44">
        <v>633449.14</v>
      </c>
      <c r="H805" s="44">
        <v>810121.92</v>
      </c>
      <c r="I805" s="44">
        <v>6185239.4051654637</v>
      </c>
      <c r="J805" s="44">
        <v>500</v>
      </c>
      <c r="K805" s="44">
        <v>500</v>
      </c>
      <c r="L805" s="29">
        <f t="shared" si="51"/>
        <v>1475644.6800000002</v>
      </c>
      <c r="M805" s="29">
        <f t="shared" si="48"/>
        <v>7660884.0851654634</v>
      </c>
      <c r="N805" s="44"/>
      <c r="O805" s="44"/>
    </row>
    <row r="806" spans="1:15" x14ac:dyDescent="0.25">
      <c r="A806" s="43">
        <v>32143</v>
      </c>
      <c r="B806" s="42">
        <f t="shared" si="49"/>
        <v>3</v>
      </c>
      <c r="C806" s="42">
        <f t="shared" si="50"/>
        <v>0</v>
      </c>
      <c r="D806" s="36" t="s">
        <v>771</v>
      </c>
      <c r="E806" s="44">
        <v>1652</v>
      </c>
      <c r="F806" s="44">
        <v>4798.74</v>
      </c>
      <c r="G806" s="44">
        <v>85982.71</v>
      </c>
      <c r="H806" s="44">
        <v>50739.3</v>
      </c>
      <c r="I806" s="44">
        <v>1296240.8444260117</v>
      </c>
      <c r="J806" s="44">
        <v>500</v>
      </c>
      <c r="K806" s="44">
        <v>500</v>
      </c>
      <c r="L806" s="29">
        <f t="shared" si="51"/>
        <v>141520.75</v>
      </c>
      <c r="M806" s="29">
        <f t="shared" si="48"/>
        <v>1437761.5944260117</v>
      </c>
      <c r="N806" s="44"/>
      <c r="O806" s="44"/>
    </row>
    <row r="807" spans="1:15" x14ac:dyDescent="0.25">
      <c r="A807" s="43">
        <v>32144</v>
      </c>
      <c r="B807" s="42">
        <f t="shared" si="49"/>
        <v>3</v>
      </c>
      <c r="C807" s="42">
        <f t="shared" si="50"/>
        <v>2</v>
      </c>
      <c r="D807" s="36" t="s">
        <v>825</v>
      </c>
      <c r="E807" s="44">
        <v>27356</v>
      </c>
      <c r="F807" s="44">
        <v>39358.92</v>
      </c>
      <c r="G807" s="44">
        <v>2964750.26</v>
      </c>
      <c r="H807" s="44">
        <v>5345022.1100000003</v>
      </c>
      <c r="I807" s="44">
        <v>30091869.685315337</v>
      </c>
      <c r="J807" s="44">
        <v>500</v>
      </c>
      <c r="K807" s="44">
        <v>500</v>
      </c>
      <c r="L807" s="29">
        <f t="shared" si="51"/>
        <v>8349131.29</v>
      </c>
      <c r="M807" s="29">
        <f t="shared" si="48"/>
        <v>38441000.97531534</v>
      </c>
      <c r="N807" s="44"/>
      <c r="O807" s="44"/>
    </row>
    <row r="808" spans="1:15" x14ac:dyDescent="0.25">
      <c r="A808" s="43">
        <v>32202</v>
      </c>
      <c r="B808" s="42">
        <f t="shared" si="49"/>
        <v>3</v>
      </c>
      <c r="C808" s="42">
        <f t="shared" si="50"/>
        <v>0</v>
      </c>
      <c r="D808" s="36" t="s">
        <v>772</v>
      </c>
      <c r="E808" s="44">
        <v>1054</v>
      </c>
      <c r="F808" s="44">
        <v>3411.95</v>
      </c>
      <c r="G808" s="44">
        <v>59335.31</v>
      </c>
      <c r="H808" s="44">
        <v>60352.39</v>
      </c>
      <c r="I808" s="44">
        <v>827020.49032991275</v>
      </c>
      <c r="J808" s="44">
        <v>500</v>
      </c>
      <c r="K808" s="44">
        <v>500</v>
      </c>
      <c r="L808" s="29">
        <f t="shared" si="51"/>
        <v>123099.65</v>
      </c>
      <c r="M808" s="29">
        <f t="shared" si="48"/>
        <v>950120.14032991277</v>
      </c>
      <c r="N808" s="44"/>
      <c r="O808" s="44"/>
    </row>
    <row r="809" spans="1:15" x14ac:dyDescent="0.25">
      <c r="A809" s="43">
        <v>32203</v>
      </c>
      <c r="B809" s="42">
        <f t="shared" si="49"/>
        <v>3</v>
      </c>
      <c r="C809" s="42">
        <f t="shared" si="50"/>
        <v>0</v>
      </c>
      <c r="D809" s="36" t="s">
        <v>773</v>
      </c>
      <c r="E809" s="44">
        <v>1611</v>
      </c>
      <c r="F809" s="44">
        <v>33568.019999999997</v>
      </c>
      <c r="G809" s="44">
        <v>98169.79</v>
      </c>
      <c r="H809" s="44">
        <v>236942.75</v>
      </c>
      <c r="I809" s="44">
        <v>1264614.2523687095</v>
      </c>
      <c r="J809" s="44">
        <v>500</v>
      </c>
      <c r="K809" s="44">
        <v>500</v>
      </c>
      <c r="L809" s="29">
        <f t="shared" si="51"/>
        <v>368680.56</v>
      </c>
      <c r="M809" s="29">
        <f t="shared" si="48"/>
        <v>1633294.8123687096</v>
      </c>
      <c r="N809" s="44"/>
      <c r="O809" s="44"/>
    </row>
    <row r="810" spans="1:15" x14ac:dyDescent="0.25">
      <c r="A810" s="43">
        <v>32206</v>
      </c>
      <c r="B810" s="42">
        <f t="shared" si="49"/>
        <v>3</v>
      </c>
      <c r="C810" s="42">
        <f t="shared" si="50"/>
        <v>0</v>
      </c>
      <c r="D810" s="36" t="s">
        <v>774</v>
      </c>
      <c r="E810" s="44">
        <v>1208</v>
      </c>
      <c r="F810" s="44">
        <v>12662.28</v>
      </c>
      <c r="G810" s="44">
        <v>74165.84</v>
      </c>
      <c r="H810" s="44">
        <v>288283.96999999997</v>
      </c>
      <c r="I810" s="44">
        <v>947856.5012509817</v>
      </c>
      <c r="J810" s="44">
        <v>500</v>
      </c>
      <c r="K810" s="44">
        <v>500</v>
      </c>
      <c r="L810" s="29">
        <f t="shared" si="51"/>
        <v>375112.08999999997</v>
      </c>
      <c r="M810" s="29">
        <f t="shared" si="48"/>
        <v>1322968.5912509817</v>
      </c>
      <c r="N810" s="44"/>
      <c r="O810" s="44"/>
    </row>
    <row r="811" spans="1:15" x14ac:dyDescent="0.25">
      <c r="A811" s="43">
        <v>32207</v>
      </c>
      <c r="B811" s="42">
        <f t="shared" si="49"/>
        <v>3</v>
      </c>
      <c r="C811" s="42">
        <f t="shared" si="50"/>
        <v>0</v>
      </c>
      <c r="D811" s="36" t="s">
        <v>775</v>
      </c>
      <c r="E811" s="44">
        <v>2741</v>
      </c>
      <c r="F811" s="44">
        <v>20960.79</v>
      </c>
      <c r="G811" s="44">
        <v>221348.03</v>
      </c>
      <c r="H811" s="44">
        <v>936326.93</v>
      </c>
      <c r="I811" s="44">
        <v>2153125.5167561648</v>
      </c>
      <c r="J811" s="44">
        <v>500</v>
      </c>
      <c r="K811" s="44">
        <v>500</v>
      </c>
      <c r="L811" s="29">
        <f t="shared" si="51"/>
        <v>1178635.75</v>
      </c>
      <c r="M811" s="29">
        <f t="shared" si="48"/>
        <v>3331761.2667561648</v>
      </c>
      <c r="N811" s="44"/>
      <c r="O811" s="44"/>
    </row>
    <row r="812" spans="1:15" x14ac:dyDescent="0.25">
      <c r="A812" s="43">
        <v>32209</v>
      </c>
      <c r="B812" s="42">
        <f t="shared" si="49"/>
        <v>3</v>
      </c>
      <c r="C812" s="42">
        <f t="shared" si="50"/>
        <v>0</v>
      </c>
      <c r="D812" s="36" t="s">
        <v>776</v>
      </c>
      <c r="E812" s="44">
        <v>1478</v>
      </c>
      <c r="F812" s="44">
        <v>24886.38</v>
      </c>
      <c r="G812" s="44">
        <v>84028.81</v>
      </c>
      <c r="H812" s="44">
        <v>674908.33</v>
      </c>
      <c r="I812" s="44">
        <v>1157258.5300166872</v>
      </c>
      <c r="J812" s="44">
        <v>500</v>
      </c>
      <c r="K812" s="44">
        <v>500</v>
      </c>
      <c r="L812" s="29">
        <f t="shared" si="51"/>
        <v>783823.52</v>
      </c>
      <c r="M812" s="29">
        <f t="shared" si="48"/>
        <v>1941082.0500166873</v>
      </c>
      <c r="N812" s="44"/>
      <c r="O812" s="44"/>
    </row>
    <row r="813" spans="1:15" x14ac:dyDescent="0.25">
      <c r="A813" s="43">
        <v>32210</v>
      </c>
      <c r="B813" s="42">
        <f t="shared" si="49"/>
        <v>3</v>
      </c>
      <c r="C813" s="42">
        <f t="shared" si="50"/>
        <v>0</v>
      </c>
      <c r="D813" s="36" t="s">
        <v>777</v>
      </c>
      <c r="E813" s="44">
        <v>1120</v>
      </c>
      <c r="F813" s="44">
        <v>15800.49</v>
      </c>
      <c r="G813" s="44">
        <v>69194.09</v>
      </c>
      <c r="H813" s="44">
        <v>121447.88</v>
      </c>
      <c r="I813" s="44">
        <v>878807.35215322825</v>
      </c>
      <c r="J813" s="44">
        <v>500</v>
      </c>
      <c r="K813" s="44">
        <v>500</v>
      </c>
      <c r="L813" s="29">
        <f t="shared" si="51"/>
        <v>206442.46000000002</v>
      </c>
      <c r="M813" s="29">
        <f t="shared" si="48"/>
        <v>1085249.8121532283</v>
      </c>
      <c r="N813" s="44"/>
      <c r="O813" s="44"/>
    </row>
    <row r="814" spans="1:15" x14ac:dyDescent="0.25">
      <c r="A814" s="43">
        <v>32212</v>
      </c>
      <c r="B814" s="42">
        <f t="shared" si="49"/>
        <v>3</v>
      </c>
      <c r="C814" s="42">
        <f t="shared" si="50"/>
        <v>0</v>
      </c>
      <c r="D814" s="36" t="s">
        <v>778</v>
      </c>
      <c r="E814" s="44">
        <v>899</v>
      </c>
      <c r="F814" s="44">
        <v>26779.26</v>
      </c>
      <c r="G814" s="44">
        <v>36495.99</v>
      </c>
      <c r="H814" s="44">
        <v>23912.48</v>
      </c>
      <c r="I814" s="44">
        <v>705399.82998727867</v>
      </c>
      <c r="J814" s="44">
        <v>500</v>
      </c>
      <c r="K814" s="44">
        <v>500</v>
      </c>
      <c r="L814" s="29">
        <f t="shared" si="51"/>
        <v>87187.73</v>
      </c>
      <c r="M814" s="29">
        <f t="shared" si="48"/>
        <v>792587.55998727866</v>
      </c>
      <c r="N814" s="44"/>
      <c r="O814" s="44"/>
    </row>
    <row r="815" spans="1:15" x14ac:dyDescent="0.25">
      <c r="A815" s="43">
        <v>32214</v>
      </c>
      <c r="B815" s="42">
        <f t="shared" si="49"/>
        <v>3</v>
      </c>
      <c r="C815" s="42">
        <f t="shared" si="50"/>
        <v>0</v>
      </c>
      <c r="D815" s="36" t="s">
        <v>2058</v>
      </c>
      <c r="E815" s="44">
        <v>924</v>
      </c>
      <c r="F815" s="44">
        <v>11063.98</v>
      </c>
      <c r="G815" s="44">
        <v>42901.67</v>
      </c>
      <c r="H815" s="44">
        <v>252690.18</v>
      </c>
      <c r="I815" s="44">
        <v>725016.06552641315</v>
      </c>
      <c r="J815" s="44">
        <v>500</v>
      </c>
      <c r="K815" s="44">
        <v>500</v>
      </c>
      <c r="L815" s="29">
        <f t="shared" si="51"/>
        <v>306655.82999999996</v>
      </c>
      <c r="M815" s="29">
        <f t="shared" si="48"/>
        <v>1031671.8955264131</v>
      </c>
      <c r="N815" s="44"/>
      <c r="O815" s="44"/>
    </row>
    <row r="816" spans="1:15" x14ac:dyDescent="0.25">
      <c r="A816" s="43">
        <v>32216</v>
      </c>
      <c r="B816" s="42">
        <f t="shared" si="49"/>
        <v>3</v>
      </c>
      <c r="C816" s="42">
        <f t="shared" si="50"/>
        <v>0</v>
      </c>
      <c r="D816" s="36" t="s">
        <v>779</v>
      </c>
      <c r="E816" s="44">
        <v>2646</v>
      </c>
      <c r="F816" s="44">
        <v>78747.7</v>
      </c>
      <c r="G816" s="44">
        <v>176208.15</v>
      </c>
      <c r="H816" s="44">
        <v>482788.17</v>
      </c>
      <c r="I816" s="44">
        <v>2110598.5213607079</v>
      </c>
      <c r="J816" s="44">
        <v>500</v>
      </c>
      <c r="K816" s="44">
        <v>500</v>
      </c>
      <c r="L816" s="29">
        <f t="shared" si="51"/>
        <v>737744.02</v>
      </c>
      <c r="M816" s="29">
        <f t="shared" si="48"/>
        <v>2848342.541360708</v>
      </c>
      <c r="N816" s="44"/>
      <c r="O816" s="44"/>
    </row>
    <row r="817" spans="1:15" x14ac:dyDescent="0.25">
      <c r="A817" s="43">
        <v>32217</v>
      </c>
      <c r="B817" s="42">
        <f t="shared" si="49"/>
        <v>3</v>
      </c>
      <c r="C817" s="42">
        <f t="shared" si="50"/>
        <v>0</v>
      </c>
      <c r="D817" s="36" t="s">
        <v>780</v>
      </c>
      <c r="E817" s="44">
        <v>1387</v>
      </c>
      <c r="F817" s="44">
        <v>21595.14</v>
      </c>
      <c r="G817" s="44">
        <v>46532.91</v>
      </c>
      <c r="H817" s="44">
        <v>79652.69</v>
      </c>
      <c r="I817" s="44">
        <v>1090703.8725726765</v>
      </c>
      <c r="J817" s="44">
        <v>500</v>
      </c>
      <c r="K817" s="44">
        <v>500</v>
      </c>
      <c r="L817" s="29">
        <f t="shared" si="51"/>
        <v>147780.74</v>
      </c>
      <c r="M817" s="29">
        <f t="shared" si="48"/>
        <v>1238484.6125726765</v>
      </c>
      <c r="N817" s="44"/>
      <c r="O817" s="44"/>
    </row>
    <row r="818" spans="1:15" x14ac:dyDescent="0.25">
      <c r="A818" s="43">
        <v>32219</v>
      </c>
      <c r="B818" s="42">
        <f t="shared" si="49"/>
        <v>3</v>
      </c>
      <c r="C818" s="42">
        <f t="shared" si="50"/>
        <v>0</v>
      </c>
      <c r="D818" s="36" t="s">
        <v>781</v>
      </c>
      <c r="E818" s="44">
        <v>2697</v>
      </c>
      <c r="F818" s="44">
        <v>25425.37</v>
      </c>
      <c r="G818" s="44">
        <v>223109.94</v>
      </c>
      <c r="H818" s="44">
        <v>728202.19</v>
      </c>
      <c r="I818" s="44">
        <v>2117231.2519311528</v>
      </c>
      <c r="J818" s="44">
        <v>500</v>
      </c>
      <c r="K818" s="44">
        <v>500</v>
      </c>
      <c r="L818" s="29">
        <f t="shared" si="51"/>
        <v>976737.5</v>
      </c>
      <c r="M818" s="29">
        <f t="shared" si="48"/>
        <v>3093968.7519311528</v>
      </c>
      <c r="N818" s="44"/>
      <c r="O818" s="44"/>
    </row>
    <row r="819" spans="1:15" x14ac:dyDescent="0.25">
      <c r="A819" s="43">
        <v>32220</v>
      </c>
      <c r="B819" s="42">
        <f t="shared" si="49"/>
        <v>3</v>
      </c>
      <c r="C819" s="42">
        <f t="shared" si="50"/>
        <v>0</v>
      </c>
      <c r="D819" s="36" t="s">
        <v>782</v>
      </c>
      <c r="E819" s="44">
        <v>5454</v>
      </c>
      <c r="F819" s="44">
        <v>19073.73</v>
      </c>
      <c r="G819" s="44">
        <v>567414.69999999995</v>
      </c>
      <c r="H819" s="44">
        <v>2760531.77</v>
      </c>
      <c r="I819" s="44">
        <v>4290036.383272076</v>
      </c>
      <c r="J819" s="44">
        <v>500</v>
      </c>
      <c r="K819" s="44">
        <v>500</v>
      </c>
      <c r="L819" s="29">
        <f t="shared" si="51"/>
        <v>3347020.2</v>
      </c>
      <c r="M819" s="29">
        <f t="shared" si="48"/>
        <v>7637056.5832720762</v>
      </c>
      <c r="N819" s="44"/>
      <c r="O819" s="44"/>
    </row>
    <row r="820" spans="1:15" x14ac:dyDescent="0.25">
      <c r="A820" s="43">
        <v>32221</v>
      </c>
      <c r="B820" s="42">
        <f t="shared" si="49"/>
        <v>3</v>
      </c>
      <c r="C820" s="42">
        <f t="shared" si="50"/>
        <v>0</v>
      </c>
      <c r="D820" s="36" t="s">
        <v>2059</v>
      </c>
      <c r="E820" s="44">
        <v>1250</v>
      </c>
      <c r="F820" s="44">
        <v>14746.21</v>
      </c>
      <c r="G820" s="44">
        <v>56084.32</v>
      </c>
      <c r="H820" s="44">
        <v>9628.2099999999991</v>
      </c>
      <c r="I820" s="44">
        <v>980811.77695672761</v>
      </c>
      <c r="J820" s="44">
        <v>500</v>
      </c>
      <c r="K820" s="44">
        <v>500</v>
      </c>
      <c r="L820" s="29">
        <f t="shared" si="51"/>
        <v>80458.739999999991</v>
      </c>
      <c r="M820" s="29">
        <f t="shared" si="48"/>
        <v>1061270.5169567275</v>
      </c>
      <c r="N820" s="44"/>
      <c r="O820" s="44"/>
    </row>
    <row r="821" spans="1:15" x14ac:dyDescent="0.25">
      <c r="A821" s="43">
        <v>32222</v>
      </c>
      <c r="B821" s="42">
        <f t="shared" si="49"/>
        <v>3</v>
      </c>
      <c r="C821" s="42">
        <f t="shared" si="50"/>
        <v>0</v>
      </c>
      <c r="D821" s="36" t="s">
        <v>783</v>
      </c>
      <c r="E821" s="44">
        <v>522</v>
      </c>
      <c r="F821" s="44">
        <v>22216.04</v>
      </c>
      <c r="G821" s="44">
        <v>28625.03</v>
      </c>
      <c r="H821" s="44">
        <v>20276.419999999998</v>
      </c>
      <c r="I821" s="44">
        <v>409349.64230925537</v>
      </c>
      <c r="J821" s="44">
        <v>500</v>
      </c>
      <c r="K821" s="44">
        <v>500</v>
      </c>
      <c r="L821" s="29">
        <f t="shared" si="51"/>
        <v>71117.489999999991</v>
      </c>
      <c r="M821" s="29">
        <f t="shared" si="48"/>
        <v>480467.13230925536</v>
      </c>
      <c r="N821" s="44"/>
      <c r="O821" s="44"/>
    </row>
    <row r="822" spans="1:15" x14ac:dyDescent="0.25">
      <c r="A822" s="43">
        <v>32223</v>
      </c>
      <c r="B822" s="42">
        <f t="shared" si="49"/>
        <v>3</v>
      </c>
      <c r="C822" s="42">
        <f t="shared" si="50"/>
        <v>0</v>
      </c>
      <c r="D822" s="36" t="s">
        <v>784</v>
      </c>
      <c r="E822" s="44">
        <v>933</v>
      </c>
      <c r="F822" s="44">
        <v>13733.86</v>
      </c>
      <c r="G822" s="44">
        <v>51846.49</v>
      </c>
      <c r="H822" s="44">
        <v>117855.81</v>
      </c>
      <c r="I822" s="44">
        <v>731653.67102401389</v>
      </c>
      <c r="J822" s="44">
        <v>500</v>
      </c>
      <c r="K822" s="44">
        <v>500</v>
      </c>
      <c r="L822" s="29">
        <f t="shared" si="51"/>
        <v>183436.16</v>
      </c>
      <c r="M822" s="29">
        <f t="shared" si="48"/>
        <v>915089.83102401393</v>
      </c>
      <c r="N822" s="44"/>
      <c r="O822" s="44"/>
    </row>
    <row r="823" spans="1:15" x14ac:dyDescent="0.25">
      <c r="A823" s="43">
        <v>32301</v>
      </c>
      <c r="B823" s="42">
        <f t="shared" si="49"/>
        <v>3</v>
      </c>
      <c r="C823" s="42">
        <f t="shared" si="50"/>
        <v>0</v>
      </c>
      <c r="D823" s="36" t="s">
        <v>785</v>
      </c>
      <c r="E823" s="44">
        <v>3426</v>
      </c>
      <c r="F823" s="44">
        <v>5380.4</v>
      </c>
      <c r="G823" s="44">
        <v>313553.99</v>
      </c>
      <c r="H823" s="44">
        <v>901542.56</v>
      </c>
      <c r="I823" s="44">
        <v>2695523.3006733889</v>
      </c>
      <c r="J823" s="44">
        <v>500</v>
      </c>
      <c r="K823" s="44">
        <v>500</v>
      </c>
      <c r="L823" s="29">
        <f t="shared" si="51"/>
        <v>1220476.9500000002</v>
      </c>
      <c r="M823" s="29">
        <f t="shared" si="48"/>
        <v>3916000.2506733891</v>
      </c>
      <c r="N823" s="44"/>
      <c r="O823" s="44"/>
    </row>
    <row r="824" spans="1:15" x14ac:dyDescent="0.25">
      <c r="A824" s="43">
        <v>32302</v>
      </c>
      <c r="B824" s="42">
        <f t="shared" si="49"/>
        <v>3</v>
      </c>
      <c r="C824" s="42">
        <f t="shared" si="50"/>
        <v>0</v>
      </c>
      <c r="D824" s="36" t="s">
        <v>786</v>
      </c>
      <c r="E824" s="44">
        <v>738</v>
      </c>
      <c r="F824" s="44">
        <v>4310.76</v>
      </c>
      <c r="G824" s="44">
        <v>142157.76000000001</v>
      </c>
      <c r="H824" s="44">
        <v>631147.1</v>
      </c>
      <c r="I824" s="44">
        <v>761948.353968765</v>
      </c>
      <c r="J824" s="44">
        <v>500</v>
      </c>
      <c r="K824" s="44">
        <v>500</v>
      </c>
      <c r="L824" s="29">
        <f t="shared" si="51"/>
        <v>777615.62</v>
      </c>
      <c r="M824" s="29">
        <f t="shared" si="48"/>
        <v>1539563.973968765</v>
      </c>
      <c r="N824" s="44"/>
      <c r="O824" s="44"/>
    </row>
    <row r="825" spans="1:15" x14ac:dyDescent="0.25">
      <c r="A825" s="43">
        <v>32304</v>
      </c>
      <c r="B825" s="42">
        <f t="shared" si="49"/>
        <v>3</v>
      </c>
      <c r="C825" s="42">
        <f t="shared" si="50"/>
        <v>0</v>
      </c>
      <c r="D825" s="36" t="s">
        <v>787</v>
      </c>
      <c r="E825" s="44">
        <v>3173</v>
      </c>
      <c r="F825" s="44">
        <v>12270.95</v>
      </c>
      <c r="G825" s="44">
        <v>181150.91</v>
      </c>
      <c r="H825" s="44">
        <v>784383.73</v>
      </c>
      <c r="I825" s="44">
        <v>2480114.2221299135</v>
      </c>
      <c r="J825" s="44">
        <v>500</v>
      </c>
      <c r="K825" s="44">
        <v>500</v>
      </c>
      <c r="L825" s="29">
        <f t="shared" si="51"/>
        <v>977805.59</v>
      </c>
      <c r="M825" s="29">
        <f t="shared" si="48"/>
        <v>3457919.8121299134</v>
      </c>
      <c r="N825" s="44"/>
      <c r="O825" s="44"/>
    </row>
    <row r="826" spans="1:15" x14ac:dyDescent="0.25">
      <c r="A826" s="43">
        <v>32305</v>
      </c>
      <c r="B826" s="42">
        <f t="shared" si="49"/>
        <v>3</v>
      </c>
      <c r="C826" s="42">
        <f t="shared" si="50"/>
        <v>0</v>
      </c>
      <c r="D826" s="36" t="s">
        <v>788</v>
      </c>
      <c r="E826" s="44">
        <v>4797</v>
      </c>
      <c r="F826" s="44">
        <v>5761.44</v>
      </c>
      <c r="G826" s="44">
        <v>356502.88</v>
      </c>
      <c r="H826" s="44">
        <v>448825.28</v>
      </c>
      <c r="I826" s="44">
        <v>3763963.2752491385</v>
      </c>
      <c r="J826" s="44">
        <v>500</v>
      </c>
      <c r="K826" s="44">
        <v>500</v>
      </c>
      <c r="L826" s="29">
        <f t="shared" si="51"/>
        <v>811089.60000000009</v>
      </c>
      <c r="M826" s="29">
        <f t="shared" si="48"/>
        <v>4575052.8752491381</v>
      </c>
      <c r="N826" s="44"/>
      <c r="O826" s="44"/>
    </row>
    <row r="827" spans="1:15" x14ac:dyDescent="0.25">
      <c r="A827" s="43">
        <v>32306</v>
      </c>
      <c r="B827" s="42">
        <f t="shared" si="49"/>
        <v>3</v>
      </c>
      <c r="C827" s="42">
        <f t="shared" si="50"/>
        <v>0</v>
      </c>
      <c r="D827" s="36" t="s">
        <v>789</v>
      </c>
      <c r="E827" s="44">
        <v>3110</v>
      </c>
      <c r="F827" s="44">
        <v>2396.36</v>
      </c>
      <c r="G827" s="44">
        <v>283685.46999999997</v>
      </c>
      <c r="H827" s="44">
        <v>860241.26</v>
      </c>
      <c r="I827" s="44">
        <v>2476587.0700800465</v>
      </c>
      <c r="J827" s="44">
        <v>500</v>
      </c>
      <c r="K827" s="44">
        <v>500</v>
      </c>
      <c r="L827" s="29">
        <f t="shared" si="51"/>
        <v>1146323.0899999999</v>
      </c>
      <c r="M827" s="29">
        <f t="shared" si="48"/>
        <v>3622910.1600800464</v>
      </c>
      <c r="N827" s="44"/>
      <c r="O827" s="44"/>
    </row>
    <row r="828" spans="1:15" x14ac:dyDescent="0.25">
      <c r="A828" s="43">
        <v>32307</v>
      </c>
      <c r="B828" s="42">
        <f t="shared" si="49"/>
        <v>3</v>
      </c>
      <c r="C828" s="42">
        <f t="shared" si="50"/>
        <v>0</v>
      </c>
      <c r="D828" s="36" t="s">
        <v>790</v>
      </c>
      <c r="E828" s="44">
        <v>4371</v>
      </c>
      <c r="F828" s="44">
        <v>116.8</v>
      </c>
      <c r="G828" s="44">
        <v>256109.01</v>
      </c>
      <c r="H828" s="44">
        <v>300966.82</v>
      </c>
      <c r="I828" s="44">
        <v>3429702.6216622852</v>
      </c>
      <c r="J828" s="44">
        <v>500</v>
      </c>
      <c r="K828" s="44">
        <v>500</v>
      </c>
      <c r="L828" s="29">
        <f t="shared" si="51"/>
        <v>557192.63</v>
      </c>
      <c r="M828" s="29">
        <f t="shared" si="48"/>
        <v>3986895.2516622851</v>
      </c>
      <c r="N828" s="44"/>
      <c r="O828" s="44"/>
    </row>
    <row r="829" spans="1:15" x14ac:dyDescent="0.25">
      <c r="A829" s="43">
        <v>32308</v>
      </c>
      <c r="B829" s="42">
        <f t="shared" si="49"/>
        <v>3</v>
      </c>
      <c r="C829" s="42">
        <f t="shared" si="50"/>
        <v>0</v>
      </c>
      <c r="D829" s="36" t="s">
        <v>791</v>
      </c>
      <c r="E829" s="44">
        <v>1258</v>
      </c>
      <c r="F829" s="44">
        <v>12405.46</v>
      </c>
      <c r="G829" s="44">
        <v>89815.23</v>
      </c>
      <c r="H829" s="44">
        <v>223456.72</v>
      </c>
      <c r="I829" s="44">
        <v>987088.97232925065</v>
      </c>
      <c r="J829" s="44">
        <v>500</v>
      </c>
      <c r="K829" s="44">
        <v>500</v>
      </c>
      <c r="L829" s="29">
        <f t="shared" si="51"/>
        <v>325677.41000000003</v>
      </c>
      <c r="M829" s="29">
        <f t="shared" si="48"/>
        <v>1312766.3823292507</v>
      </c>
      <c r="N829" s="44"/>
      <c r="O829" s="44"/>
    </row>
    <row r="830" spans="1:15" x14ac:dyDescent="0.25">
      <c r="A830" s="43">
        <v>32309</v>
      </c>
      <c r="B830" s="42">
        <f t="shared" si="49"/>
        <v>3</v>
      </c>
      <c r="C830" s="42">
        <f t="shared" si="50"/>
        <v>0</v>
      </c>
      <c r="D830" s="36" t="s">
        <v>792</v>
      </c>
      <c r="E830" s="44">
        <v>1634</v>
      </c>
      <c r="F830" s="44">
        <v>9228.9599999999991</v>
      </c>
      <c r="G830" s="44">
        <v>98313.06</v>
      </c>
      <c r="H830" s="44">
        <v>38920.18</v>
      </c>
      <c r="I830" s="44">
        <v>1282117.1548378346</v>
      </c>
      <c r="J830" s="44">
        <v>500</v>
      </c>
      <c r="K830" s="44">
        <v>500</v>
      </c>
      <c r="L830" s="29">
        <f t="shared" si="51"/>
        <v>146462.19999999998</v>
      </c>
      <c r="M830" s="29">
        <f t="shared" si="48"/>
        <v>1428579.3548378346</v>
      </c>
      <c r="N830" s="44"/>
      <c r="O830" s="44"/>
    </row>
    <row r="831" spans="1:15" x14ac:dyDescent="0.25">
      <c r="A831" s="43">
        <v>32310</v>
      </c>
      <c r="B831" s="42">
        <f t="shared" si="49"/>
        <v>3</v>
      </c>
      <c r="C831" s="42">
        <f t="shared" si="50"/>
        <v>0</v>
      </c>
      <c r="D831" s="36" t="s">
        <v>793</v>
      </c>
      <c r="E831" s="44">
        <v>995</v>
      </c>
      <c r="F831" s="44">
        <v>7382.82</v>
      </c>
      <c r="G831" s="44">
        <v>78232.490000000005</v>
      </c>
      <c r="H831" s="44">
        <v>32994.879999999997</v>
      </c>
      <c r="I831" s="44">
        <v>780726.17445755529</v>
      </c>
      <c r="J831" s="44">
        <v>500</v>
      </c>
      <c r="K831" s="44">
        <v>500</v>
      </c>
      <c r="L831" s="29">
        <f t="shared" si="51"/>
        <v>118610.19</v>
      </c>
      <c r="M831" s="29">
        <f t="shared" si="48"/>
        <v>899336.36445755535</v>
      </c>
      <c r="N831" s="44"/>
      <c r="O831" s="44"/>
    </row>
    <row r="832" spans="1:15" x14ac:dyDescent="0.25">
      <c r="A832" s="43">
        <v>32311</v>
      </c>
      <c r="B832" s="42">
        <f t="shared" si="49"/>
        <v>3</v>
      </c>
      <c r="C832" s="42">
        <f t="shared" si="50"/>
        <v>0</v>
      </c>
      <c r="D832" s="36" t="s">
        <v>794</v>
      </c>
      <c r="E832" s="44">
        <v>1413</v>
      </c>
      <c r="F832" s="44">
        <v>8480.9599999999991</v>
      </c>
      <c r="G832" s="44">
        <v>100892.63</v>
      </c>
      <c r="H832" s="44">
        <v>78183.179999999993</v>
      </c>
      <c r="I832" s="44">
        <v>1114369.8352164326</v>
      </c>
      <c r="J832" s="44">
        <v>500</v>
      </c>
      <c r="K832" s="44">
        <v>500</v>
      </c>
      <c r="L832" s="29">
        <f t="shared" si="51"/>
        <v>187556.77</v>
      </c>
      <c r="M832" s="29">
        <f t="shared" si="48"/>
        <v>1301926.6052164326</v>
      </c>
      <c r="N832" s="44"/>
      <c r="O832" s="44"/>
    </row>
    <row r="833" spans="1:15" x14ac:dyDescent="0.25">
      <c r="A833" s="43">
        <v>32312</v>
      </c>
      <c r="B833" s="42">
        <f t="shared" si="49"/>
        <v>3</v>
      </c>
      <c r="C833" s="42">
        <f t="shared" si="50"/>
        <v>0</v>
      </c>
      <c r="D833" s="36" t="s">
        <v>795</v>
      </c>
      <c r="E833" s="44">
        <v>998</v>
      </c>
      <c r="F833" s="44">
        <v>7678.82</v>
      </c>
      <c r="G833" s="44">
        <v>54075.03</v>
      </c>
      <c r="H833" s="44">
        <v>20144.080000000002</v>
      </c>
      <c r="I833" s="44">
        <v>783080.12272225146</v>
      </c>
      <c r="J833" s="44">
        <v>500</v>
      </c>
      <c r="K833" s="44">
        <v>500</v>
      </c>
      <c r="L833" s="29">
        <f t="shared" si="51"/>
        <v>81897.929999999993</v>
      </c>
      <c r="M833" s="29">
        <f t="shared" si="48"/>
        <v>864978.05272225151</v>
      </c>
      <c r="N833" s="44"/>
      <c r="O833" s="44"/>
    </row>
    <row r="834" spans="1:15" x14ac:dyDescent="0.25">
      <c r="A834" s="43">
        <v>32313</v>
      </c>
      <c r="B834" s="42">
        <f t="shared" si="49"/>
        <v>3</v>
      </c>
      <c r="C834" s="42">
        <f t="shared" si="50"/>
        <v>0</v>
      </c>
      <c r="D834" s="36" t="s">
        <v>796</v>
      </c>
      <c r="E834" s="44">
        <v>3237</v>
      </c>
      <c r="F834" s="44">
        <v>12080.3</v>
      </c>
      <c r="G834" s="44">
        <v>260343.85</v>
      </c>
      <c r="H834" s="44">
        <v>351547.54</v>
      </c>
      <c r="I834" s="44">
        <v>2539910.1776071424</v>
      </c>
      <c r="J834" s="44">
        <v>500</v>
      </c>
      <c r="K834" s="44">
        <v>500</v>
      </c>
      <c r="L834" s="29">
        <f t="shared" si="51"/>
        <v>623971.68999999994</v>
      </c>
      <c r="M834" s="29">
        <f t="shared" si="48"/>
        <v>3163881.8676071423</v>
      </c>
      <c r="N834" s="44"/>
      <c r="O834" s="44"/>
    </row>
    <row r="835" spans="1:15" x14ac:dyDescent="0.25">
      <c r="A835" s="43">
        <v>32314</v>
      </c>
      <c r="B835" s="42">
        <f t="shared" si="49"/>
        <v>3</v>
      </c>
      <c r="C835" s="42">
        <f t="shared" si="50"/>
        <v>0</v>
      </c>
      <c r="D835" s="36" t="s">
        <v>2060</v>
      </c>
      <c r="E835" s="44">
        <v>2871</v>
      </c>
      <c r="F835" s="44">
        <v>20207.21</v>
      </c>
      <c r="G835" s="44">
        <v>218930.9</v>
      </c>
      <c r="H835" s="44">
        <v>569588.28</v>
      </c>
      <c r="I835" s="44">
        <v>2257307.2327009044</v>
      </c>
      <c r="J835" s="44">
        <v>500</v>
      </c>
      <c r="K835" s="44">
        <v>500</v>
      </c>
      <c r="L835" s="29">
        <f t="shared" si="51"/>
        <v>808726.39</v>
      </c>
      <c r="M835" s="29">
        <f t="shared" si="48"/>
        <v>3066033.6227009045</v>
      </c>
      <c r="N835" s="44"/>
      <c r="O835" s="44"/>
    </row>
    <row r="836" spans="1:15" x14ac:dyDescent="0.25">
      <c r="A836" s="43">
        <v>32315</v>
      </c>
      <c r="B836" s="42">
        <f t="shared" si="49"/>
        <v>3</v>
      </c>
      <c r="C836" s="42">
        <f t="shared" si="50"/>
        <v>0</v>
      </c>
      <c r="D836" s="36" t="s">
        <v>797</v>
      </c>
      <c r="E836" s="44">
        <v>2296</v>
      </c>
      <c r="F836" s="44">
        <v>14870.86</v>
      </c>
      <c r="G836" s="44">
        <v>162658.31</v>
      </c>
      <c r="H836" s="44">
        <v>592524.94999999995</v>
      </c>
      <c r="I836" s="44">
        <v>1808632.6703870697</v>
      </c>
      <c r="J836" s="44">
        <v>500</v>
      </c>
      <c r="K836" s="44">
        <v>500</v>
      </c>
      <c r="L836" s="29">
        <f t="shared" si="51"/>
        <v>770054.11999999988</v>
      </c>
      <c r="M836" s="29">
        <f t="shared" si="48"/>
        <v>2578686.7903870698</v>
      </c>
      <c r="N836" s="44"/>
      <c r="O836" s="44"/>
    </row>
    <row r="837" spans="1:15" x14ac:dyDescent="0.25">
      <c r="A837" s="43">
        <v>32316</v>
      </c>
      <c r="B837" s="42">
        <f t="shared" si="49"/>
        <v>3</v>
      </c>
      <c r="C837" s="42">
        <f t="shared" si="50"/>
        <v>0</v>
      </c>
      <c r="D837" s="36" t="s">
        <v>798</v>
      </c>
      <c r="E837" s="44">
        <v>3995</v>
      </c>
      <c r="F837" s="44">
        <v>18522.59</v>
      </c>
      <c r="G837" s="44">
        <v>251423.63</v>
      </c>
      <c r="H837" s="44">
        <v>779949.57</v>
      </c>
      <c r="I837" s="44">
        <v>3140320.6946848179</v>
      </c>
      <c r="J837" s="44">
        <v>500</v>
      </c>
      <c r="K837" s="44">
        <v>500</v>
      </c>
      <c r="L837" s="29">
        <f t="shared" si="51"/>
        <v>1049895.79</v>
      </c>
      <c r="M837" s="29">
        <f t="shared" si="48"/>
        <v>4190216.484684818</v>
      </c>
      <c r="N837" s="44"/>
      <c r="O837" s="44"/>
    </row>
    <row r="838" spans="1:15" x14ac:dyDescent="0.25">
      <c r="A838" s="43">
        <v>32317</v>
      </c>
      <c r="B838" s="42">
        <f t="shared" si="49"/>
        <v>3</v>
      </c>
      <c r="C838" s="42">
        <f t="shared" si="50"/>
        <v>0</v>
      </c>
      <c r="D838" s="36" t="s">
        <v>799</v>
      </c>
      <c r="E838" s="44">
        <v>1041</v>
      </c>
      <c r="F838" s="44">
        <v>12435.49</v>
      </c>
      <c r="G838" s="44">
        <v>61501.279999999999</v>
      </c>
      <c r="H838" s="44">
        <v>86436.800000000003</v>
      </c>
      <c r="I838" s="44">
        <v>816820.04784956283</v>
      </c>
      <c r="J838" s="44">
        <v>500</v>
      </c>
      <c r="K838" s="44">
        <v>500</v>
      </c>
      <c r="L838" s="29">
        <f t="shared" si="51"/>
        <v>160373.57</v>
      </c>
      <c r="M838" s="29">
        <f t="shared" ref="M838:M901" si="52">L838+I838</f>
        <v>977193.61784956278</v>
      </c>
      <c r="N838" s="44"/>
      <c r="O838" s="44"/>
    </row>
    <row r="839" spans="1:15" x14ac:dyDescent="0.25">
      <c r="A839" s="43">
        <v>32318</v>
      </c>
      <c r="B839" s="42">
        <f t="shared" ref="B839:B902" si="53">INT(A839/10000)</f>
        <v>3</v>
      </c>
      <c r="C839" s="42">
        <f t="shared" ref="C839:C902" si="54">IF(E839&lt;=10000,0,IF(E839&lt;=20000,1,IF(E839&lt;=50000,2,3)))</f>
        <v>0</v>
      </c>
      <c r="D839" s="36" t="s">
        <v>800</v>
      </c>
      <c r="E839" s="44">
        <v>2748</v>
      </c>
      <c r="F839" s="44">
        <v>14578.26</v>
      </c>
      <c r="G839" s="44">
        <v>187081.51</v>
      </c>
      <c r="H839" s="44">
        <v>573035.94999999995</v>
      </c>
      <c r="I839" s="44">
        <v>2154967.0825015972</v>
      </c>
      <c r="J839" s="44">
        <v>500</v>
      </c>
      <c r="K839" s="44">
        <v>500</v>
      </c>
      <c r="L839" s="29">
        <f t="shared" ref="L839:L902" si="55">F839/J839*500+G839/K839*500+H839</f>
        <v>774695.72</v>
      </c>
      <c r="M839" s="29">
        <f t="shared" si="52"/>
        <v>2929662.8025015974</v>
      </c>
      <c r="N839" s="44"/>
      <c r="O839" s="44"/>
    </row>
    <row r="840" spans="1:15" x14ac:dyDescent="0.25">
      <c r="A840" s="43">
        <v>32319</v>
      </c>
      <c r="B840" s="42">
        <f t="shared" si="53"/>
        <v>3</v>
      </c>
      <c r="C840" s="42">
        <f t="shared" si="54"/>
        <v>0</v>
      </c>
      <c r="D840" s="36" t="s">
        <v>801</v>
      </c>
      <c r="E840" s="44">
        <v>3026</v>
      </c>
      <c r="F840" s="44">
        <v>8215.24</v>
      </c>
      <c r="G840" s="44">
        <v>211540.61</v>
      </c>
      <c r="H840" s="44">
        <v>658371.48</v>
      </c>
      <c r="I840" s="44">
        <v>2379294.643283294</v>
      </c>
      <c r="J840" s="44">
        <v>500</v>
      </c>
      <c r="K840" s="44">
        <v>500</v>
      </c>
      <c r="L840" s="29">
        <f t="shared" si="55"/>
        <v>878127.33</v>
      </c>
      <c r="M840" s="29">
        <f t="shared" si="52"/>
        <v>3257421.9732832941</v>
      </c>
      <c r="N840" s="44"/>
      <c r="O840" s="44"/>
    </row>
    <row r="841" spans="1:15" x14ac:dyDescent="0.25">
      <c r="A841" s="43">
        <v>32320</v>
      </c>
      <c r="B841" s="42">
        <f t="shared" si="53"/>
        <v>3</v>
      </c>
      <c r="C841" s="42">
        <f t="shared" si="54"/>
        <v>0</v>
      </c>
      <c r="D841" s="36" t="s">
        <v>802</v>
      </c>
      <c r="E841" s="44">
        <v>2062</v>
      </c>
      <c r="F841" s="44">
        <v>7033.42</v>
      </c>
      <c r="G841" s="44">
        <v>142122.51</v>
      </c>
      <c r="H841" s="44">
        <v>136480.51999999999</v>
      </c>
      <c r="I841" s="44">
        <v>1617947.1072678182</v>
      </c>
      <c r="J841" s="44">
        <v>500</v>
      </c>
      <c r="K841" s="44">
        <v>500</v>
      </c>
      <c r="L841" s="29">
        <f t="shared" si="55"/>
        <v>285636.45</v>
      </c>
      <c r="M841" s="29">
        <f t="shared" si="52"/>
        <v>1903583.5572678181</v>
      </c>
      <c r="N841" s="44"/>
      <c r="O841" s="44"/>
    </row>
    <row r="842" spans="1:15" x14ac:dyDescent="0.25">
      <c r="A842" s="43">
        <v>32321</v>
      </c>
      <c r="B842" s="42">
        <f t="shared" si="53"/>
        <v>3</v>
      </c>
      <c r="C842" s="42">
        <f t="shared" si="54"/>
        <v>0</v>
      </c>
      <c r="D842" s="36" t="s">
        <v>803</v>
      </c>
      <c r="E842" s="44">
        <v>688</v>
      </c>
      <c r="F842" s="44">
        <v>7000.16</v>
      </c>
      <c r="G842" s="44">
        <v>42911.34</v>
      </c>
      <c r="H842" s="44">
        <v>54684.69</v>
      </c>
      <c r="I842" s="44">
        <v>542058.56534246681</v>
      </c>
      <c r="J842" s="44">
        <v>500</v>
      </c>
      <c r="K842" s="44">
        <v>500</v>
      </c>
      <c r="L842" s="29">
        <f t="shared" si="55"/>
        <v>104596.19</v>
      </c>
      <c r="M842" s="29">
        <f t="shared" si="52"/>
        <v>646654.75534246676</v>
      </c>
      <c r="N842" s="44"/>
      <c r="O842" s="44"/>
    </row>
    <row r="843" spans="1:15" x14ac:dyDescent="0.25">
      <c r="A843" s="43">
        <v>32322</v>
      </c>
      <c r="B843" s="42">
        <f t="shared" si="53"/>
        <v>3</v>
      </c>
      <c r="C843" s="42">
        <f t="shared" si="54"/>
        <v>0</v>
      </c>
      <c r="D843" s="36" t="s">
        <v>804</v>
      </c>
      <c r="E843" s="44">
        <v>517</v>
      </c>
      <c r="F843" s="44">
        <v>24107.95</v>
      </c>
      <c r="G843" s="44">
        <v>34717.81</v>
      </c>
      <c r="H843" s="44">
        <v>33407.160000000003</v>
      </c>
      <c r="I843" s="44">
        <v>406580.66872391768</v>
      </c>
      <c r="J843" s="44">
        <v>500</v>
      </c>
      <c r="K843" s="44">
        <v>500</v>
      </c>
      <c r="L843" s="29">
        <f t="shared" si="55"/>
        <v>92232.92</v>
      </c>
      <c r="M843" s="29">
        <f t="shared" si="52"/>
        <v>498813.58872391767</v>
      </c>
      <c r="N843" s="44"/>
      <c r="O843" s="44"/>
    </row>
    <row r="844" spans="1:15" x14ac:dyDescent="0.25">
      <c r="A844" s="43">
        <v>32323</v>
      </c>
      <c r="B844" s="42">
        <f t="shared" si="53"/>
        <v>3</v>
      </c>
      <c r="C844" s="42">
        <f t="shared" si="54"/>
        <v>0</v>
      </c>
      <c r="D844" s="36" t="s">
        <v>805</v>
      </c>
      <c r="E844" s="44">
        <v>2495</v>
      </c>
      <c r="F844" s="44">
        <v>1901.54</v>
      </c>
      <c r="G844" s="44">
        <v>195705.48</v>
      </c>
      <c r="H844" s="44">
        <v>655341.92000000004</v>
      </c>
      <c r="I844" s="44">
        <v>1957700.3068056291</v>
      </c>
      <c r="J844" s="44">
        <v>500</v>
      </c>
      <c r="K844" s="44">
        <v>500</v>
      </c>
      <c r="L844" s="29">
        <f t="shared" si="55"/>
        <v>852948.94000000006</v>
      </c>
      <c r="M844" s="29">
        <f t="shared" si="52"/>
        <v>2810649.2468056292</v>
      </c>
      <c r="N844" s="44"/>
      <c r="O844" s="44"/>
    </row>
    <row r="845" spans="1:15" x14ac:dyDescent="0.25">
      <c r="A845" s="43">
        <v>32324</v>
      </c>
      <c r="B845" s="42">
        <f t="shared" si="53"/>
        <v>3</v>
      </c>
      <c r="C845" s="42">
        <f t="shared" si="54"/>
        <v>0</v>
      </c>
      <c r="D845" s="36" t="s">
        <v>806</v>
      </c>
      <c r="E845" s="44">
        <v>463</v>
      </c>
      <c r="F845" s="44">
        <v>18099.07</v>
      </c>
      <c r="G845" s="44">
        <v>41814</v>
      </c>
      <c r="H845" s="44">
        <v>63337.74</v>
      </c>
      <c r="I845" s="44">
        <v>365333.05400227057</v>
      </c>
      <c r="J845" s="44">
        <v>500</v>
      </c>
      <c r="K845" s="44">
        <v>500</v>
      </c>
      <c r="L845" s="29">
        <f t="shared" si="55"/>
        <v>123250.81</v>
      </c>
      <c r="M845" s="29">
        <f t="shared" si="52"/>
        <v>488583.86400227057</v>
      </c>
      <c r="N845" s="44"/>
      <c r="O845" s="44"/>
    </row>
    <row r="846" spans="1:15" x14ac:dyDescent="0.25">
      <c r="A846" s="43">
        <v>32325</v>
      </c>
      <c r="B846" s="42">
        <f t="shared" si="53"/>
        <v>3</v>
      </c>
      <c r="C846" s="42">
        <f t="shared" si="54"/>
        <v>0</v>
      </c>
      <c r="D846" s="36" t="s">
        <v>807</v>
      </c>
      <c r="E846" s="44">
        <v>1227</v>
      </c>
      <c r="F846" s="44">
        <v>10786.67</v>
      </c>
      <c r="G846" s="44">
        <v>78482.58</v>
      </c>
      <c r="H846" s="44">
        <v>107632.02</v>
      </c>
      <c r="I846" s="44">
        <v>963082.69956445869</v>
      </c>
      <c r="J846" s="44">
        <v>500</v>
      </c>
      <c r="K846" s="44">
        <v>500</v>
      </c>
      <c r="L846" s="29">
        <f t="shared" si="55"/>
        <v>196901.27000000002</v>
      </c>
      <c r="M846" s="29">
        <f t="shared" si="52"/>
        <v>1159983.9695644588</v>
      </c>
      <c r="N846" s="44"/>
      <c r="O846" s="44"/>
    </row>
    <row r="847" spans="1:15" x14ac:dyDescent="0.25">
      <c r="A847" s="43">
        <v>32326</v>
      </c>
      <c r="B847" s="42">
        <f t="shared" si="53"/>
        <v>3</v>
      </c>
      <c r="C847" s="42">
        <f t="shared" si="54"/>
        <v>0</v>
      </c>
      <c r="D847" s="36" t="s">
        <v>808</v>
      </c>
      <c r="E847" s="44">
        <v>927</v>
      </c>
      <c r="F847" s="44">
        <v>5306.51</v>
      </c>
      <c r="G847" s="44">
        <v>66195.87</v>
      </c>
      <c r="H847" s="44">
        <v>57550.239999999998</v>
      </c>
      <c r="I847" s="44">
        <v>727370.01379110932</v>
      </c>
      <c r="J847" s="44">
        <v>500</v>
      </c>
      <c r="K847" s="44">
        <v>500</v>
      </c>
      <c r="L847" s="29">
        <f t="shared" si="55"/>
        <v>129052.62</v>
      </c>
      <c r="M847" s="29">
        <f t="shared" si="52"/>
        <v>856422.63379110931</v>
      </c>
      <c r="N847" s="44"/>
      <c r="O847" s="44"/>
    </row>
    <row r="848" spans="1:15" x14ac:dyDescent="0.25">
      <c r="A848" s="43">
        <v>32327</v>
      </c>
      <c r="B848" s="42">
        <f t="shared" si="53"/>
        <v>3</v>
      </c>
      <c r="C848" s="42">
        <f t="shared" si="54"/>
        <v>0</v>
      </c>
      <c r="D848" s="36" t="s">
        <v>809</v>
      </c>
      <c r="E848" s="44">
        <v>5154</v>
      </c>
      <c r="F848" s="44">
        <v>5504.57</v>
      </c>
      <c r="G848" s="44">
        <v>417501.12</v>
      </c>
      <c r="H848" s="44">
        <v>1628906.11</v>
      </c>
      <c r="I848" s="44">
        <v>4041739.5717660962</v>
      </c>
      <c r="J848" s="44">
        <v>500</v>
      </c>
      <c r="K848" s="44">
        <v>500</v>
      </c>
      <c r="L848" s="29">
        <f t="shared" si="55"/>
        <v>2051911.8</v>
      </c>
      <c r="M848" s="29">
        <f t="shared" si="52"/>
        <v>6093651.371766096</v>
      </c>
      <c r="N848" s="44"/>
      <c r="O848" s="44"/>
    </row>
    <row r="849" spans="1:15" x14ac:dyDescent="0.25">
      <c r="A849" s="43">
        <v>32330</v>
      </c>
      <c r="B849" s="42">
        <f t="shared" si="53"/>
        <v>3</v>
      </c>
      <c r="C849" s="42">
        <f t="shared" si="54"/>
        <v>0</v>
      </c>
      <c r="D849" s="36" t="s">
        <v>810</v>
      </c>
      <c r="E849" s="44">
        <v>3635</v>
      </c>
      <c r="F849" s="44">
        <v>3242.83</v>
      </c>
      <c r="G849" s="44">
        <v>275420.64</v>
      </c>
      <c r="H849" s="44">
        <v>581281.17000000004</v>
      </c>
      <c r="I849" s="44">
        <v>2850906.7480281941</v>
      </c>
      <c r="J849" s="44">
        <v>500</v>
      </c>
      <c r="K849" s="44">
        <v>500</v>
      </c>
      <c r="L849" s="29">
        <f t="shared" si="55"/>
        <v>859944.64000000013</v>
      </c>
      <c r="M849" s="29">
        <f t="shared" si="52"/>
        <v>3710851.3880281942</v>
      </c>
      <c r="N849" s="44"/>
      <c r="O849" s="44"/>
    </row>
    <row r="850" spans="1:15" x14ac:dyDescent="0.25">
      <c r="A850" s="43">
        <v>32331</v>
      </c>
      <c r="B850" s="42">
        <f t="shared" si="53"/>
        <v>3</v>
      </c>
      <c r="C850" s="42">
        <f t="shared" si="54"/>
        <v>0</v>
      </c>
      <c r="D850" s="36" t="s">
        <v>811</v>
      </c>
      <c r="E850" s="44">
        <v>1503</v>
      </c>
      <c r="F850" s="44">
        <v>3486.53</v>
      </c>
      <c r="G850" s="44">
        <v>135169.32</v>
      </c>
      <c r="H850" s="44">
        <v>676292.14</v>
      </c>
      <c r="I850" s="44">
        <v>1175071.8258149363</v>
      </c>
      <c r="J850" s="44">
        <v>500</v>
      </c>
      <c r="K850" s="44">
        <v>500</v>
      </c>
      <c r="L850" s="29">
        <f t="shared" si="55"/>
        <v>814947.99</v>
      </c>
      <c r="M850" s="29">
        <f t="shared" si="52"/>
        <v>1990019.8158149363</v>
      </c>
      <c r="N850" s="44"/>
      <c r="O850" s="44"/>
    </row>
    <row r="851" spans="1:15" x14ac:dyDescent="0.25">
      <c r="A851" s="43">
        <v>32332</v>
      </c>
      <c r="B851" s="42">
        <f t="shared" si="53"/>
        <v>3</v>
      </c>
      <c r="C851" s="42">
        <f t="shared" si="54"/>
        <v>0</v>
      </c>
      <c r="D851" s="36" t="s">
        <v>812</v>
      </c>
      <c r="E851" s="44">
        <v>2071</v>
      </c>
      <c r="F851" s="44">
        <v>4393.8</v>
      </c>
      <c r="G851" s="44">
        <v>156199.66</v>
      </c>
      <c r="H851" s="44">
        <v>1910550.5</v>
      </c>
      <c r="I851" s="44">
        <v>1616376.5559831415</v>
      </c>
      <c r="J851" s="44">
        <v>500</v>
      </c>
      <c r="K851" s="44">
        <v>500</v>
      </c>
      <c r="L851" s="29">
        <f t="shared" si="55"/>
        <v>2071143.96</v>
      </c>
      <c r="M851" s="29">
        <f t="shared" si="52"/>
        <v>3687520.5159831415</v>
      </c>
      <c r="N851" s="44"/>
      <c r="O851" s="44"/>
    </row>
    <row r="852" spans="1:15" x14ac:dyDescent="0.25">
      <c r="A852" s="43">
        <v>32333</v>
      </c>
      <c r="B852" s="42">
        <f t="shared" si="53"/>
        <v>3</v>
      </c>
      <c r="C852" s="42">
        <f t="shared" si="54"/>
        <v>0</v>
      </c>
      <c r="D852" s="36" t="s">
        <v>813</v>
      </c>
      <c r="E852" s="44">
        <v>1126</v>
      </c>
      <c r="F852" s="44">
        <v>4241.04</v>
      </c>
      <c r="G852" s="44">
        <v>71269.13</v>
      </c>
      <c r="H852" s="44">
        <v>31369.03</v>
      </c>
      <c r="I852" s="44">
        <v>885441.35141804884</v>
      </c>
      <c r="J852" s="44">
        <v>500</v>
      </c>
      <c r="K852" s="44">
        <v>500</v>
      </c>
      <c r="L852" s="29">
        <f t="shared" si="55"/>
        <v>106879.2</v>
      </c>
      <c r="M852" s="29">
        <f t="shared" si="52"/>
        <v>992320.5514180488</v>
      </c>
      <c r="N852" s="44"/>
      <c r="O852" s="44"/>
    </row>
    <row r="853" spans="1:15" x14ac:dyDescent="0.25">
      <c r="A853" s="43">
        <v>32334</v>
      </c>
      <c r="B853" s="42">
        <f t="shared" si="53"/>
        <v>3</v>
      </c>
      <c r="C853" s="42">
        <f t="shared" si="54"/>
        <v>0</v>
      </c>
      <c r="D853" s="36" t="s">
        <v>814</v>
      </c>
      <c r="E853" s="44">
        <v>1058</v>
      </c>
      <c r="F853" s="44">
        <v>6778.17</v>
      </c>
      <c r="G853" s="44">
        <v>118769.69</v>
      </c>
      <c r="H853" s="44">
        <v>1635016.27</v>
      </c>
      <c r="I853" s="44">
        <v>829170.12306832382</v>
      </c>
      <c r="J853" s="44">
        <v>500</v>
      </c>
      <c r="K853" s="44">
        <v>500</v>
      </c>
      <c r="L853" s="29">
        <f t="shared" si="55"/>
        <v>1760564.1300000001</v>
      </c>
      <c r="M853" s="29">
        <f t="shared" si="52"/>
        <v>2589734.2530683242</v>
      </c>
      <c r="N853" s="44"/>
      <c r="O853" s="44"/>
    </row>
    <row r="854" spans="1:15" x14ac:dyDescent="0.25">
      <c r="A854" s="43">
        <v>32335</v>
      </c>
      <c r="B854" s="42">
        <f t="shared" si="53"/>
        <v>3</v>
      </c>
      <c r="C854" s="42">
        <f t="shared" si="54"/>
        <v>0</v>
      </c>
      <c r="D854" s="36" t="s">
        <v>815</v>
      </c>
      <c r="E854" s="44">
        <v>1504</v>
      </c>
      <c r="F854" s="44">
        <v>13653.4</v>
      </c>
      <c r="G854" s="44">
        <v>95875.04</v>
      </c>
      <c r="H854" s="44">
        <v>124068.79</v>
      </c>
      <c r="I854" s="44">
        <v>1180112.7300343348</v>
      </c>
      <c r="J854" s="44">
        <v>500</v>
      </c>
      <c r="K854" s="44">
        <v>500</v>
      </c>
      <c r="L854" s="29">
        <f t="shared" si="55"/>
        <v>233597.22999999998</v>
      </c>
      <c r="M854" s="29">
        <f t="shared" si="52"/>
        <v>1413709.9600343348</v>
      </c>
      <c r="N854" s="44"/>
      <c r="O854" s="44"/>
    </row>
    <row r="855" spans="1:15" x14ac:dyDescent="0.25">
      <c r="A855" s="43">
        <v>32336</v>
      </c>
      <c r="B855" s="42">
        <f t="shared" si="53"/>
        <v>3</v>
      </c>
      <c r="C855" s="42">
        <f t="shared" si="54"/>
        <v>0</v>
      </c>
      <c r="D855" s="36" t="s">
        <v>816</v>
      </c>
      <c r="E855" s="44">
        <v>1875</v>
      </c>
      <c r="F855" s="44">
        <v>4951.53</v>
      </c>
      <c r="G855" s="44">
        <v>132555.89000000001</v>
      </c>
      <c r="H855" s="44">
        <v>263369.65999999997</v>
      </c>
      <c r="I855" s="44">
        <v>1471217.6654350918</v>
      </c>
      <c r="J855" s="44">
        <v>500</v>
      </c>
      <c r="K855" s="44">
        <v>500</v>
      </c>
      <c r="L855" s="29">
        <f t="shared" si="55"/>
        <v>400877.07999999996</v>
      </c>
      <c r="M855" s="29">
        <f t="shared" si="52"/>
        <v>1872094.7454350917</v>
      </c>
      <c r="N855" s="44"/>
      <c r="O855" s="44"/>
    </row>
    <row r="856" spans="1:15" x14ac:dyDescent="0.25">
      <c r="A856" s="43">
        <v>32337</v>
      </c>
      <c r="B856" s="42">
        <f t="shared" si="53"/>
        <v>3</v>
      </c>
      <c r="C856" s="42">
        <f t="shared" si="54"/>
        <v>0</v>
      </c>
      <c r="D856" s="36" t="s">
        <v>2061</v>
      </c>
      <c r="E856" s="44">
        <v>4555</v>
      </c>
      <c r="F856" s="44">
        <v>3852.19</v>
      </c>
      <c r="G856" s="44">
        <v>348558.27</v>
      </c>
      <c r="H856" s="44">
        <v>1812992.75</v>
      </c>
      <c r="I856" s="44">
        <v>3573836.6362426402</v>
      </c>
      <c r="J856" s="44">
        <v>500</v>
      </c>
      <c r="K856" s="44">
        <v>500</v>
      </c>
      <c r="L856" s="29">
        <f t="shared" si="55"/>
        <v>2165403.21</v>
      </c>
      <c r="M856" s="29">
        <f t="shared" si="52"/>
        <v>5739239.8462426402</v>
      </c>
      <c r="N856" s="44"/>
      <c r="O856" s="44"/>
    </row>
    <row r="857" spans="1:15" x14ac:dyDescent="0.25">
      <c r="A857" s="43">
        <v>32338</v>
      </c>
      <c r="B857" s="42">
        <f t="shared" si="53"/>
        <v>3</v>
      </c>
      <c r="C857" s="42">
        <f t="shared" si="54"/>
        <v>0</v>
      </c>
      <c r="D857" s="36" t="s">
        <v>817</v>
      </c>
      <c r="E857" s="44">
        <v>2029</v>
      </c>
      <c r="F857" s="44">
        <v>14063.51</v>
      </c>
      <c r="G857" s="44">
        <v>102096.52</v>
      </c>
      <c r="H857" s="44">
        <v>43034.11</v>
      </c>
      <c r="I857" s="44">
        <v>1592053.6763561603</v>
      </c>
      <c r="J857" s="44">
        <v>500</v>
      </c>
      <c r="K857" s="44">
        <v>500</v>
      </c>
      <c r="L857" s="29">
        <f t="shared" si="55"/>
        <v>159194.14000000001</v>
      </c>
      <c r="M857" s="29">
        <f t="shared" si="52"/>
        <v>1751247.8163561602</v>
      </c>
      <c r="N857" s="44"/>
      <c r="O857" s="44"/>
    </row>
    <row r="858" spans="1:15" x14ac:dyDescent="0.25">
      <c r="A858" s="43">
        <v>32501</v>
      </c>
      <c r="B858" s="42">
        <f t="shared" si="53"/>
        <v>3</v>
      </c>
      <c r="C858" s="42">
        <f t="shared" si="54"/>
        <v>0</v>
      </c>
      <c r="D858" s="36" t="s">
        <v>839</v>
      </c>
      <c r="E858" s="44">
        <v>1805</v>
      </c>
      <c r="F858" s="44">
        <v>16972.66</v>
      </c>
      <c r="G858" s="44">
        <v>105999.07</v>
      </c>
      <c r="H858" s="44">
        <v>99639.74</v>
      </c>
      <c r="I858" s="44">
        <v>1420824.7690686041</v>
      </c>
      <c r="J858" s="44">
        <v>500</v>
      </c>
      <c r="K858" s="44">
        <v>500</v>
      </c>
      <c r="L858" s="29">
        <f t="shared" si="55"/>
        <v>222611.47000000003</v>
      </c>
      <c r="M858" s="29">
        <f t="shared" si="52"/>
        <v>1643436.2390686041</v>
      </c>
      <c r="N858" s="44"/>
      <c r="O858" s="44"/>
    </row>
    <row r="859" spans="1:15" x14ac:dyDescent="0.25">
      <c r="A859" s="43">
        <v>32502</v>
      </c>
      <c r="B859" s="42">
        <f t="shared" si="53"/>
        <v>3</v>
      </c>
      <c r="C859" s="42">
        <f t="shared" si="54"/>
        <v>0</v>
      </c>
      <c r="D859" s="36" t="s">
        <v>840</v>
      </c>
      <c r="E859" s="44">
        <v>1631</v>
      </c>
      <c r="F859" s="44">
        <v>16228.26</v>
      </c>
      <c r="G859" s="44">
        <v>93676</v>
      </c>
      <c r="H859" s="44">
        <v>129881.39</v>
      </c>
      <c r="I859" s="44">
        <v>1282667.8900649159</v>
      </c>
      <c r="J859" s="44">
        <v>500</v>
      </c>
      <c r="K859" s="44">
        <v>500</v>
      </c>
      <c r="L859" s="29">
        <f t="shared" si="55"/>
        <v>239785.65</v>
      </c>
      <c r="M859" s="29">
        <f t="shared" si="52"/>
        <v>1522453.5400649158</v>
      </c>
      <c r="N859" s="44"/>
      <c r="O859" s="44"/>
    </row>
    <row r="860" spans="1:15" x14ac:dyDescent="0.25">
      <c r="A860" s="43">
        <v>32503</v>
      </c>
      <c r="B860" s="42">
        <f t="shared" si="53"/>
        <v>3</v>
      </c>
      <c r="C860" s="42">
        <f t="shared" si="54"/>
        <v>0</v>
      </c>
      <c r="D860" s="36" t="s">
        <v>841</v>
      </c>
      <c r="E860" s="44">
        <v>355</v>
      </c>
      <c r="F860" s="44">
        <v>13418.7</v>
      </c>
      <c r="G860" s="44">
        <v>15117.68</v>
      </c>
      <c r="H860" s="44">
        <v>44388.31</v>
      </c>
      <c r="I860" s="44">
        <v>283002.52455897635</v>
      </c>
      <c r="J860" s="44">
        <v>500</v>
      </c>
      <c r="K860" s="44">
        <v>500</v>
      </c>
      <c r="L860" s="29">
        <f t="shared" si="55"/>
        <v>72924.69</v>
      </c>
      <c r="M860" s="29">
        <f t="shared" si="52"/>
        <v>355927.21455897635</v>
      </c>
      <c r="N860" s="44"/>
      <c r="O860" s="44"/>
    </row>
    <row r="861" spans="1:15" x14ac:dyDescent="0.25">
      <c r="A861" s="43">
        <v>32504</v>
      </c>
      <c r="B861" s="42">
        <f t="shared" si="53"/>
        <v>3</v>
      </c>
      <c r="C861" s="42">
        <f t="shared" si="54"/>
        <v>0</v>
      </c>
      <c r="D861" s="36" t="s">
        <v>842</v>
      </c>
      <c r="E861" s="44">
        <v>1256</v>
      </c>
      <c r="F861" s="44">
        <v>9360.82</v>
      </c>
      <c r="G861" s="44">
        <v>53957.51</v>
      </c>
      <c r="H861" s="44">
        <v>363783.74</v>
      </c>
      <c r="I861" s="44">
        <v>985519.67348611995</v>
      </c>
      <c r="J861" s="44">
        <v>500</v>
      </c>
      <c r="K861" s="44">
        <v>500</v>
      </c>
      <c r="L861" s="29">
        <f t="shared" si="55"/>
        <v>427102.07</v>
      </c>
      <c r="M861" s="29">
        <f t="shared" si="52"/>
        <v>1412621.7434861199</v>
      </c>
      <c r="N861" s="44"/>
      <c r="O861" s="44"/>
    </row>
    <row r="862" spans="1:15" x14ac:dyDescent="0.25">
      <c r="A862" s="43">
        <v>32505</v>
      </c>
      <c r="B862" s="42">
        <f t="shared" si="53"/>
        <v>3</v>
      </c>
      <c r="C862" s="42">
        <f t="shared" si="54"/>
        <v>0</v>
      </c>
      <c r="D862" s="36" t="s">
        <v>843</v>
      </c>
      <c r="E862" s="44">
        <v>1814</v>
      </c>
      <c r="F862" s="44">
        <v>26129.8</v>
      </c>
      <c r="G862" s="44">
        <v>82836.38</v>
      </c>
      <c r="H862" s="44">
        <v>208328.94</v>
      </c>
      <c r="I862" s="44">
        <v>1425257.5358532891</v>
      </c>
      <c r="J862" s="44">
        <v>500</v>
      </c>
      <c r="K862" s="44">
        <v>500</v>
      </c>
      <c r="L862" s="29">
        <f t="shared" si="55"/>
        <v>317295.12</v>
      </c>
      <c r="M862" s="29">
        <f t="shared" si="52"/>
        <v>1742552.6558532892</v>
      </c>
      <c r="N862" s="44"/>
      <c r="O862" s="44"/>
    </row>
    <row r="863" spans="1:15" x14ac:dyDescent="0.25">
      <c r="A863" s="43">
        <v>32506</v>
      </c>
      <c r="B863" s="42">
        <f t="shared" si="53"/>
        <v>3</v>
      </c>
      <c r="C863" s="42">
        <f t="shared" si="54"/>
        <v>0</v>
      </c>
      <c r="D863" s="36" t="s">
        <v>844</v>
      </c>
      <c r="E863" s="44">
        <v>869</v>
      </c>
      <c r="F863" s="44">
        <v>15004.81</v>
      </c>
      <c r="G863" s="44">
        <v>41051.949999999997</v>
      </c>
      <c r="H863" s="44">
        <v>136994.53</v>
      </c>
      <c r="I863" s="44">
        <v>681860.34734031721</v>
      </c>
      <c r="J863" s="44">
        <v>500</v>
      </c>
      <c r="K863" s="44">
        <v>500</v>
      </c>
      <c r="L863" s="29">
        <f t="shared" si="55"/>
        <v>193051.28999999998</v>
      </c>
      <c r="M863" s="29">
        <f t="shared" si="52"/>
        <v>874911.63734031725</v>
      </c>
      <c r="N863" s="44"/>
      <c r="O863" s="44"/>
    </row>
    <row r="864" spans="1:15" x14ac:dyDescent="0.25">
      <c r="A864" s="43">
        <v>32508</v>
      </c>
      <c r="B864" s="42">
        <f t="shared" si="53"/>
        <v>3</v>
      </c>
      <c r="C864" s="42">
        <f t="shared" si="54"/>
        <v>0</v>
      </c>
      <c r="D864" s="36" t="s">
        <v>845</v>
      </c>
      <c r="E864" s="44">
        <v>4473</v>
      </c>
      <c r="F864" s="44">
        <v>33565.919999999998</v>
      </c>
      <c r="G864" s="44">
        <v>254536.91</v>
      </c>
      <c r="H864" s="44">
        <v>784441.29</v>
      </c>
      <c r="I864" s="44">
        <v>3592951.8694431018</v>
      </c>
      <c r="J864" s="44">
        <v>500</v>
      </c>
      <c r="K864" s="44">
        <v>500</v>
      </c>
      <c r="L864" s="29">
        <f t="shared" si="55"/>
        <v>1072544.1200000001</v>
      </c>
      <c r="M864" s="29">
        <f t="shared" si="52"/>
        <v>4665495.9894431019</v>
      </c>
      <c r="N864" s="44"/>
      <c r="O864" s="44"/>
    </row>
    <row r="865" spans="1:15" x14ac:dyDescent="0.25">
      <c r="A865" s="43">
        <v>32509</v>
      </c>
      <c r="B865" s="42">
        <f t="shared" si="53"/>
        <v>3</v>
      </c>
      <c r="C865" s="42">
        <f t="shared" si="54"/>
        <v>0</v>
      </c>
      <c r="D865" s="36" t="s">
        <v>846</v>
      </c>
      <c r="E865" s="44">
        <v>1380</v>
      </c>
      <c r="F865" s="44">
        <v>14838.3</v>
      </c>
      <c r="G865" s="44">
        <v>63694.33</v>
      </c>
      <c r="H865" s="44">
        <v>454940.22</v>
      </c>
      <c r="I865" s="44">
        <v>1082188.7095532038</v>
      </c>
      <c r="J865" s="44">
        <v>500</v>
      </c>
      <c r="K865" s="44">
        <v>500</v>
      </c>
      <c r="L865" s="29">
        <f t="shared" si="55"/>
        <v>533472.85</v>
      </c>
      <c r="M865" s="29">
        <f t="shared" si="52"/>
        <v>1615661.5595532036</v>
      </c>
      <c r="N865" s="44"/>
      <c r="O865" s="44"/>
    </row>
    <row r="866" spans="1:15" x14ac:dyDescent="0.25">
      <c r="A866" s="43">
        <v>32511</v>
      </c>
      <c r="B866" s="42">
        <f t="shared" si="53"/>
        <v>3</v>
      </c>
      <c r="C866" s="42">
        <f t="shared" si="54"/>
        <v>0</v>
      </c>
      <c r="D866" s="36" t="s">
        <v>847</v>
      </c>
      <c r="E866" s="44">
        <v>516</v>
      </c>
      <c r="F866" s="44">
        <v>921.35</v>
      </c>
      <c r="G866" s="44">
        <v>19132.66</v>
      </c>
      <c r="H866" s="44">
        <v>52766.77</v>
      </c>
      <c r="I866" s="44">
        <v>405172.75565281184</v>
      </c>
      <c r="J866" s="44">
        <v>500</v>
      </c>
      <c r="K866" s="44">
        <v>500</v>
      </c>
      <c r="L866" s="29">
        <f t="shared" si="55"/>
        <v>72820.78</v>
      </c>
      <c r="M866" s="29">
        <f t="shared" si="52"/>
        <v>477993.53565281187</v>
      </c>
      <c r="N866" s="44"/>
      <c r="O866" s="44"/>
    </row>
    <row r="867" spans="1:15" x14ac:dyDescent="0.25">
      <c r="A867" s="43">
        <v>32514</v>
      </c>
      <c r="B867" s="42">
        <f t="shared" si="53"/>
        <v>3</v>
      </c>
      <c r="C867" s="42">
        <f t="shared" si="54"/>
        <v>0</v>
      </c>
      <c r="D867" s="36" t="s">
        <v>848</v>
      </c>
      <c r="E867" s="44">
        <v>618</v>
      </c>
      <c r="F867" s="44">
        <v>9265.69</v>
      </c>
      <c r="G867" s="44">
        <v>19167.21</v>
      </c>
      <c r="H867" s="44">
        <v>51795.66</v>
      </c>
      <c r="I867" s="44">
        <v>484913.34252740606</v>
      </c>
      <c r="J867" s="44">
        <v>500</v>
      </c>
      <c r="K867" s="44">
        <v>500</v>
      </c>
      <c r="L867" s="29">
        <f t="shared" si="55"/>
        <v>80228.56</v>
      </c>
      <c r="M867" s="29">
        <f t="shared" si="52"/>
        <v>565141.90252740611</v>
      </c>
      <c r="N867" s="44"/>
      <c r="O867" s="44"/>
    </row>
    <row r="868" spans="1:15" x14ac:dyDescent="0.25">
      <c r="A868" s="43">
        <v>32515</v>
      </c>
      <c r="B868" s="42">
        <f t="shared" si="53"/>
        <v>3</v>
      </c>
      <c r="C868" s="42">
        <f t="shared" si="54"/>
        <v>0</v>
      </c>
      <c r="D868" s="36" t="s">
        <v>849</v>
      </c>
      <c r="E868" s="44">
        <v>1473</v>
      </c>
      <c r="F868" s="44">
        <v>23965.74</v>
      </c>
      <c r="G868" s="44">
        <v>61316.86</v>
      </c>
      <c r="H868" s="44">
        <v>192173.27</v>
      </c>
      <c r="I868" s="44">
        <v>1155788.5979658081</v>
      </c>
      <c r="J868" s="44">
        <v>500</v>
      </c>
      <c r="K868" s="44">
        <v>500</v>
      </c>
      <c r="L868" s="29">
        <f t="shared" si="55"/>
        <v>277455.87</v>
      </c>
      <c r="M868" s="29">
        <f t="shared" si="52"/>
        <v>1433244.4679658082</v>
      </c>
      <c r="N868" s="44"/>
      <c r="O868" s="44"/>
    </row>
    <row r="869" spans="1:15" x14ac:dyDescent="0.25">
      <c r="A869" s="43">
        <v>32516</v>
      </c>
      <c r="B869" s="42">
        <f t="shared" si="53"/>
        <v>3</v>
      </c>
      <c r="C869" s="42">
        <f t="shared" si="54"/>
        <v>0</v>
      </c>
      <c r="D869" s="36" t="s">
        <v>850</v>
      </c>
      <c r="E869" s="44">
        <v>1746</v>
      </c>
      <c r="F869" s="44">
        <v>16495.18</v>
      </c>
      <c r="G869" s="44">
        <v>75522.41</v>
      </c>
      <c r="H869" s="44">
        <v>123213.41</v>
      </c>
      <c r="I869" s="44">
        <v>1386094.275999923</v>
      </c>
      <c r="J869" s="44">
        <v>500</v>
      </c>
      <c r="K869" s="44">
        <v>500</v>
      </c>
      <c r="L869" s="29">
        <f t="shared" si="55"/>
        <v>215231</v>
      </c>
      <c r="M869" s="29">
        <f t="shared" si="52"/>
        <v>1601325.275999923</v>
      </c>
      <c r="N869" s="44"/>
      <c r="O869" s="44"/>
    </row>
    <row r="870" spans="1:15" x14ac:dyDescent="0.25">
      <c r="A870" s="43">
        <v>32517</v>
      </c>
      <c r="B870" s="42">
        <f t="shared" si="53"/>
        <v>3</v>
      </c>
      <c r="C870" s="42">
        <f t="shared" si="54"/>
        <v>0</v>
      </c>
      <c r="D870" s="36" t="s">
        <v>851</v>
      </c>
      <c r="E870" s="44">
        <v>1094</v>
      </c>
      <c r="F870" s="44">
        <v>10956.51</v>
      </c>
      <c r="G870" s="44">
        <v>52416.02</v>
      </c>
      <c r="H870" s="44">
        <v>141476.97</v>
      </c>
      <c r="I870" s="44">
        <v>858922.7432400859</v>
      </c>
      <c r="J870" s="44">
        <v>500</v>
      </c>
      <c r="K870" s="44">
        <v>500</v>
      </c>
      <c r="L870" s="29">
        <f t="shared" si="55"/>
        <v>204849.5</v>
      </c>
      <c r="M870" s="29">
        <f t="shared" si="52"/>
        <v>1063772.2432400859</v>
      </c>
      <c r="N870" s="44"/>
      <c r="O870" s="44"/>
    </row>
    <row r="871" spans="1:15" x14ac:dyDescent="0.25">
      <c r="A871" s="43">
        <v>32518</v>
      </c>
      <c r="B871" s="42">
        <f t="shared" si="53"/>
        <v>3</v>
      </c>
      <c r="C871" s="42">
        <f t="shared" si="54"/>
        <v>0</v>
      </c>
      <c r="D871" s="36" t="s">
        <v>852</v>
      </c>
      <c r="E871" s="44">
        <v>996</v>
      </c>
      <c r="F871" s="44">
        <v>17398.37</v>
      </c>
      <c r="G871" s="44">
        <v>120838.9</v>
      </c>
      <c r="H871" s="44">
        <v>389822.03</v>
      </c>
      <c r="I871" s="44">
        <v>836964.1453219204</v>
      </c>
      <c r="J871" s="44">
        <v>500</v>
      </c>
      <c r="K871" s="44">
        <v>500</v>
      </c>
      <c r="L871" s="29">
        <f t="shared" si="55"/>
        <v>528059.30000000005</v>
      </c>
      <c r="M871" s="29">
        <f t="shared" si="52"/>
        <v>1365023.4453219203</v>
      </c>
      <c r="N871" s="44"/>
      <c r="O871" s="44"/>
    </row>
    <row r="872" spans="1:15" x14ac:dyDescent="0.25">
      <c r="A872" s="43">
        <v>32519</v>
      </c>
      <c r="B872" s="42">
        <f t="shared" si="53"/>
        <v>3</v>
      </c>
      <c r="C872" s="42">
        <f t="shared" si="54"/>
        <v>0</v>
      </c>
      <c r="D872" s="36" t="s">
        <v>853</v>
      </c>
      <c r="E872" s="44">
        <v>849</v>
      </c>
      <c r="F872" s="44">
        <v>13084.78</v>
      </c>
      <c r="G872" s="44">
        <v>37258.42</v>
      </c>
      <c r="H872" s="44">
        <v>55338.51</v>
      </c>
      <c r="I872" s="44">
        <v>666417.43637734675</v>
      </c>
      <c r="J872" s="44">
        <v>500</v>
      </c>
      <c r="K872" s="44">
        <v>500</v>
      </c>
      <c r="L872" s="29">
        <f t="shared" si="55"/>
        <v>105681.70999999999</v>
      </c>
      <c r="M872" s="29">
        <f t="shared" si="52"/>
        <v>772099.14637734671</v>
      </c>
      <c r="N872" s="44"/>
      <c r="O872" s="44"/>
    </row>
    <row r="873" spans="1:15" x14ac:dyDescent="0.25">
      <c r="A873" s="43">
        <v>32520</v>
      </c>
      <c r="B873" s="42">
        <f t="shared" si="53"/>
        <v>3</v>
      </c>
      <c r="C873" s="42">
        <f t="shared" si="54"/>
        <v>0</v>
      </c>
      <c r="D873" s="36" t="s">
        <v>854</v>
      </c>
      <c r="E873" s="44">
        <v>932</v>
      </c>
      <c r="F873" s="44">
        <v>32928.949999999997</v>
      </c>
      <c r="G873" s="44">
        <v>35049.96</v>
      </c>
      <c r="H873" s="44">
        <v>82402.63</v>
      </c>
      <c r="I873" s="44">
        <v>748715.68586374726</v>
      </c>
      <c r="J873" s="44">
        <v>500</v>
      </c>
      <c r="K873" s="44">
        <v>500</v>
      </c>
      <c r="L873" s="29">
        <f t="shared" si="55"/>
        <v>150381.54</v>
      </c>
      <c r="M873" s="29">
        <f t="shared" si="52"/>
        <v>899097.2258637473</v>
      </c>
      <c r="N873" s="44"/>
      <c r="O873" s="44"/>
    </row>
    <row r="874" spans="1:15" x14ac:dyDescent="0.25">
      <c r="A874" s="43">
        <v>32521</v>
      </c>
      <c r="B874" s="42">
        <f t="shared" si="53"/>
        <v>3</v>
      </c>
      <c r="C874" s="42">
        <f t="shared" si="54"/>
        <v>0</v>
      </c>
      <c r="D874" s="36" t="s">
        <v>855</v>
      </c>
      <c r="E874" s="44">
        <v>1713</v>
      </c>
      <c r="F874" s="44">
        <v>17543.439999999999</v>
      </c>
      <c r="G874" s="44">
        <v>98468.23</v>
      </c>
      <c r="H874" s="44">
        <v>214436.37</v>
      </c>
      <c r="I874" s="44">
        <v>1350133.0571116973</v>
      </c>
      <c r="J874" s="44">
        <v>500</v>
      </c>
      <c r="K874" s="44">
        <v>500</v>
      </c>
      <c r="L874" s="29">
        <f t="shared" si="55"/>
        <v>330448.03999999998</v>
      </c>
      <c r="M874" s="29">
        <f t="shared" si="52"/>
        <v>1680581.0971116973</v>
      </c>
      <c r="N874" s="44"/>
      <c r="O874" s="44"/>
    </row>
    <row r="875" spans="1:15" x14ac:dyDescent="0.25">
      <c r="A875" s="43">
        <v>32522</v>
      </c>
      <c r="B875" s="42">
        <f t="shared" si="53"/>
        <v>3</v>
      </c>
      <c r="C875" s="42">
        <f t="shared" si="54"/>
        <v>0</v>
      </c>
      <c r="D875" s="36" t="s">
        <v>856</v>
      </c>
      <c r="E875" s="44">
        <v>1296</v>
      </c>
      <c r="F875" s="44">
        <v>24769.03</v>
      </c>
      <c r="G875" s="44">
        <v>60297.77</v>
      </c>
      <c r="H875" s="44">
        <v>156263.71</v>
      </c>
      <c r="I875" s="44">
        <v>1018989.3501483052</v>
      </c>
      <c r="J875" s="44">
        <v>500</v>
      </c>
      <c r="K875" s="44">
        <v>500</v>
      </c>
      <c r="L875" s="29">
        <f t="shared" si="55"/>
        <v>241330.50999999998</v>
      </c>
      <c r="M875" s="29">
        <f t="shared" si="52"/>
        <v>1260319.8601483051</v>
      </c>
      <c r="N875" s="44"/>
      <c r="O875" s="44"/>
    </row>
    <row r="876" spans="1:15" x14ac:dyDescent="0.25">
      <c r="A876" s="43">
        <v>32523</v>
      </c>
      <c r="B876" s="42">
        <f t="shared" si="53"/>
        <v>3</v>
      </c>
      <c r="C876" s="42">
        <f t="shared" si="54"/>
        <v>0</v>
      </c>
      <c r="D876" s="36" t="s">
        <v>857</v>
      </c>
      <c r="E876" s="44">
        <v>789</v>
      </c>
      <c r="F876" s="44">
        <v>9524.07</v>
      </c>
      <c r="G876" s="44">
        <v>36376.36</v>
      </c>
      <c r="H876" s="44">
        <v>218007.23</v>
      </c>
      <c r="I876" s="44">
        <v>621044.98786355869</v>
      </c>
      <c r="J876" s="44">
        <v>500</v>
      </c>
      <c r="K876" s="44">
        <v>500</v>
      </c>
      <c r="L876" s="29">
        <f t="shared" si="55"/>
        <v>263907.66000000003</v>
      </c>
      <c r="M876" s="29">
        <f t="shared" si="52"/>
        <v>884952.64786355873</v>
      </c>
      <c r="N876" s="44"/>
      <c r="O876" s="44"/>
    </row>
    <row r="877" spans="1:15" x14ac:dyDescent="0.25">
      <c r="A877" s="43">
        <v>32524</v>
      </c>
      <c r="B877" s="42">
        <f t="shared" si="53"/>
        <v>3</v>
      </c>
      <c r="C877" s="42">
        <f t="shared" si="54"/>
        <v>0</v>
      </c>
      <c r="D877" s="36" t="s">
        <v>858</v>
      </c>
      <c r="E877" s="44">
        <v>1514</v>
      </c>
      <c r="F877" s="44">
        <v>13845.32</v>
      </c>
      <c r="G877" s="44">
        <v>60531.94</v>
      </c>
      <c r="H877" s="44">
        <v>102526.29</v>
      </c>
      <c r="I877" s="44">
        <v>1188673.9016402543</v>
      </c>
      <c r="J877" s="44">
        <v>500</v>
      </c>
      <c r="K877" s="44">
        <v>500</v>
      </c>
      <c r="L877" s="29">
        <f t="shared" si="55"/>
        <v>176903.55</v>
      </c>
      <c r="M877" s="29">
        <f t="shared" si="52"/>
        <v>1365577.4516402544</v>
      </c>
      <c r="N877" s="44"/>
      <c r="O877" s="44"/>
    </row>
    <row r="878" spans="1:15" x14ac:dyDescent="0.25">
      <c r="A878" s="43">
        <v>32525</v>
      </c>
      <c r="B878" s="42">
        <f t="shared" si="53"/>
        <v>3</v>
      </c>
      <c r="C878" s="42">
        <f t="shared" si="54"/>
        <v>0</v>
      </c>
      <c r="D878" s="36" t="s">
        <v>859</v>
      </c>
      <c r="E878" s="44">
        <v>2000</v>
      </c>
      <c r="F878" s="44">
        <v>28283.18</v>
      </c>
      <c r="G878" s="44">
        <v>82717.539999999994</v>
      </c>
      <c r="H878" s="44">
        <v>145999.73000000001</v>
      </c>
      <c r="I878" s="44">
        <v>1577135.4616532477</v>
      </c>
      <c r="J878" s="44">
        <v>500</v>
      </c>
      <c r="K878" s="44">
        <v>500</v>
      </c>
      <c r="L878" s="29">
        <f t="shared" si="55"/>
        <v>257000.45</v>
      </c>
      <c r="M878" s="29">
        <f t="shared" si="52"/>
        <v>1834135.9116532477</v>
      </c>
      <c r="N878" s="44"/>
      <c r="O878" s="44"/>
    </row>
    <row r="879" spans="1:15" x14ac:dyDescent="0.25">
      <c r="A879" s="43">
        <v>32528</v>
      </c>
      <c r="B879" s="42">
        <f t="shared" si="53"/>
        <v>3</v>
      </c>
      <c r="C879" s="42">
        <f t="shared" si="54"/>
        <v>0</v>
      </c>
      <c r="D879" s="36" t="s">
        <v>860</v>
      </c>
      <c r="E879" s="44">
        <v>1023</v>
      </c>
      <c r="F879" s="44">
        <v>16955.3</v>
      </c>
      <c r="G879" s="44">
        <v>64166.76</v>
      </c>
      <c r="H879" s="44">
        <v>69669.570000000007</v>
      </c>
      <c r="I879" s="44">
        <v>860764.30099930183</v>
      </c>
      <c r="J879" s="44">
        <v>500</v>
      </c>
      <c r="K879" s="44">
        <v>500</v>
      </c>
      <c r="L879" s="29">
        <f t="shared" si="55"/>
        <v>150791.63</v>
      </c>
      <c r="M879" s="29">
        <f t="shared" si="52"/>
        <v>1011555.9309993018</v>
      </c>
      <c r="N879" s="44"/>
      <c r="O879" s="44"/>
    </row>
    <row r="880" spans="1:15" x14ac:dyDescent="0.25">
      <c r="A880" s="43">
        <v>32529</v>
      </c>
      <c r="B880" s="42">
        <f t="shared" si="53"/>
        <v>3</v>
      </c>
      <c r="C880" s="42">
        <f t="shared" si="54"/>
        <v>0</v>
      </c>
      <c r="D880" s="36" t="s">
        <v>861</v>
      </c>
      <c r="E880" s="44">
        <v>1209</v>
      </c>
      <c r="F880" s="44">
        <v>17066.599999999999</v>
      </c>
      <c r="G880" s="44">
        <v>54180.85</v>
      </c>
      <c r="H880" s="44">
        <v>377297.8</v>
      </c>
      <c r="I880" s="44">
        <v>948641.15067254717</v>
      </c>
      <c r="J880" s="44">
        <v>500</v>
      </c>
      <c r="K880" s="44">
        <v>500</v>
      </c>
      <c r="L880" s="29">
        <f t="shared" si="55"/>
        <v>448545.25</v>
      </c>
      <c r="M880" s="29">
        <f t="shared" si="52"/>
        <v>1397186.4006725471</v>
      </c>
      <c r="N880" s="44"/>
      <c r="O880" s="44"/>
    </row>
    <row r="881" spans="1:15" x14ac:dyDescent="0.25">
      <c r="A881" s="43">
        <v>32530</v>
      </c>
      <c r="B881" s="42">
        <f t="shared" si="53"/>
        <v>3</v>
      </c>
      <c r="C881" s="42">
        <f t="shared" si="54"/>
        <v>1</v>
      </c>
      <c r="D881" s="36" t="s">
        <v>862</v>
      </c>
      <c r="E881" s="44">
        <v>10903</v>
      </c>
      <c r="F881" s="44">
        <v>93131.58</v>
      </c>
      <c r="G881" s="44">
        <v>866994.51</v>
      </c>
      <c r="H881" s="44">
        <v>4344924.5599999996</v>
      </c>
      <c r="I881" s="44">
        <v>10207335.15341055</v>
      </c>
      <c r="J881" s="44">
        <v>500</v>
      </c>
      <c r="K881" s="44">
        <v>500</v>
      </c>
      <c r="L881" s="29">
        <f t="shared" si="55"/>
        <v>5305050.6499999994</v>
      </c>
      <c r="M881" s="29">
        <f t="shared" si="52"/>
        <v>15512385.803410549</v>
      </c>
      <c r="N881" s="44"/>
      <c r="O881" s="44"/>
    </row>
    <row r="882" spans="1:15" x14ac:dyDescent="0.25">
      <c r="A882" s="43">
        <v>40101</v>
      </c>
      <c r="B882" s="42">
        <f t="shared" si="53"/>
        <v>4</v>
      </c>
      <c r="C882" s="42">
        <f t="shared" si="54"/>
        <v>3</v>
      </c>
      <c r="D882" s="36" t="s">
        <v>863</v>
      </c>
      <c r="E882" s="44">
        <v>205613</v>
      </c>
      <c r="F882" s="44">
        <v>16909.18</v>
      </c>
      <c r="G882" s="44">
        <v>20724362.32</v>
      </c>
      <c r="H882" s="44">
        <v>151567454.94</v>
      </c>
      <c r="I882" s="44">
        <v>264778151.33682719</v>
      </c>
      <c r="J882" s="44">
        <v>500</v>
      </c>
      <c r="K882" s="44">
        <v>500</v>
      </c>
      <c r="L882" s="29">
        <f t="shared" si="55"/>
        <v>172308726.44</v>
      </c>
      <c r="M882" s="29">
        <f t="shared" si="52"/>
        <v>437086877.77682722</v>
      </c>
      <c r="N882" s="44">
        <v>1</v>
      </c>
      <c r="O882" s="44">
        <v>1</v>
      </c>
    </row>
    <row r="883" spans="1:15" x14ac:dyDescent="0.25">
      <c r="A883" s="43">
        <v>40201</v>
      </c>
      <c r="B883" s="42">
        <f t="shared" si="53"/>
        <v>4</v>
      </c>
      <c r="C883" s="42">
        <f t="shared" si="54"/>
        <v>2</v>
      </c>
      <c r="D883" s="36" t="s">
        <v>864</v>
      </c>
      <c r="E883" s="44">
        <v>38192</v>
      </c>
      <c r="F883" s="44">
        <v>11726.96</v>
      </c>
      <c r="G883" s="44">
        <v>3589560.62</v>
      </c>
      <c r="H883" s="44">
        <v>27294469.859999999</v>
      </c>
      <c r="I883" s="44">
        <v>44694642.256306857</v>
      </c>
      <c r="J883" s="44">
        <v>500</v>
      </c>
      <c r="K883" s="44">
        <v>500</v>
      </c>
      <c r="L883" s="29">
        <f t="shared" si="55"/>
        <v>30895757.439999998</v>
      </c>
      <c r="M883" s="29">
        <f t="shared" si="52"/>
        <v>75590399.696306854</v>
      </c>
      <c r="N883" s="44">
        <v>1</v>
      </c>
      <c r="O883" s="44"/>
    </row>
    <row r="884" spans="1:15" x14ac:dyDescent="0.25">
      <c r="A884" s="43">
        <v>40301</v>
      </c>
      <c r="B884" s="42">
        <f t="shared" si="53"/>
        <v>4</v>
      </c>
      <c r="C884" s="42">
        <f t="shared" si="54"/>
        <v>3</v>
      </c>
      <c r="D884" s="36" t="s">
        <v>865</v>
      </c>
      <c r="E884" s="44">
        <v>61626</v>
      </c>
      <c r="F884" s="44">
        <v>25720.05</v>
      </c>
      <c r="G884" s="44">
        <v>7307732.7599999998</v>
      </c>
      <c r="H884" s="44">
        <v>41988036.380000003</v>
      </c>
      <c r="I884" s="44">
        <v>79358884.673066944</v>
      </c>
      <c r="J884" s="44">
        <v>500</v>
      </c>
      <c r="K884" s="44">
        <v>500</v>
      </c>
      <c r="L884" s="29">
        <f t="shared" si="55"/>
        <v>49321489.190000005</v>
      </c>
      <c r="M884" s="29">
        <f t="shared" si="52"/>
        <v>128680373.86306694</v>
      </c>
      <c r="N884" s="44">
        <v>1</v>
      </c>
      <c r="O884" s="44"/>
    </row>
    <row r="885" spans="1:15" x14ac:dyDescent="0.25">
      <c r="A885" s="43">
        <v>40401</v>
      </c>
      <c r="B885" s="42">
        <f t="shared" si="53"/>
        <v>4</v>
      </c>
      <c r="C885" s="42">
        <f t="shared" si="54"/>
        <v>0</v>
      </c>
      <c r="D885" s="36" t="s">
        <v>866</v>
      </c>
      <c r="E885" s="44">
        <v>4944</v>
      </c>
      <c r="F885" s="44">
        <v>18951.650000000001</v>
      </c>
      <c r="G885" s="44">
        <v>336924.92</v>
      </c>
      <c r="H885" s="44">
        <v>1455113.59</v>
      </c>
      <c r="I885" s="44">
        <v>4039288.250224093</v>
      </c>
      <c r="J885" s="44">
        <v>500</v>
      </c>
      <c r="K885" s="44">
        <v>500</v>
      </c>
      <c r="L885" s="29">
        <f t="shared" si="55"/>
        <v>1810990.1600000001</v>
      </c>
      <c r="M885" s="29">
        <f t="shared" si="52"/>
        <v>5850278.4102240931</v>
      </c>
      <c r="N885" s="44"/>
      <c r="O885" s="44"/>
    </row>
    <row r="886" spans="1:15" x14ac:dyDescent="0.25">
      <c r="A886" s="43">
        <v>40402</v>
      </c>
      <c r="B886" s="42">
        <f t="shared" si="53"/>
        <v>4</v>
      </c>
      <c r="C886" s="42">
        <f t="shared" si="54"/>
        <v>0</v>
      </c>
      <c r="D886" s="36" t="s">
        <v>867</v>
      </c>
      <c r="E886" s="44">
        <v>2612</v>
      </c>
      <c r="F886" s="44">
        <v>25611.93</v>
      </c>
      <c r="G886" s="44">
        <v>202687.35</v>
      </c>
      <c r="H886" s="44">
        <v>580790.46</v>
      </c>
      <c r="I886" s="44">
        <v>2198492.5197381335</v>
      </c>
      <c r="J886" s="44">
        <v>500</v>
      </c>
      <c r="K886" s="44">
        <v>500</v>
      </c>
      <c r="L886" s="29">
        <f t="shared" si="55"/>
        <v>809089.74</v>
      </c>
      <c r="M886" s="29">
        <f t="shared" si="52"/>
        <v>3007582.2597381333</v>
      </c>
      <c r="N886" s="44"/>
      <c r="O886" s="44"/>
    </row>
    <row r="887" spans="1:15" x14ac:dyDescent="0.25">
      <c r="A887" s="43">
        <v>40403</v>
      </c>
      <c r="B887" s="42">
        <f t="shared" si="53"/>
        <v>4</v>
      </c>
      <c r="C887" s="42">
        <f t="shared" si="54"/>
        <v>0</v>
      </c>
      <c r="D887" s="36" t="s">
        <v>868</v>
      </c>
      <c r="E887" s="44">
        <v>610</v>
      </c>
      <c r="F887" s="44">
        <v>8001.38</v>
      </c>
      <c r="G887" s="44">
        <v>41507.75</v>
      </c>
      <c r="H887" s="44">
        <v>70600.009999999995</v>
      </c>
      <c r="I887" s="44">
        <v>497003.57658509247</v>
      </c>
      <c r="J887" s="44">
        <v>500</v>
      </c>
      <c r="K887" s="44">
        <v>500</v>
      </c>
      <c r="L887" s="29">
        <f t="shared" si="55"/>
        <v>120109.13999999998</v>
      </c>
      <c r="M887" s="29">
        <f t="shared" si="52"/>
        <v>617112.71658509248</v>
      </c>
      <c r="N887" s="44"/>
      <c r="O887" s="44"/>
    </row>
    <row r="888" spans="1:15" x14ac:dyDescent="0.25">
      <c r="A888" s="43">
        <v>40404</v>
      </c>
      <c r="B888" s="42">
        <f t="shared" si="53"/>
        <v>4</v>
      </c>
      <c r="C888" s="42">
        <f t="shared" si="54"/>
        <v>1</v>
      </c>
      <c r="D888" s="36" t="s">
        <v>869</v>
      </c>
      <c r="E888" s="44">
        <v>17228</v>
      </c>
      <c r="F888" s="44">
        <v>12475.67</v>
      </c>
      <c r="G888" s="44">
        <v>1429406.87</v>
      </c>
      <c r="H888" s="44">
        <v>10990187.57</v>
      </c>
      <c r="I888" s="44">
        <v>16231348.782606503</v>
      </c>
      <c r="J888" s="44">
        <v>500</v>
      </c>
      <c r="K888" s="44">
        <v>500</v>
      </c>
      <c r="L888" s="29">
        <f t="shared" si="55"/>
        <v>12432070.109999999</v>
      </c>
      <c r="M888" s="29">
        <f t="shared" si="52"/>
        <v>28663418.892606504</v>
      </c>
      <c r="N888" s="44"/>
      <c r="O888" s="44"/>
    </row>
    <row r="889" spans="1:15" x14ac:dyDescent="0.25">
      <c r="A889" s="43">
        <v>40405</v>
      </c>
      <c r="B889" s="42">
        <f t="shared" si="53"/>
        <v>4</v>
      </c>
      <c r="C889" s="42">
        <f t="shared" si="54"/>
        <v>0</v>
      </c>
      <c r="D889" s="36" t="s">
        <v>870</v>
      </c>
      <c r="E889" s="44">
        <v>2703</v>
      </c>
      <c r="F889" s="44">
        <v>39158.21</v>
      </c>
      <c r="G889" s="44">
        <v>159270.92000000001</v>
      </c>
      <c r="H889" s="44">
        <v>478513.5</v>
      </c>
      <c r="I889" s="44">
        <v>2202296.1762450896</v>
      </c>
      <c r="J889" s="44">
        <v>500</v>
      </c>
      <c r="K889" s="44">
        <v>500</v>
      </c>
      <c r="L889" s="29">
        <f t="shared" si="55"/>
        <v>676942.63</v>
      </c>
      <c r="M889" s="29">
        <f t="shared" si="52"/>
        <v>2879238.8062450895</v>
      </c>
      <c r="N889" s="44"/>
      <c r="O889" s="44"/>
    </row>
    <row r="890" spans="1:15" x14ac:dyDescent="0.25">
      <c r="A890" s="43">
        <v>40406</v>
      </c>
      <c r="B890" s="42">
        <f t="shared" si="53"/>
        <v>4</v>
      </c>
      <c r="C890" s="42">
        <f t="shared" si="54"/>
        <v>0</v>
      </c>
      <c r="D890" s="36" t="s">
        <v>871</v>
      </c>
      <c r="E890" s="44">
        <v>2434</v>
      </c>
      <c r="F890" s="44">
        <v>15399.92</v>
      </c>
      <c r="G890" s="44">
        <v>208202.63</v>
      </c>
      <c r="H890" s="44">
        <v>2968433.78</v>
      </c>
      <c r="I890" s="44">
        <v>1988606.7465706801</v>
      </c>
      <c r="J890" s="44">
        <v>500</v>
      </c>
      <c r="K890" s="44">
        <v>500</v>
      </c>
      <c r="L890" s="29">
        <f t="shared" si="55"/>
        <v>3192036.3299999996</v>
      </c>
      <c r="M890" s="29">
        <f t="shared" si="52"/>
        <v>5180643.0765706794</v>
      </c>
      <c r="N890" s="44"/>
      <c r="O890" s="44"/>
    </row>
    <row r="891" spans="1:15" x14ac:dyDescent="0.25">
      <c r="A891" s="43">
        <v>40407</v>
      </c>
      <c r="B891" s="42">
        <f t="shared" si="53"/>
        <v>4</v>
      </c>
      <c r="C891" s="42">
        <f t="shared" si="54"/>
        <v>0</v>
      </c>
      <c r="D891" s="36" t="s">
        <v>2062</v>
      </c>
      <c r="E891" s="44">
        <v>1993</v>
      </c>
      <c r="F891" s="44">
        <v>26885.41</v>
      </c>
      <c r="G891" s="44">
        <v>124276.58</v>
      </c>
      <c r="H891" s="44">
        <v>260797.41</v>
      </c>
      <c r="I891" s="44">
        <v>1623816.6034985068</v>
      </c>
      <c r="J891" s="44">
        <v>500</v>
      </c>
      <c r="K891" s="44">
        <v>500</v>
      </c>
      <c r="L891" s="29">
        <f t="shared" si="55"/>
        <v>411959.4</v>
      </c>
      <c r="M891" s="29">
        <f t="shared" si="52"/>
        <v>2035776.0034985067</v>
      </c>
      <c r="N891" s="44"/>
      <c r="O891" s="44"/>
    </row>
    <row r="892" spans="1:15" x14ac:dyDescent="0.25">
      <c r="A892" s="43">
        <v>40408</v>
      </c>
      <c r="B892" s="42">
        <f t="shared" si="53"/>
        <v>4</v>
      </c>
      <c r="C892" s="42">
        <f t="shared" si="54"/>
        <v>0</v>
      </c>
      <c r="D892" s="36" t="s">
        <v>872</v>
      </c>
      <c r="E892" s="44">
        <v>1000</v>
      </c>
      <c r="F892" s="44">
        <v>7342.02</v>
      </c>
      <c r="G892" s="44">
        <v>78640.679999999993</v>
      </c>
      <c r="H892" s="44">
        <v>292876.32</v>
      </c>
      <c r="I892" s="44">
        <v>838662.6694750014</v>
      </c>
      <c r="J892" s="44">
        <v>500</v>
      </c>
      <c r="K892" s="44">
        <v>500</v>
      </c>
      <c r="L892" s="29">
        <f t="shared" si="55"/>
        <v>378859.02</v>
      </c>
      <c r="M892" s="29">
        <f t="shared" si="52"/>
        <v>1217521.6894750013</v>
      </c>
      <c r="N892" s="44"/>
      <c r="O892" s="44"/>
    </row>
    <row r="893" spans="1:15" x14ac:dyDescent="0.25">
      <c r="A893" s="43">
        <v>40409</v>
      </c>
      <c r="B893" s="42">
        <f t="shared" si="53"/>
        <v>4</v>
      </c>
      <c r="C893" s="42">
        <f t="shared" si="54"/>
        <v>0</v>
      </c>
      <c r="D893" s="36" t="s">
        <v>873</v>
      </c>
      <c r="E893" s="44">
        <v>1181</v>
      </c>
      <c r="F893" s="44">
        <v>19283.32</v>
      </c>
      <c r="G893" s="44">
        <v>79621.759999999995</v>
      </c>
      <c r="H893" s="44">
        <v>553464.07999999996</v>
      </c>
      <c r="I893" s="44">
        <v>962231.51466720353</v>
      </c>
      <c r="J893" s="44">
        <v>500</v>
      </c>
      <c r="K893" s="44">
        <v>500</v>
      </c>
      <c r="L893" s="29">
        <f t="shared" si="55"/>
        <v>652369.15999999992</v>
      </c>
      <c r="M893" s="29">
        <f t="shared" si="52"/>
        <v>1614600.6746672033</v>
      </c>
      <c r="N893" s="44"/>
      <c r="O893" s="44"/>
    </row>
    <row r="894" spans="1:15" x14ac:dyDescent="0.25">
      <c r="A894" s="43">
        <v>40410</v>
      </c>
      <c r="B894" s="42">
        <f t="shared" si="53"/>
        <v>4</v>
      </c>
      <c r="C894" s="42">
        <f t="shared" si="54"/>
        <v>0</v>
      </c>
      <c r="D894" s="36" t="s">
        <v>874</v>
      </c>
      <c r="E894" s="44">
        <v>1334</v>
      </c>
      <c r="F894" s="44">
        <v>23656.080000000002</v>
      </c>
      <c r="G894" s="44">
        <v>80688.820000000007</v>
      </c>
      <c r="H894" s="44">
        <v>259817.04</v>
      </c>
      <c r="I894" s="44">
        <v>1086889.788794284</v>
      </c>
      <c r="J894" s="44">
        <v>500</v>
      </c>
      <c r="K894" s="44">
        <v>500</v>
      </c>
      <c r="L894" s="29">
        <f t="shared" si="55"/>
        <v>364161.94</v>
      </c>
      <c r="M894" s="29">
        <f t="shared" si="52"/>
        <v>1451051.7287942839</v>
      </c>
      <c r="N894" s="44"/>
      <c r="O894" s="44"/>
    </row>
    <row r="895" spans="1:15" x14ac:dyDescent="0.25">
      <c r="A895" s="43">
        <v>40411</v>
      </c>
      <c r="B895" s="42">
        <f t="shared" si="53"/>
        <v>4</v>
      </c>
      <c r="C895" s="42">
        <f t="shared" si="54"/>
        <v>0</v>
      </c>
      <c r="D895" s="36" t="s">
        <v>875</v>
      </c>
      <c r="E895" s="44">
        <v>624</v>
      </c>
      <c r="F895" s="44">
        <v>5252.33</v>
      </c>
      <c r="G895" s="44">
        <v>32473.58</v>
      </c>
      <c r="H895" s="44">
        <v>8808.02</v>
      </c>
      <c r="I895" s="44">
        <v>508569.51604770112</v>
      </c>
      <c r="J895" s="44">
        <v>500</v>
      </c>
      <c r="K895" s="44">
        <v>500</v>
      </c>
      <c r="L895" s="29">
        <f t="shared" si="55"/>
        <v>46533.929999999993</v>
      </c>
      <c r="M895" s="29">
        <f t="shared" si="52"/>
        <v>555103.44604770117</v>
      </c>
      <c r="N895" s="44"/>
      <c r="O895" s="44"/>
    </row>
    <row r="896" spans="1:15" x14ac:dyDescent="0.25">
      <c r="A896" s="43">
        <v>40412</v>
      </c>
      <c r="B896" s="42">
        <f t="shared" si="53"/>
        <v>4</v>
      </c>
      <c r="C896" s="42">
        <f t="shared" si="54"/>
        <v>0</v>
      </c>
      <c r="D896" s="36" t="s">
        <v>876</v>
      </c>
      <c r="E896" s="44">
        <v>1300</v>
      </c>
      <c r="F896" s="44">
        <v>22969.66</v>
      </c>
      <c r="G896" s="44">
        <v>77544.42</v>
      </c>
      <c r="H896" s="44">
        <v>138024.34</v>
      </c>
      <c r="I896" s="44">
        <v>1059187.9500993772</v>
      </c>
      <c r="J896" s="44">
        <v>500</v>
      </c>
      <c r="K896" s="44">
        <v>500</v>
      </c>
      <c r="L896" s="29">
        <f t="shared" si="55"/>
        <v>238538.41999999998</v>
      </c>
      <c r="M896" s="29">
        <f t="shared" si="52"/>
        <v>1297726.3700993771</v>
      </c>
      <c r="N896" s="44"/>
      <c r="O896" s="44"/>
    </row>
    <row r="897" spans="1:15" x14ac:dyDescent="0.25">
      <c r="A897" s="43">
        <v>40413</v>
      </c>
      <c r="B897" s="42">
        <f t="shared" si="53"/>
        <v>4</v>
      </c>
      <c r="C897" s="42">
        <f t="shared" si="54"/>
        <v>0</v>
      </c>
      <c r="D897" s="36" t="s">
        <v>877</v>
      </c>
      <c r="E897" s="44">
        <v>3626</v>
      </c>
      <c r="F897" s="44">
        <v>20256.16</v>
      </c>
      <c r="G897" s="44">
        <v>230704.84</v>
      </c>
      <c r="H897" s="44">
        <v>769738.67</v>
      </c>
      <c r="I897" s="44">
        <v>2958152.7208156479</v>
      </c>
      <c r="J897" s="44">
        <v>500</v>
      </c>
      <c r="K897" s="44">
        <v>500</v>
      </c>
      <c r="L897" s="29">
        <f t="shared" si="55"/>
        <v>1020699.67</v>
      </c>
      <c r="M897" s="29">
        <f t="shared" si="52"/>
        <v>3978852.3908156478</v>
      </c>
      <c r="N897" s="44"/>
      <c r="O897" s="44"/>
    </row>
    <row r="898" spans="1:15" x14ac:dyDescent="0.25">
      <c r="A898" s="43">
        <v>40414</v>
      </c>
      <c r="B898" s="42">
        <f t="shared" si="53"/>
        <v>4</v>
      </c>
      <c r="C898" s="42">
        <f t="shared" si="54"/>
        <v>0</v>
      </c>
      <c r="D898" s="36" t="s">
        <v>878</v>
      </c>
      <c r="E898" s="44">
        <v>3258</v>
      </c>
      <c r="F898" s="44">
        <v>29475.08</v>
      </c>
      <c r="G898" s="44">
        <v>197379.76</v>
      </c>
      <c r="H898" s="44">
        <v>291925.92</v>
      </c>
      <c r="I898" s="44">
        <v>2669643.0549413627</v>
      </c>
      <c r="J898" s="44">
        <v>500</v>
      </c>
      <c r="K898" s="44">
        <v>500</v>
      </c>
      <c r="L898" s="29">
        <f t="shared" si="55"/>
        <v>518780.76</v>
      </c>
      <c r="M898" s="29">
        <f t="shared" si="52"/>
        <v>3188423.8149413625</v>
      </c>
      <c r="N898" s="44"/>
      <c r="O898" s="44"/>
    </row>
    <row r="899" spans="1:15" x14ac:dyDescent="0.25">
      <c r="A899" s="43">
        <v>40415</v>
      </c>
      <c r="B899" s="42">
        <f t="shared" si="53"/>
        <v>4</v>
      </c>
      <c r="C899" s="42">
        <f t="shared" si="54"/>
        <v>0</v>
      </c>
      <c r="D899" s="36" t="s">
        <v>879</v>
      </c>
      <c r="E899" s="44">
        <v>1398</v>
      </c>
      <c r="F899" s="44">
        <v>13791.13</v>
      </c>
      <c r="G899" s="44">
        <v>89329.68</v>
      </c>
      <c r="H899" s="44">
        <v>443120.98</v>
      </c>
      <c r="I899" s="44">
        <v>1139239.6263376381</v>
      </c>
      <c r="J899" s="44">
        <v>500</v>
      </c>
      <c r="K899" s="44">
        <v>500</v>
      </c>
      <c r="L899" s="29">
        <f t="shared" si="55"/>
        <v>546241.79</v>
      </c>
      <c r="M899" s="29">
        <f t="shared" si="52"/>
        <v>1685481.4163376382</v>
      </c>
      <c r="N899" s="44"/>
      <c r="O899" s="44"/>
    </row>
    <row r="900" spans="1:15" x14ac:dyDescent="0.25">
      <c r="A900" s="43">
        <v>40416</v>
      </c>
      <c r="B900" s="42">
        <f t="shared" si="53"/>
        <v>4</v>
      </c>
      <c r="C900" s="42">
        <f t="shared" si="54"/>
        <v>0</v>
      </c>
      <c r="D900" s="36" t="s">
        <v>880</v>
      </c>
      <c r="E900" s="44">
        <v>697</v>
      </c>
      <c r="F900" s="44">
        <v>5802.1</v>
      </c>
      <c r="G900" s="44">
        <v>45813.36</v>
      </c>
      <c r="H900" s="44">
        <v>167559.89000000001</v>
      </c>
      <c r="I900" s="44">
        <v>567887.69324558927</v>
      </c>
      <c r="J900" s="44">
        <v>500</v>
      </c>
      <c r="K900" s="44">
        <v>500</v>
      </c>
      <c r="L900" s="29">
        <f t="shared" si="55"/>
        <v>219175.35</v>
      </c>
      <c r="M900" s="29">
        <f t="shared" si="52"/>
        <v>787063.04324558924</v>
      </c>
      <c r="N900" s="44"/>
      <c r="O900" s="44"/>
    </row>
    <row r="901" spans="1:15" x14ac:dyDescent="0.25">
      <c r="A901" s="43">
        <v>40417</v>
      </c>
      <c r="B901" s="42">
        <f t="shared" si="53"/>
        <v>4</v>
      </c>
      <c r="C901" s="42">
        <f t="shared" si="54"/>
        <v>0</v>
      </c>
      <c r="D901" s="36" t="s">
        <v>881</v>
      </c>
      <c r="E901" s="44">
        <v>1192</v>
      </c>
      <c r="F901" s="44">
        <v>12462.03</v>
      </c>
      <c r="G901" s="44">
        <v>76820.92</v>
      </c>
      <c r="H901" s="44">
        <v>89733.35</v>
      </c>
      <c r="I901" s="44">
        <v>972705.87424496748</v>
      </c>
      <c r="J901" s="44">
        <v>500</v>
      </c>
      <c r="K901" s="44">
        <v>500</v>
      </c>
      <c r="L901" s="29">
        <f t="shared" si="55"/>
        <v>179016.3</v>
      </c>
      <c r="M901" s="29">
        <f t="shared" si="52"/>
        <v>1151722.1742449675</v>
      </c>
      <c r="N901" s="44"/>
      <c r="O901" s="44"/>
    </row>
    <row r="902" spans="1:15" x14ac:dyDescent="0.25">
      <c r="A902" s="43">
        <v>40418</v>
      </c>
      <c r="B902" s="42">
        <f t="shared" si="53"/>
        <v>4</v>
      </c>
      <c r="C902" s="42">
        <f t="shared" si="54"/>
        <v>0</v>
      </c>
      <c r="D902" s="36" t="s">
        <v>882</v>
      </c>
      <c r="E902" s="44">
        <v>4741</v>
      </c>
      <c r="F902" s="44">
        <v>32949.300000000003</v>
      </c>
      <c r="G902" s="44">
        <v>426441.74</v>
      </c>
      <c r="H902" s="44">
        <v>2426079.59</v>
      </c>
      <c r="I902" s="44">
        <v>3873871.2780162673</v>
      </c>
      <c r="J902" s="44">
        <v>500</v>
      </c>
      <c r="K902" s="44">
        <v>500</v>
      </c>
      <c r="L902" s="29">
        <f t="shared" si="55"/>
        <v>2885470.63</v>
      </c>
      <c r="M902" s="29">
        <f t="shared" ref="M902:M965" si="56">L902+I902</f>
        <v>6759341.9080162672</v>
      </c>
      <c r="N902" s="44"/>
      <c r="O902" s="44"/>
    </row>
    <row r="903" spans="1:15" x14ac:dyDescent="0.25">
      <c r="A903" s="43">
        <v>40419</v>
      </c>
      <c r="B903" s="42">
        <f t="shared" ref="B903:B966" si="57">INT(A903/10000)</f>
        <v>4</v>
      </c>
      <c r="C903" s="42">
        <f t="shared" ref="C903:C966" si="58">IF(E903&lt;=10000,0,IF(E903&lt;=20000,1,IF(E903&lt;=50000,2,3)))</f>
        <v>0</v>
      </c>
      <c r="D903" s="36" t="s">
        <v>883</v>
      </c>
      <c r="E903" s="44">
        <v>2769</v>
      </c>
      <c r="F903" s="44">
        <v>23982.26</v>
      </c>
      <c r="G903" s="44">
        <v>192600.21</v>
      </c>
      <c r="H903" s="44">
        <v>449152.5</v>
      </c>
      <c r="I903" s="44">
        <v>2262125.5337116742</v>
      </c>
      <c r="J903" s="44">
        <v>500</v>
      </c>
      <c r="K903" s="44">
        <v>500</v>
      </c>
      <c r="L903" s="29">
        <f t="shared" ref="L903:L966" si="59">F903/J903*500+G903/K903*500+H903</f>
        <v>665734.97</v>
      </c>
      <c r="M903" s="29">
        <f t="shared" si="56"/>
        <v>2927860.5037116744</v>
      </c>
      <c r="N903" s="44"/>
      <c r="O903" s="44"/>
    </row>
    <row r="904" spans="1:15" x14ac:dyDescent="0.25">
      <c r="A904" s="43">
        <v>40420</v>
      </c>
      <c r="B904" s="42">
        <f t="shared" si="57"/>
        <v>4</v>
      </c>
      <c r="C904" s="42">
        <f t="shared" si="58"/>
        <v>0</v>
      </c>
      <c r="D904" s="36" t="s">
        <v>884</v>
      </c>
      <c r="E904" s="44">
        <v>1404</v>
      </c>
      <c r="F904" s="44">
        <v>2735.06</v>
      </c>
      <c r="G904" s="44">
        <v>71962.38</v>
      </c>
      <c r="H904" s="44">
        <v>179895.39</v>
      </c>
      <c r="I904" s="44">
        <v>1144128.1861073275</v>
      </c>
      <c r="J904" s="44">
        <v>500</v>
      </c>
      <c r="K904" s="44">
        <v>500</v>
      </c>
      <c r="L904" s="29">
        <f t="shared" si="59"/>
        <v>254592.83000000002</v>
      </c>
      <c r="M904" s="29">
        <f t="shared" si="56"/>
        <v>1398721.0161073275</v>
      </c>
      <c r="N904" s="44"/>
      <c r="O904" s="44"/>
    </row>
    <row r="905" spans="1:15" x14ac:dyDescent="0.25">
      <c r="A905" s="43">
        <v>40421</v>
      </c>
      <c r="B905" s="42">
        <f t="shared" si="57"/>
        <v>4</v>
      </c>
      <c r="C905" s="42">
        <f t="shared" si="58"/>
        <v>0</v>
      </c>
      <c r="D905" s="36" t="s">
        <v>885</v>
      </c>
      <c r="E905" s="44">
        <v>6677</v>
      </c>
      <c r="F905" s="44">
        <v>1969.75</v>
      </c>
      <c r="G905" s="44">
        <v>427983.04</v>
      </c>
      <c r="H905" s="44">
        <v>5158668.99</v>
      </c>
      <c r="I905" s="44">
        <v>5440152.2637027251</v>
      </c>
      <c r="J905" s="44">
        <v>500</v>
      </c>
      <c r="K905" s="44">
        <v>500</v>
      </c>
      <c r="L905" s="29">
        <f t="shared" si="59"/>
        <v>5588621.7800000003</v>
      </c>
      <c r="M905" s="29">
        <f t="shared" si="56"/>
        <v>11028774.043702725</v>
      </c>
      <c r="N905" s="44"/>
      <c r="O905" s="44"/>
    </row>
    <row r="906" spans="1:15" x14ac:dyDescent="0.25">
      <c r="A906" s="43">
        <v>40422</v>
      </c>
      <c r="B906" s="42">
        <f t="shared" si="57"/>
        <v>4</v>
      </c>
      <c r="C906" s="42">
        <f t="shared" si="58"/>
        <v>0</v>
      </c>
      <c r="D906" s="36" t="s">
        <v>886</v>
      </c>
      <c r="E906" s="44">
        <v>2537</v>
      </c>
      <c r="F906" s="44">
        <v>1848.96</v>
      </c>
      <c r="G906" s="44">
        <v>162473.17000000001</v>
      </c>
      <c r="H906" s="44">
        <v>542273.30000000005</v>
      </c>
      <c r="I906" s="44">
        <v>2067057.7226170155</v>
      </c>
      <c r="J906" s="44">
        <v>500</v>
      </c>
      <c r="K906" s="44">
        <v>500</v>
      </c>
      <c r="L906" s="29">
        <f t="shared" si="59"/>
        <v>706595.43</v>
      </c>
      <c r="M906" s="29">
        <f t="shared" si="56"/>
        <v>2773653.1526170154</v>
      </c>
      <c r="N906" s="44"/>
      <c r="O906" s="44"/>
    </row>
    <row r="907" spans="1:15" x14ac:dyDescent="0.25">
      <c r="A907" s="43">
        <v>40423</v>
      </c>
      <c r="B907" s="42">
        <f t="shared" si="57"/>
        <v>4</v>
      </c>
      <c r="C907" s="42">
        <f t="shared" si="58"/>
        <v>0</v>
      </c>
      <c r="D907" s="36" t="s">
        <v>887</v>
      </c>
      <c r="E907" s="44">
        <v>1207</v>
      </c>
      <c r="F907" s="44">
        <v>12796.9</v>
      </c>
      <c r="G907" s="44">
        <v>77529.53</v>
      </c>
      <c r="H907" s="44">
        <v>79573.48</v>
      </c>
      <c r="I907" s="44">
        <v>984610.47366919101</v>
      </c>
      <c r="J907" s="44">
        <v>500</v>
      </c>
      <c r="K907" s="44">
        <v>500</v>
      </c>
      <c r="L907" s="29">
        <f t="shared" si="59"/>
        <v>169899.90999999997</v>
      </c>
      <c r="M907" s="29">
        <f t="shared" si="56"/>
        <v>1154510.383669191</v>
      </c>
      <c r="N907" s="44"/>
      <c r="O907" s="44"/>
    </row>
    <row r="908" spans="1:15" x14ac:dyDescent="0.25">
      <c r="A908" s="43">
        <v>40424</v>
      </c>
      <c r="B908" s="42">
        <f t="shared" si="57"/>
        <v>4</v>
      </c>
      <c r="C908" s="42">
        <f t="shared" si="58"/>
        <v>0</v>
      </c>
      <c r="D908" s="36" t="s">
        <v>888</v>
      </c>
      <c r="E908" s="44">
        <v>1060</v>
      </c>
      <c r="F908" s="44">
        <v>15540.02</v>
      </c>
      <c r="G908" s="44">
        <v>56950.39</v>
      </c>
      <c r="H908" s="44">
        <v>92056.71</v>
      </c>
      <c r="I908" s="44">
        <v>863645.55931179994</v>
      </c>
      <c r="J908" s="44">
        <v>500</v>
      </c>
      <c r="K908" s="44">
        <v>500</v>
      </c>
      <c r="L908" s="29">
        <f t="shared" si="59"/>
        <v>164547.12</v>
      </c>
      <c r="M908" s="29">
        <f t="shared" si="56"/>
        <v>1028192.6793117999</v>
      </c>
      <c r="N908" s="44"/>
      <c r="O908" s="44"/>
    </row>
    <row r="909" spans="1:15" x14ac:dyDescent="0.25">
      <c r="A909" s="43">
        <v>40425</v>
      </c>
      <c r="B909" s="42">
        <f t="shared" si="57"/>
        <v>4</v>
      </c>
      <c r="C909" s="42">
        <f t="shared" si="58"/>
        <v>0</v>
      </c>
      <c r="D909" s="36" t="s">
        <v>889</v>
      </c>
      <c r="E909" s="44">
        <v>1683</v>
      </c>
      <c r="F909" s="44">
        <v>9768.9699999999993</v>
      </c>
      <c r="G909" s="44">
        <v>121831.71</v>
      </c>
      <c r="H909" s="44">
        <v>591845.79</v>
      </c>
      <c r="I909" s="44">
        <v>1371241.0153978863</v>
      </c>
      <c r="J909" s="44">
        <v>500</v>
      </c>
      <c r="K909" s="44">
        <v>500</v>
      </c>
      <c r="L909" s="29">
        <f t="shared" si="59"/>
        <v>723446.47</v>
      </c>
      <c r="M909" s="29">
        <f t="shared" si="56"/>
        <v>2094687.4853978863</v>
      </c>
      <c r="N909" s="44"/>
      <c r="O909" s="44"/>
    </row>
    <row r="910" spans="1:15" x14ac:dyDescent="0.25">
      <c r="A910" s="43">
        <v>40426</v>
      </c>
      <c r="B910" s="42">
        <f t="shared" si="57"/>
        <v>4</v>
      </c>
      <c r="C910" s="42">
        <f t="shared" si="58"/>
        <v>0</v>
      </c>
      <c r="D910" s="36" t="s">
        <v>890</v>
      </c>
      <c r="E910" s="44">
        <v>3088</v>
      </c>
      <c r="F910" s="44">
        <v>-6627.21</v>
      </c>
      <c r="G910" s="44">
        <v>235537.4</v>
      </c>
      <c r="H910" s="44">
        <v>2416099.62</v>
      </c>
      <c r="I910" s="44">
        <v>2517864.2614668286</v>
      </c>
      <c r="J910" s="44">
        <v>500</v>
      </c>
      <c r="K910" s="44">
        <v>500</v>
      </c>
      <c r="L910" s="29">
        <f t="shared" si="59"/>
        <v>2645009.81</v>
      </c>
      <c r="M910" s="29">
        <f t="shared" si="56"/>
        <v>5162874.0714668287</v>
      </c>
      <c r="N910" s="44"/>
      <c r="O910" s="44"/>
    </row>
    <row r="911" spans="1:15" x14ac:dyDescent="0.25">
      <c r="A911" s="43">
        <v>40427</v>
      </c>
      <c r="B911" s="42">
        <f t="shared" si="57"/>
        <v>4</v>
      </c>
      <c r="C911" s="42">
        <f t="shared" si="58"/>
        <v>0</v>
      </c>
      <c r="D911" s="36" t="s">
        <v>891</v>
      </c>
      <c r="E911" s="44">
        <v>2251</v>
      </c>
      <c r="F911" s="44">
        <v>27139.86</v>
      </c>
      <c r="G911" s="44">
        <v>351765.6</v>
      </c>
      <c r="H911" s="44">
        <v>859656.4</v>
      </c>
      <c r="I911" s="44">
        <v>1834024.6735951526</v>
      </c>
      <c r="J911" s="44">
        <v>500</v>
      </c>
      <c r="K911" s="44">
        <v>500</v>
      </c>
      <c r="L911" s="29">
        <f t="shared" si="59"/>
        <v>1238561.8599999999</v>
      </c>
      <c r="M911" s="29">
        <f t="shared" si="56"/>
        <v>3072586.5335951522</v>
      </c>
      <c r="N911" s="44"/>
      <c r="O911" s="44"/>
    </row>
    <row r="912" spans="1:15" x14ac:dyDescent="0.25">
      <c r="A912" s="43">
        <v>40428</v>
      </c>
      <c r="B912" s="42">
        <f t="shared" si="57"/>
        <v>4</v>
      </c>
      <c r="C912" s="42">
        <f t="shared" si="58"/>
        <v>0</v>
      </c>
      <c r="D912" s="36" t="s">
        <v>892</v>
      </c>
      <c r="E912" s="44">
        <v>3300</v>
      </c>
      <c r="F912" s="44">
        <v>8386.94</v>
      </c>
      <c r="G912" s="44">
        <v>223268.87</v>
      </c>
      <c r="H912" s="44">
        <v>358064.93</v>
      </c>
      <c r="I912" s="44">
        <v>2688707.8733291882</v>
      </c>
      <c r="J912" s="44">
        <v>500</v>
      </c>
      <c r="K912" s="44">
        <v>500</v>
      </c>
      <c r="L912" s="29">
        <f t="shared" si="59"/>
        <v>589720.74</v>
      </c>
      <c r="M912" s="29">
        <f t="shared" si="56"/>
        <v>3278428.613329188</v>
      </c>
      <c r="N912" s="44"/>
      <c r="O912" s="44"/>
    </row>
    <row r="913" spans="1:15" x14ac:dyDescent="0.25">
      <c r="A913" s="43">
        <v>40429</v>
      </c>
      <c r="B913" s="42">
        <f t="shared" si="57"/>
        <v>4</v>
      </c>
      <c r="C913" s="42">
        <f t="shared" si="58"/>
        <v>0</v>
      </c>
      <c r="D913" s="36" t="s">
        <v>893</v>
      </c>
      <c r="E913" s="44">
        <v>966</v>
      </c>
      <c r="F913" s="44">
        <v>8127.89</v>
      </c>
      <c r="G913" s="44">
        <v>69189.42</v>
      </c>
      <c r="H913" s="44">
        <v>124483.25</v>
      </c>
      <c r="I913" s="44">
        <v>787058.12291999883</v>
      </c>
      <c r="J913" s="44">
        <v>500</v>
      </c>
      <c r="K913" s="44">
        <v>500</v>
      </c>
      <c r="L913" s="29">
        <f t="shared" si="59"/>
        <v>201800.56</v>
      </c>
      <c r="M913" s="29">
        <f t="shared" si="56"/>
        <v>988858.68291999889</v>
      </c>
      <c r="N913" s="44"/>
      <c r="O913" s="44"/>
    </row>
    <row r="914" spans="1:15" x14ac:dyDescent="0.25">
      <c r="A914" s="43">
        <v>40430</v>
      </c>
      <c r="B914" s="42">
        <f t="shared" si="57"/>
        <v>4</v>
      </c>
      <c r="C914" s="42">
        <f t="shared" si="58"/>
        <v>0</v>
      </c>
      <c r="D914" s="36" t="s">
        <v>894</v>
      </c>
      <c r="E914" s="44">
        <v>1003</v>
      </c>
      <c r="F914" s="44">
        <v>4199.1499999999996</v>
      </c>
      <c r="G914" s="44">
        <v>64894.54</v>
      </c>
      <c r="H914" s="44">
        <v>85956.739999999991</v>
      </c>
      <c r="I914" s="44">
        <v>821842.84149975039</v>
      </c>
      <c r="J914" s="44">
        <v>500</v>
      </c>
      <c r="K914" s="44">
        <v>500</v>
      </c>
      <c r="L914" s="29">
        <f t="shared" si="59"/>
        <v>155050.43</v>
      </c>
      <c r="M914" s="29">
        <f t="shared" si="56"/>
        <v>976893.27149975044</v>
      </c>
      <c r="N914" s="44"/>
      <c r="O914" s="44"/>
    </row>
    <row r="915" spans="1:15" x14ac:dyDescent="0.25">
      <c r="A915" s="43">
        <v>40431</v>
      </c>
      <c r="B915" s="42">
        <f t="shared" si="57"/>
        <v>4</v>
      </c>
      <c r="C915" s="42">
        <f t="shared" si="58"/>
        <v>0</v>
      </c>
      <c r="D915" s="36" t="s">
        <v>895</v>
      </c>
      <c r="E915" s="44">
        <v>1108</v>
      </c>
      <c r="F915" s="44">
        <v>5411.01</v>
      </c>
      <c r="G915" s="44">
        <v>91103.82</v>
      </c>
      <c r="H915" s="44">
        <v>1183931.8</v>
      </c>
      <c r="I915" s="44">
        <v>902754.03746931558</v>
      </c>
      <c r="J915" s="44">
        <v>500</v>
      </c>
      <c r="K915" s="44">
        <v>500</v>
      </c>
      <c r="L915" s="29">
        <f t="shared" si="59"/>
        <v>1280446.6300000001</v>
      </c>
      <c r="M915" s="29">
        <f t="shared" si="56"/>
        <v>2183200.6674693157</v>
      </c>
      <c r="N915" s="44"/>
      <c r="O915" s="44"/>
    </row>
    <row r="916" spans="1:15" x14ac:dyDescent="0.25">
      <c r="A916" s="43">
        <v>40432</v>
      </c>
      <c r="B916" s="42">
        <f t="shared" si="57"/>
        <v>4</v>
      </c>
      <c r="C916" s="42">
        <f t="shared" si="58"/>
        <v>0</v>
      </c>
      <c r="D916" s="36" t="s">
        <v>896</v>
      </c>
      <c r="E916" s="44">
        <v>1677</v>
      </c>
      <c r="F916" s="44">
        <v>24393.37</v>
      </c>
      <c r="G916" s="44">
        <v>106639.81</v>
      </c>
      <c r="H916" s="44">
        <v>111175.73</v>
      </c>
      <c r="I916" s="44">
        <v>1366352.4556281967</v>
      </c>
      <c r="J916" s="44">
        <v>500</v>
      </c>
      <c r="K916" s="44">
        <v>500</v>
      </c>
      <c r="L916" s="29">
        <f t="shared" si="59"/>
        <v>242208.90999999997</v>
      </c>
      <c r="M916" s="29">
        <f t="shared" si="56"/>
        <v>1608561.3656281966</v>
      </c>
      <c r="N916" s="44"/>
      <c r="O916" s="44"/>
    </row>
    <row r="917" spans="1:15" x14ac:dyDescent="0.25">
      <c r="A917" s="43">
        <v>40433</v>
      </c>
      <c r="B917" s="42">
        <f t="shared" si="57"/>
        <v>4</v>
      </c>
      <c r="C917" s="42">
        <f t="shared" si="58"/>
        <v>0</v>
      </c>
      <c r="D917" s="36" t="s">
        <v>897</v>
      </c>
      <c r="E917" s="44">
        <v>992</v>
      </c>
      <c r="F917" s="44">
        <v>14977.54</v>
      </c>
      <c r="G917" s="44">
        <v>50608.47</v>
      </c>
      <c r="H917" s="44">
        <v>192215.97</v>
      </c>
      <c r="I917" s="44">
        <v>808241.88192198635</v>
      </c>
      <c r="J917" s="44">
        <v>500</v>
      </c>
      <c r="K917" s="44">
        <v>500</v>
      </c>
      <c r="L917" s="29">
        <f t="shared" si="59"/>
        <v>257801.98</v>
      </c>
      <c r="M917" s="29">
        <f t="shared" si="56"/>
        <v>1066043.8619219863</v>
      </c>
      <c r="N917" s="44"/>
      <c r="O917" s="44"/>
    </row>
    <row r="918" spans="1:15" x14ac:dyDescent="0.25">
      <c r="A918" s="43">
        <v>40434</v>
      </c>
      <c r="B918" s="42">
        <f t="shared" si="57"/>
        <v>4</v>
      </c>
      <c r="C918" s="42">
        <f t="shared" si="58"/>
        <v>0</v>
      </c>
      <c r="D918" s="36" t="s">
        <v>898</v>
      </c>
      <c r="E918" s="44">
        <v>930</v>
      </c>
      <c r="F918" s="44">
        <v>11463.36</v>
      </c>
      <c r="G918" s="44">
        <v>47741.52</v>
      </c>
      <c r="H918" s="44">
        <v>125920.91</v>
      </c>
      <c r="I918" s="44">
        <v>757726.76430186222</v>
      </c>
      <c r="J918" s="44">
        <v>500</v>
      </c>
      <c r="K918" s="44">
        <v>500</v>
      </c>
      <c r="L918" s="29">
        <f t="shared" si="59"/>
        <v>185125.79</v>
      </c>
      <c r="M918" s="29">
        <f t="shared" si="56"/>
        <v>942852.55430186226</v>
      </c>
      <c r="N918" s="44"/>
      <c r="O918" s="44"/>
    </row>
    <row r="919" spans="1:15" x14ac:dyDescent="0.25">
      <c r="A919" s="43">
        <v>40435</v>
      </c>
      <c r="B919" s="42">
        <f t="shared" si="57"/>
        <v>4</v>
      </c>
      <c r="C919" s="42">
        <f t="shared" si="58"/>
        <v>0</v>
      </c>
      <c r="D919" s="36" t="s">
        <v>2063</v>
      </c>
      <c r="E919" s="44">
        <v>403</v>
      </c>
      <c r="F919" s="44">
        <v>5202.87</v>
      </c>
      <c r="G919" s="44">
        <v>43854.79</v>
      </c>
      <c r="H919" s="44">
        <v>208460.1</v>
      </c>
      <c r="I919" s="44">
        <v>328348.26453080692</v>
      </c>
      <c r="J919" s="44">
        <v>500</v>
      </c>
      <c r="K919" s="44">
        <v>500</v>
      </c>
      <c r="L919" s="29">
        <f t="shared" si="59"/>
        <v>257517.76</v>
      </c>
      <c r="M919" s="29">
        <f t="shared" si="56"/>
        <v>585866.02453080693</v>
      </c>
      <c r="N919" s="44"/>
      <c r="O919" s="44"/>
    </row>
    <row r="920" spans="1:15" x14ac:dyDescent="0.25">
      <c r="A920" s="43">
        <v>40436</v>
      </c>
      <c r="B920" s="42">
        <f t="shared" si="57"/>
        <v>4</v>
      </c>
      <c r="C920" s="42">
        <f t="shared" si="58"/>
        <v>0</v>
      </c>
      <c r="D920" s="36" t="s">
        <v>2064</v>
      </c>
      <c r="E920" s="44">
        <v>2045</v>
      </c>
      <c r="F920" s="44">
        <v>16679.78</v>
      </c>
      <c r="G920" s="44">
        <v>113363.08</v>
      </c>
      <c r="H920" s="44">
        <v>213500.26</v>
      </c>
      <c r="I920" s="44">
        <v>1666184.1215024819</v>
      </c>
      <c r="J920" s="44">
        <v>500</v>
      </c>
      <c r="K920" s="44">
        <v>500</v>
      </c>
      <c r="L920" s="29">
        <f t="shared" si="59"/>
        <v>343543.12</v>
      </c>
      <c r="M920" s="29">
        <f t="shared" si="56"/>
        <v>2009727.241502482</v>
      </c>
      <c r="N920" s="44"/>
      <c r="O920" s="44"/>
    </row>
    <row r="921" spans="1:15" x14ac:dyDescent="0.25">
      <c r="A921" s="43">
        <v>40437</v>
      </c>
      <c r="B921" s="42">
        <f t="shared" si="57"/>
        <v>4</v>
      </c>
      <c r="C921" s="42">
        <f t="shared" si="58"/>
        <v>0</v>
      </c>
      <c r="D921" s="36" t="s">
        <v>2065</v>
      </c>
      <c r="E921" s="44">
        <v>3138</v>
      </c>
      <c r="F921" s="44">
        <v>10747.83</v>
      </c>
      <c r="G921" s="44">
        <v>217238.23</v>
      </c>
      <c r="H921" s="44">
        <v>505297.08</v>
      </c>
      <c r="I921" s="44">
        <v>2556716.759547574</v>
      </c>
      <c r="J921" s="44">
        <v>500</v>
      </c>
      <c r="K921" s="44">
        <v>500</v>
      </c>
      <c r="L921" s="29">
        <f t="shared" si="59"/>
        <v>733283.14</v>
      </c>
      <c r="M921" s="29">
        <f t="shared" si="56"/>
        <v>3289999.8995475741</v>
      </c>
      <c r="N921" s="44"/>
      <c r="O921" s="44"/>
    </row>
    <row r="922" spans="1:15" x14ac:dyDescent="0.25">
      <c r="A922" s="43">
        <v>40438</v>
      </c>
      <c r="B922" s="42">
        <f t="shared" si="57"/>
        <v>4</v>
      </c>
      <c r="C922" s="42">
        <f t="shared" si="58"/>
        <v>0</v>
      </c>
      <c r="D922" s="36" t="s">
        <v>2066</v>
      </c>
      <c r="E922" s="44">
        <v>2423</v>
      </c>
      <c r="F922" s="44">
        <v>20896.240000000002</v>
      </c>
      <c r="G922" s="44">
        <v>171884.6</v>
      </c>
      <c r="H922" s="44">
        <v>481698.71</v>
      </c>
      <c r="I922" s="44">
        <v>1974163.3869929165</v>
      </c>
      <c r="J922" s="44">
        <v>500</v>
      </c>
      <c r="K922" s="44">
        <v>500</v>
      </c>
      <c r="L922" s="29">
        <f t="shared" si="59"/>
        <v>674479.55</v>
      </c>
      <c r="M922" s="29">
        <f t="shared" si="56"/>
        <v>2648642.9369929163</v>
      </c>
      <c r="N922" s="44"/>
      <c r="O922" s="44"/>
    </row>
    <row r="923" spans="1:15" x14ac:dyDescent="0.25">
      <c r="A923" s="43">
        <v>40439</v>
      </c>
      <c r="B923" s="42">
        <f t="shared" si="57"/>
        <v>4</v>
      </c>
      <c r="C923" s="42">
        <f t="shared" si="58"/>
        <v>0</v>
      </c>
      <c r="D923" s="36" t="s">
        <v>2067</v>
      </c>
      <c r="E923" s="44">
        <v>597</v>
      </c>
      <c r="F923" s="44">
        <v>7792.38</v>
      </c>
      <c r="G923" s="44">
        <v>27926.46</v>
      </c>
      <c r="H923" s="44">
        <v>46697.83</v>
      </c>
      <c r="I923" s="44">
        <v>486411.69708409865</v>
      </c>
      <c r="J923" s="44">
        <v>500</v>
      </c>
      <c r="K923" s="44">
        <v>500</v>
      </c>
      <c r="L923" s="29">
        <f t="shared" si="59"/>
        <v>82416.67</v>
      </c>
      <c r="M923" s="29">
        <f t="shared" si="56"/>
        <v>568828.36708409863</v>
      </c>
      <c r="N923" s="44"/>
      <c r="O923" s="44"/>
    </row>
    <row r="924" spans="1:15" x14ac:dyDescent="0.25">
      <c r="A924" s="43">
        <v>40440</v>
      </c>
      <c r="B924" s="42">
        <f t="shared" si="57"/>
        <v>4</v>
      </c>
      <c r="C924" s="42">
        <f t="shared" si="58"/>
        <v>0</v>
      </c>
      <c r="D924" s="36" t="s">
        <v>2068</v>
      </c>
      <c r="E924" s="44">
        <v>406</v>
      </c>
      <c r="F924" s="44">
        <v>4799.58</v>
      </c>
      <c r="G924" s="44">
        <v>18785.310000000001</v>
      </c>
      <c r="H924" s="44">
        <v>33593.89</v>
      </c>
      <c r="I924" s="44">
        <v>330792.54441565165</v>
      </c>
      <c r="J924" s="44">
        <v>500</v>
      </c>
      <c r="K924" s="44">
        <v>500</v>
      </c>
      <c r="L924" s="29">
        <f t="shared" si="59"/>
        <v>57178.78</v>
      </c>
      <c r="M924" s="29">
        <f t="shared" si="56"/>
        <v>387971.32441565162</v>
      </c>
      <c r="N924" s="44"/>
      <c r="O924" s="44"/>
    </row>
    <row r="925" spans="1:15" x14ac:dyDescent="0.25">
      <c r="A925" s="43">
        <v>40441</v>
      </c>
      <c r="B925" s="42">
        <f t="shared" si="57"/>
        <v>4</v>
      </c>
      <c r="C925" s="42">
        <f t="shared" si="58"/>
        <v>0</v>
      </c>
      <c r="D925" s="36" t="s">
        <v>899</v>
      </c>
      <c r="E925" s="44">
        <v>3926</v>
      </c>
      <c r="F925" s="44">
        <v>23761.06</v>
      </c>
      <c r="G925" s="44">
        <v>329764.27</v>
      </c>
      <c r="H925" s="44">
        <v>1314110.71</v>
      </c>
      <c r="I925" s="44">
        <v>3198747.6093001193</v>
      </c>
      <c r="J925" s="44">
        <v>500</v>
      </c>
      <c r="K925" s="44">
        <v>500</v>
      </c>
      <c r="L925" s="29">
        <f t="shared" si="59"/>
        <v>1667636.04</v>
      </c>
      <c r="M925" s="29">
        <f t="shared" si="56"/>
        <v>4866383.6493001189</v>
      </c>
      <c r="N925" s="44"/>
      <c r="O925" s="44"/>
    </row>
    <row r="926" spans="1:15" x14ac:dyDescent="0.25">
      <c r="A926" s="43">
        <v>40442</v>
      </c>
      <c r="B926" s="42">
        <f t="shared" si="57"/>
        <v>4</v>
      </c>
      <c r="C926" s="42">
        <f t="shared" si="58"/>
        <v>0</v>
      </c>
      <c r="D926" s="36" t="s">
        <v>900</v>
      </c>
      <c r="E926" s="44">
        <v>999</v>
      </c>
      <c r="F926" s="44">
        <v>16370.35</v>
      </c>
      <c r="G926" s="44">
        <v>82725.87</v>
      </c>
      <c r="H926" s="44">
        <v>129759.38</v>
      </c>
      <c r="I926" s="44">
        <v>813945.20165329077</v>
      </c>
      <c r="J926" s="44">
        <v>500</v>
      </c>
      <c r="K926" s="44">
        <v>500</v>
      </c>
      <c r="L926" s="29">
        <f t="shared" si="59"/>
        <v>228855.6</v>
      </c>
      <c r="M926" s="29">
        <f t="shared" si="56"/>
        <v>1042800.8016532907</v>
      </c>
      <c r="N926" s="44"/>
      <c r="O926" s="44"/>
    </row>
    <row r="927" spans="1:15" x14ac:dyDescent="0.25">
      <c r="A927" s="43">
        <v>40443</v>
      </c>
      <c r="B927" s="42">
        <f t="shared" si="57"/>
        <v>4</v>
      </c>
      <c r="C927" s="42">
        <f t="shared" si="58"/>
        <v>0</v>
      </c>
      <c r="D927" s="36" t="s">
        <v>901</v>
      </c>
      <c r="E927" s="44">
        <v>2063</v>
      </c>
      <c r="F927" s="44">
        <v>21578.11</v>
      </c>
      <c r="G927" s="44">
        <v>151074</v>
      </c>
      <c r="H927" s="44">
        <v>836024.41</v>
      </c>
      <c r="I927" s="44">
        <v>1682303.3008115503</v>
      </c>
      <c r="J927" s="44">
        <v>500</v>
      </c>
      <c r="K927" s="44">
        <v>500</v>
      </c>
      <c r="L927" s="29">
        <f t="shared" si="59"/>
        <v>1008676.52</v>
      </c>
      <c r="M927" s="29">
        <f t="shared" si="56"/>
        <v>2690979.8208115501</v>
      </c>
      <c r="N927" s="44"/>
      <c r="O927" s="44"/>
    </row>
    <row r="928" spans="1:15" x14ac:dyDescent="0.25">
      <c r="A928" s="43">
        <v>40444</v>
      </c>
      <c r="B928" s="42">
        <f t="shared" si="57"/>
        <v>4</v>
      </c>
      <c r="C928" s="42">
        <f t="shared" si="58"/>
        <v>0</v>
      </c>
      <c r="D928" s="36" t="s">
        <v>902</v>
      </c>
      <c r="E928" s="44">
        <v>724</v>
      </c>
      <c r="F928" s="44">
        <v>10551.16</v>
      </c>
      <c r="G928" s="44">
        <v>38516.720000000001</v>
      </c>
      <c r="H928" s="44">
        <v>84962.75</v>
      </c>
      <c r="I928" s="44">
        <v>589886.21220919164</v>
      </c>
      <c r="J928" s="44">
        <v>500</v>
      </c>
      <c r="K928" s="44">
        <v>500</v>
      </c>
      <c r="L928" s="29">
        <f t="shared" si="59"/>
        <v>134030.63</v>
      </c>
      <c r="M928" s="29">
        <f t="shared" si="56"/>
        <v>723916.84220919164</v>
      </c>
      <c r="N928" s="44"/>
      <c r="O928" s="44"/>
    </row>
    <row r="929" spans="1:15" x14ac:dyDescent="0.25">
      <c r="A929" s="43">
        <v>40445</v>
      </c>
      <c r="B929" s="42">
        <f t="shared" si="57"/>
        <v>4</v>
      </c>
      <c r="C929" s="42">
        <f t="shared" si="58"/>
        <v>0</v>
      </c>
      <c r="D929" s="36" t="s">
        <v>903</v>
      </c>
      <c r="E929" s="44">
        <v>688</v>
      </c>
      <c r="F929" s="44">
        <v>18358.25</v>
      </c>
      <c r="G929" s="44">
        <v>39052.019999999997</v>
      </c>
      <c r="H929" s="44">
        <v>9118.23</v>
      </c>
      <c r="I929" s="44">
        <v>560554.85359105503</v>
      </c>
      <c r="J929" s="44">
        <v>500</v>
      </c>
      <c r="K929" s="44">
        <v>500</v>
      </c>
      <c r="L929" s="29">
        <f t="shared" si="59"/>
        <v>66528.5</v>
      </c>
      <c r="M929" s="29">
        <f t="shared" si="56"/>
        <v>627083.35359105503</v>
      </c>
      <c r="N929" s="44"/>
      <c r="O929" s="44"/>
    </row>
    <row r="930" spans="1:15" x14ac:dyDescent="0.25">
      <c r="A930" s="43">
        <v>40446</v>
      </c>
      <c r="B930" s="42">
        <f t="shared" si="57"/>
        <v>4</v>
      </c>
      <c r="C930" s="42">
        <f t="shared" si="58"/>
        <v>0</v>
      </c>
      <c r="D930" s="36" t="s">
        <v>904</v>
      </c>
      <c r="E930" s="44">
        <v>1373</v>
      </c>
      <c r="F930" s="44">
        <v>27627.37</v>
      </c>
      <c r="G930" s="44">
        <v>123473.79</v>
      </c>
      <c r="H930" s="44">
        <v>906923.43</v>
      </c>
      <c r="I930" s="44">
        <v>1118665.4272972653</v>
      </c>
      <c r="J930" s="44">
        <v>500</v>
      </c>
      <c r="K930" s="44">
        <v>500</v>
      </c>
      <c r="L930" s="29">
        <f t="shared" si="59"/>
        <v>1058024.5900000001</v>
      </c>
      <c r="M930" s="29">
        <f t="shared" si="56"/>
        <v>2176690.0172972651</v>
      </c>
      <c r="N930" s="44"/>
      <c r="O930" s="44"/>
    </row>
    <row r="931" spans="1:15" x14ac:dyDescent="0.25">
      <c r="A931" s="43">
        <v>40501</v>
      </c>
      <c r="B931" s="42">
        <f t="shared" si="57"/>
        <v>4</v>
      </c>
      <c r="C931" s="42">
        <f t="shared" si="58"/>
        <v>0</v>
      </c>
      <c r="D931" s="36" t="s">
        <v>905</v>
      </c>
      <c r="E931" s="44">
        <v>6098</v>
      </c>
      <c r="F931" s="44">
        <v>40225.9</v>
      </c>
      <c r="G931" s="44">
        <v>471056.26</v>
      </c>
      <c r="H931" s="44">
        <v>681572.08</v>
      </c>
      <c r="I931" s="44">
        <v>4968406.2459276943</v>
      </c>
      <c r="J931" s="44">
        <v>500</v>
      </c>
      <c r="K931" s="44">
        <v>500</v>
      </c>
      <c r="L931" s="29">
        <f t="shared" si="59"/>
        <v>1192854.24</v>
      </c>
      <c r="M931" s="29">
        <f t="shared" si="56"/>
        <v>6161260.4859276945</v>
      </c>
      <c r="N931" s="44"/>
      <c r="O931" s="44"/>
    </row>
    <row r="932" spans="1:15" x14ac:dyDescent="0.25">
      <c r="A932" s="43">
        <v>40502</v>
      </c>
      <c r="B932" s="42">
        <f t="shared" si="57"/>
        <v>4</v>
      </c>
      <c r="C932" s="42">
        <f t="shared" si="58"/>
        <v>0</v>
      </c>
      <c r="D932" s="36" t="s">
        <v>906</v>
      </c>
      <c r="E932" s="44">
        <v>2201</v>
      </c>
      <c r="F932" s="44">
        <v>1508.46</v>
      </c>
      <c r="G932" s="44">
        <v>203088.69</v>
      </c>
      <c r="H932" s="44">
        <v>864311.5</v>
      </c>
      <c r="I932" s="44">
        <v>1801230.9755144075</v>
      </c>
      <c r="J932" s="44">
        <v>500</v>
      </c>
      <c r="K932" s="44">
        <v>500</v>
      </c>
      <c r="L932" s="29">
        <f t="shared" si="59"/>
        <v>1068908.6499999999</v>
      </c>
      <c r="M932" s="29">
        <f t="shared" si="56"/>
        <v>2870139.6255144076</v>
      </c>
      <c r="N932" s="44"/>
      <c r="O932" s="44"/>
    </row>
    <row r="933" spans="1:15" x14ac:dyDescent="0.25">
      <c r="A933" s="43">
        <v>40503</v>
      </c>
      <c r="B933" s="42">
        <f t="shared" si="57"/>
        <v>4</v>
      </c>
      <c r="C933" s="42">
        <f t="shared" si="58"/>
        <v>0</v>
      </c>
      <c r="D933" s="36" t="s">
        <v>907</v>
      </c>
      <c r="E933" s="44">
        <v>4125</v>
      </c>
      <c r="F933" s="44">
        <v>1401.09</v>
      </c>
      <c r="G933" s="44">
        <v>412016.55</v>
      </c>
      <c r="H933" s="44">
        <v>2281961.1300000004</v>
      </c>
      <c r="I933" s="44">
        <v>3363719.8416614854</v>
      </c>
      <c r="J933" s="44">
        <v>500</v>
      </c>
      <c r="K933" s="44">
        <v>500</v>
      </c>
      <c r="L933" s="29">
        <f t="shared" si="59"/>
        <v>2695378.7700000005</v>
      </c>
      <c r="M933" s="29">
        <f t="shared" si="56"/>
        <v>6059098.6116614863</v>
      </c>
      <c r="N933" s="44"/>
      <c r="O933" s="44"/>
    </row>
    <row r="934" spans="1:15" x14ac:dyDescent="0.25">
      <c r="A934" s="43">
        <v>40504</v>
      </c>
      <c r="B934" s="42">
        <f t="shared" si="57"/>
        <v>4</v>
      </c>
      <c r="C934" s="42">
        <f t="shared" si="58"/>
        <v>0</v>
      </c>
      <c r="D934" s="36" t="s">
        <v>908</v>
      </c>
      <c r="E934" s="44">
        <v>2401</v>
      </c>
      <c r="F934" s="44">
        <v>19986.32</v>
      </c>
      <c r="G934" s="44">
        <v>210684.69</v>
      </c>
      <c r="H934" s="44">
        <v>921089.37</v>
      </c>
      <c r="I934" s="44">
        <v>1956238.6678373883</v>
      </c>
      <c r="J934" s="44">
        <v>500</v>
      </c>
      <c r="K934" s="44">
        <v>500</v>
      </c>
      <c r="L934" s="29">
        <f t="shared" si="59"/>
        <v>1151760.3799999999</v>
      </c>
      <c r="M934" s="29">
        <f t="shared" si="56"/>
        <v>3107999.0478373882</v>
      </c>
      <c r="N934" s="44"/>
      <c r="O934" s="44"/>
    </row>
    <row r="935" spans="1:15" x14ac:dyDescent="0.25">
      <c r="A935" s="43">
        <v>40505</v>
      </c>
      <c r="B935" s="42">
        <f t="shared" si="57"/>
        <v>4</v>
      </c>
      <c r="C935" s="42">
        <f t="shared" si="58"/>
        <v>0</v>
      </c>
      <c r="D935" s="36" t="s">
        <v>909</v>
      </c>
      <c r="E935" s="44">
        <v>1315</v>
      </c>
      <c r="F935" s="44">
        <v>8169.65</v>
      </c>
      <c r="G935" s="44">
        <v>91156.75</v>
      </c>
      <c r="H935" s="44">
        <v>118851.38</v>
      </c>
      <c r="I935" s="44">
        <v>1103192.8495236009</v>
      </c>
      <c r="J935" s="44">
        <v>500</v>
      </c>
      <c r="K935" s="44">
        <v>500</v>
      </c>
      <c r="L935" s="29">
        <f t="shared" si="59"/>
        <v>218177.78</v>
      </c>
      <c r="M935" s="29">
        <f t="shared" si="56"/>
        <v>1321370.6295236009</v>
      </c>
      <c r="N935" s="44"/>
      <c r="O935" s="44"/>
    </row>
    <row r="936" spans="1:15" x14ac:dyDescent="0.25">
      <c r="A936" s="43">
        <v>40506</v>
      </c>
      <c r="B936" s="42">
        <f t="shared" si="57"/>
        <v>4</v>
      </c>
      <c r="C936" s="42">
        <f t="shared" si="58"/>
        <v>0</v>
      </c>
      <c r="D936" s="36" t="s">
        <v>910</v>
      </c>
      <c r="E936" s="44">
        <v>4082</v>
      </c>
      <c r="F936" s="44">
        <v>23604.98</v>
      </c>
      <c r="G936" s="44">
        <v>302783.15999999997</v>
      </c>
      <c r="H936" s="44">
        <v>630638.02</v>
      </c>
      <c r="I936" s="44">
        <v>3326184.9633120447</v>
      </c>
      <c r="J936" s="44">
        <v>500</v>
      </c>
      <c r="K936" s="44">
        <v>500</v>
      </c>
      <c r="L936" s="29">
        <f t="shared" si="59"/>
        <v>957026.15999999992</v>
      </c>
      <c r="M936" s="29">
        <f t="shared" si="56"/>
        <v>4283211.1233120449</v>
      </c>
      <c r="N936" s="44"/>
      <c r="O936" s="44"/>
    </row>
    <row r="937" spans="1:15" x14ac:dyDescent="0.25">
      <c r="A937" s="43">
        <v>40507</v>
      </c>
      <c r="B937" s="42">
        <f t="shared" si="57"/>
        <v>4</v>
      </c>
      <c r="C937" s="42">
        <f t="shared" si="58"/>
        <v>0</v>
      </c>
      <c r="D937" s="36" t="s">
        <v>911</v>
      </c>
      <c r="E937" s="44">
        <v>2016</v>
      </c>
      <c r="F937" s="44">
        <v>15079.71</v>
      </c>
      <c r="G937" s="44">
        <v>179986.4</v>
      </c>
      <c r="H937" s="44">
        <v>784759.98</v>
      </c>
      <c r="I937" s="44">
        <v>1642556.0826156498</v>
      </c>
      <c r="J937" s="44">
        <v>500</v>
      </c>
      <c r="K937" s="44">
        <v>500</v>
      </c>
      <c r="L937" s="29">
        <f t="shared" si="59"/>
        <v>979826.09</v>
      </c>
      <c r="M937" s="29">
        <f t="shared" si="56"/>
        <v>2622382.1726156496</v>
      </c>
      <c r="N937" s="44"/>
      <c r="O937" s="44"/>
    </row>
    <row r="938" spans="1:15" x14ac:dyDescent="0.25">
      <c r="A938" s="43">
        <v>40508</v>
      </c>
      <c r="B938" s="42">
        <f t="shared" si="57"/>
        <v>4</v>
      </c>
      <c r="C938" s="42">
        <f t="shared" si="58"/>
        <v>0</v>
      </c>
      <c r="D938" s="36" t="s">
        <v>912</v>
      </c>
      <c r="E938" s="44">
        <v>2934</v>
      </c>
      <c r="F938" s="44">
        <v>28542.13</v>
      </c>
      <c r="G938" s="44">
        <v>214833.96</v>
      </c>
      <c r="H938" s="44">
        <v>726337.99</v>
      </c>
      <c r="I938" s="44">
        <v>2390505.7273781332</v>
      </c>
      <c r="J938" s="44">
        <v>500</v>
      </c>
      <c r="K938" s="44">
        <v>500</v>
      </c>
      <c r="L938" s="29">
        <f t="shared" si="59"/>
        <v>969714.08</v>
      </c>
      <c r="M938" s="29">
        <f t="shared" si="56"/>
        <v>3360219.8073781333</v>
      </c>
      <c r="N938" s="44"/>
      <c r="O938" s="44"/>
    </row>
    <row r="939" spans="1:15" x14ac:dyDescent="0.25">
      <c r="A939" s="43">
        <v>40509</v>
      </c>
      <c r="B939" s="42">
        <f t="shared" si="57"/>
        <v>4</v>
      </c>
      <c r="C939" s="42">
        <f t="shared" si="58"/>
        <v>0</v>
      </c>
      <c r="D939" s="36" t="s">
        <v>913</v>
      </c>
      <c r="E939" s="44">
        <v>1835</v>
      </c>
      <c r="F939" s="44">
        <v>14492.4</v>
      </c>
      <c r="G939" s="44">
        <v>142990.53</v>
      </c>
      <c r="H939" s="44">
        <v>737017.5</v>
      </c>
      <c r="I939" s="44">
        <v>1496323.8295633518</v>
      </c>
      <c r="J939" s="44">
        <v>500</v>
      </c>
      <c r="K939" s="44">
        <v>500</v>
      </c>
      <c r="L939" s="29">
        <f t="shared" si="59"/>
        <v>894500.42999999993</v>
      </c>
      <c r="M939" s="29">
        <f t="shared" si="56"/>
        <v>2390824.259563352</v>
      </c>
      <c r="N939" s="44"/>
      <c r="O939" s="44"/>
    </row>
    <row r="940" spans="1:15" x14ac:dyDescent="0.25">
      <c r="A940" s="43">
        <v>40510</v>
      </c>
      <c r="B940" s="42">
        <f t="shared" si="57"/>
        <v>4</v>
      </c>
      <c r="C940" s="42">
        <f t="shared" si="58"/>
        <v>0</v>
      </c>
      <c r="D940" s="36" t="s">
        <v>2069</v>
      </c>
      <c r="E940" s="44">
        <v>2327</v>
      </c>
      <c r="F940" s="44">
        <v>19464.46</v>
      </c>
      <c r="G940" s="44">
        <v>152083.68</v>
      </c>
      <c r="H940" s="44">
        <v>202450.47</v>
      </c>
      <c r="I940" s="44">
        <v>1895946.4306778854</v>
      </c>
      <c r="J940" s="44">
        <v>500</v>
      </c>
      <c r="K940" s="44">
        <v>500</v>
      </c>
      <c r="L940" s="29">
        <f t="shared" si="59"/>
        <v>373998.61</v>
      </c>
      <c r="M940" s="29">
        <f t="shared" si="56"/>
        <v>2269945.0406778855</v>
      </c>
      <c r="N940" s="44"/>
      <c r="O940" s="44"/>
    </row>
    <row r="941" spans="1:15" x14ac:dyDescent="0.25">
      <c r="A941" s="43">
        <v>40511</v>
      </c>
      <c r="B941" s="42">
        <f t="shared" si="57"/>
        <v>4</v>
      </c>
      <c r="C941" s="42">
        <f t="shared" si="58"/>
        <v>0</v>
      </c>
      <c r="D941" s="36" t="s">
        <v>914</v>
      </c>
      <c r="E941" s="44">
        <v>2243</v>
      </c>
      <c r="F941" s="44">
        <v>19225.55</v>
      </c>
      <c r="G941" s="44">
        <v>183633.34</v>
      </c>
      <c r="H941" s="44">
        <v>132305.35999999999</v>
      </c>
      <c r="I941" s="44">
        <v>1827506.5939022333</v>
      </c>
      <c r="J941" s="44">
        <v>500</v>
      </c>
      <c r="K941" s="44">
        <v>500</v>
      </c>
      <c r="L941" s="29">
        <f t="shared" si="59"/>
        <v>335164.25</v>
      </c>
      <c r="M941" s="29">
        <f t="shared" si="56"/>
        <v>2162670.8439022331</v>
      </c>
      <c r="N941" s="44"/>
      <c r="O941" s="44"/>
    </row>
    <row r="942" spans="1:15" x14ac:dyDescent="0.25">
      <c r="A942" s="43">
        <v>40512</v>
      </c>
      <c r="B942" s="42">
        <f t="shared" si="57"/>
        <v>4</v>
      </c>
      <c r="C942" s="42">
        <f t="shared" si="58"/>
        <v>0</v>
      </c>
      <c r="D942" s="36" t="s">
        <v>915</v>
      </c>
      <c r="E942" s="44">
        <v>1582</v>
      </c>
      <c r="F942" s="44">
        <v>22669.83</v>
      </c>
      <c r="G942" s="44">
        <v>105658.96</v>
      </c>
      <c r="H942" s="44">
        <v>93705.02</v>
      </c>
      <c r="I942" s="44">
        <v>1288950.2592747808</v>
      </c>
      <c r="J942" s="44">
        <v>500</v>
      </c>
      <c r="K942" s="44">
        <v>500</v>
      </c>
      <c r="L942" s="29">
        <f t="shared" si="59"/>
        <v>222033.81</v>
      </c>
      <c r="M942" s="29">
        <f t="shared" si="56"/>
        <v>1510984.0692747808</v>
      </c>
      <c r="N942" s="44"/>
      <c r="O942" s="44"/>
    </row>
    <row r="943" spans="1:15" x14ac:dyDescent="0.25">
      <c r="A943" s="43">
        <v>40601</v>
      </c>
      <c r="B943" s="42">
        <f t="shared" si="57"/>
        <v>4</v>
      </c>
      <c r="C943" s="42">
        <f t="shared" si="58"/>
        <v>0</v>
      </c>
      <c r="D943" s="36" t="s">
        <v>916</v>
      </c>
      <c r="E943" s="44">
        <v>7957</v>
      </c>
      <c r="F943" s="44">
        <v>5677.39</v>
      </c>
      <c r="G943" s="44">
        <v>668157.43000000005</v>
      </c>
      <c r="H943" s="44">
        <v>2585429.29</v>
      </c>
      <c r="I943" s="44">
        <v>6503301.3145698039</v>
      </c>
      <c r="J943" s="44">
        <v>500</v>
      </c>
      <c r="K943" s="44">
        <v>500</v>
      </c>
      <c r="L943" s="29">
        <f t="shared" si="59"/>
        <v>3259264.1100000003</v>
      </c>
      <c r="M943" s="29">
        <f t="shared" si="56"/>
        <v>9762565.4245698042</v>
      </c>
      <c r="N943" s="44"/>
      <c r="O943" s="44"/>
    </row>
    <row r="944" spans="1:15" x14ac:dyDescent="0.25">
      <c r="A944" s="43">
        <v>40602</v>
      </c>
      <c r="B944" s="42">
        <f t="shared" si="57"/>
        <v>4</v>
      </c>
      <c r="C944" s="42">
        <f t="shared" si="58"/>
        <v>0</v>
      </c>
      <c r="D944" s="36" t="s">
        <v>917</v>
      </c>
      <c r="E944" s="44">
        <v>1923</v>
      </c>
      <c r="F944" s="44">
        <v>13545.22</v>
      </c>
      <c r="G944" s="44">
        <v>92945.96</v>
      </c>
      <c r="H944" s="44">
        <v>114500.73</v>
      </c>
      <c r="I944" s="44">
        <v>1566783.4061854635</v>
      </c>
      <c r="J944" s="44">
        <v>500</v>
      </c>
      <c r="K944" s="44">
        <v>500</v>
      </c>
      <c r="L944" s="29">
        <f t="shared" si="59"/>
        <v>220991.91</v>
      </c>
      <c r="M944" s="29">
        <f t="shared" si="56"/>
        <v>1787775.3161854635</v>
      </c>
      <c r="N944" s="44"/>
      <c r="O944" s="44"/>
    </row>
    <row r="945" spans="1:15" x14ac:dyDescent="0.25">
      <c r="A945" s="43">
        <v>40603</v>
      </c>
      <c r="B945" s="42">
        <f t="shared" si="57"/>
        <v>4</v>
      </c>
      <c r="C945" s="42">
        <f t="shared" si="58"/>
        <v>0</v>
      </c>
      <c r="D945" s="36" t="s">
        <v>918</v>
      </c>
      <c r="E945" s="44">
        <v>2684</v>
      </c>
      <c r="F945" s="44">
        <v>15960.88</v>
      </c>
      <c r="G945" s="44">
        <v>149669.07</v>
      </c>
      <c r="H945" s="44">
        <v>361045.07</v>
      </c>
      <c r="I945" s="44">
        <v>2186815.736974407</v>
      </c>
      <c r="J945" s="44">
        <v>500</v>
      </c>
      <c r="K945" s="44">
        <v>500</v>
      </c>
      <c r="L945" s="29">
        <f t="shared" si="59"/>
        <v>526675.02</v>
      </c>
      <c r="M945" s="29">
        <f t="shared" si="56"/>
        <v>2713490.756974407</v>
      </c>
      <c r="N945" s="44"/>
      <c r="O945" s="44"/>
    </row>
    <row r="946" spans="1:15" x14ac:dyDescent="0.25">
      <c r="A946" s="43">
        <v>40604</v>
      </c>
      <c r="B946" s="42">
        <f t="shared" si="57"/>
        <v>4</v>
      </c>
      <c r="C946" s="42">
        <f t="shared" si="58"/>
        <v>0</v>
      </c>
      <c r="D946" s="36" t="s">
        <v>919</v>
      </c>
      <c r="E946" s="44">
        <v>2753</v>
      </c>
      <c r="F946" s="44">
        <v>5997.9</v>
      </c>
      <c r="G946" s="44">
        <v>282565.23</v>
      </c>
      <c r="H946" s="44">
        <v>1657228.92</v>
      </c>
      <c r="I946" s="44">
        <v>2245202.2743258351</v>
      </c>
      <c r="J946" s="44">
        <v>500</v>
      </c>
      <c r="K946" s="44">
        <v>500</v>
      </c>
      <c r="L946" s="29">
        <f t="shared" si="59"/>
        <v>1945792.0499999998</v>
      </c>
      <c r="M946" s="29">
        <f t="shared" si="56"/>
        <v>4190994.3243258349</v>
      </c>
      <c r="N946" s="44"/>
      <c r="O946" s="44"/>
    </row>
    <row r="947" spans="1:15" x14ac:dyDescent="0.25">
      <c r="A947" s="43">
        <v>40605</v>
      </c>
      <c r="B947" s="42">
        <f t="shared" si="57"/>
        <v>4</v>
      </c>
      <c r="C947" s="42">
        <f t="shared" si="58"/>
        <v>0</v>
      </c>
      <c r="D947" s="36" t="s">
        <v>920</v>
      </c>
      <c r="E947" s="44">
        <v>1200</v>
      </c>
      <c r="F947" s="44">
        <v>8926.14</v>
      </c>
      <c r="G947" s="44">
        <v>59411.28</v>
      </c>
      <c r="H947" s="44">
        <v>109299.91</v>
      </c>
      <c r="I947" s="44">
        <v>979839.55393788673</v>
      </c>
      <c r="J947" s="44">
        <v>500</v>
      </c>
      <c r="K947" s="44">
        <v>500</v>
      </c>
      <c r="L947" s="29">
        <f t="shared" si="59"/>
        <v>177637.33000000002</v>
      </c>
      <c r="M947" s="29">
        <f t="shared" si="56"/>
        <v>1157476.8839378867</v>
      </c>
      <c r="N947" s="44"/>
      <c r="O947" s="44"/>
    </row>
    <row r="948" spans="1:15" x14ac:dyDescent="0.25">
      <c r="A948" s="43">
        <v>40606</v>
      </c>
      <c r="B948" s="42">
        <f t="shared" si="57"/>
        <v>4</v>
      </c>
      <c r="C948" s="42">
        <f t="shared" si="58"/>
        <v>0</v>
      </c>
      <c r="D948" s="36" t="s">
        <v>921</v>
      </c>
      <c r="E948" s="44">
        <v>624</v>
      </c>
      <c r="F948" s="44">
        <v>3560.26</v>
      </c>
      <c r="G948" s="44">
        <v>26470.55</v>
      </c>
      <c r="H948" s="44">
        <v>32296.69</v>
      </c>
      <c r="I948" s="44">
        <v>511299.21604770113</v>
      </c>
      <c r="J948" s="44">
        <v>500</v>
      </c>
      <c r="K948" s="44">
        <v>500</v>
      </c>
      <c r="L948" s="29">
        <f t="shared" si="59"/>
        <v>62327.5</v>
      </c>
      <c r="M948" s="29">
        <f t="shared" si="56"/>
        <v>573626.71604770119</v>
      </c>
      <c r="N948" s="44"/>
      <c r="O948" s="44"/>
    </row>
    <row r="949" spans="1:15" x14ac:dyDescent="0.25">
      <c r="A949" s="43">
        <v>40607</v>
      </c>
      <c r="B949" s="42">
        <f t="shared" si="57"/>
        <v>4</v>
      </c>
      <c r="C949" s="42">
        <f t="shared" si="58"/>
        <v>0</v>
      </c>
      <c r="D949" s="36" t="s">
        <v>922</v>
      </c>
      <c r="E949" s="44">
        <v>2132</v>
      </c>
      <c r="F949" s="44">
        <v>12431.96</v>
      </c>
      <c r="G949" s="44">
        <v>142896.35</v>
      </c>
      <c r="H949" s="44">
        <v>472155.23</v>
      </c>
      <c r="I949" s="44">
        <v>1743130.6381629787</v>
      </c>
      <c r="J949" s="44">
        <v>500</v>
      </c>
      <c r="K949" s="44">
        <v>500</v>
      </c>
      <c r="L949" s="29">
        <f t="shared" si="59"/>
        <v>627483.54</v>
      </c>
      <c r="M949" s="29">
        <f t="shared" si="56"/>
        <v>2370614.178162979</v>
      </c>
      <c r="N949" s="44"/>
      <c r="O949" s="44"/>
    </row>
    <row r="950" spans="1:15" x14ac:dyDescent="0.25">
      <c r="A950" s="43">
        <v>40608</v>
      </c>
      <c r="B950" s="42">
        <f t="shared" si="57"/>
        <v>4</v>
      </c>
      <c r="C950" s="42">
        <f t="shared" si="58"/>
        <v>0</v>
      </c>
      <c r="D950" s="36" t="s">
        <v>923</v>
      </c>
      <c r="E950" s="44">
        <v>3094</v>
      </c>
      <c r="F950" s="44">
        <v>22872.85</v>
      </c>
      <c r="G950" s="44">
        <v>166309.64000000001</v>
      </c>
      <c r="H950" s="44">
        <v>470648.68</v>
      </c>
      <c r="I950" s="44">
        <v>2532472.8212365177</v>
      </c>
      <c r="J950" s="44">
        <v>500</v>
      </c>
      <c r="K950" s="44">
        <v>500</v>
      </c>
      <c r="L950" s="29">
        <f t="shared" si="59"/>
        <v>659831.17000000004</v>
      </c>
      <c r="M950" s="29">
        <f t="shared" si="56"/>
        <v>3192303.9912365177</v>
      </c>
      <c r="N950" s="44"/>
      <c r="O950" s="44"/>
    </row>
    <row r="951" spans="1:15" x14ac:dyDescent="0.25">
      <c r="A951" s="43">
        <v>40609</v>
      </c>
      <c r="B951" s="42">
        <f t="shared" si="57"/>
        <v>4</v>
      </c>
      <c r="C951" s="42">
        <f t="shared" si="58"/>
        <v>0</v>
      </c>
      <c r="D951" s="36" t="s">
        <v>924</v>
      </c>
      <c r="E951" s="44">
        <v>2802</v>
      </c>
      <c r="F951" s="44">
        <v>16911.400000000001</v>
      </c>
      <c r="G951" s="44">
        <v>137667.04999999999</v>
      </c>
      <c r="H951" s="44">
        <v>382499.35</v>
      </c>
      <c r="I951" s="44">
        <v>2283110.4124449654</v>
      </c>
      <c r="J951" s="44">
        <v>500</v>
      </c>
      <c r="K951" s="44">
        <v>500</v>
      </c>
      <c r="L951" s="29">
        <f t="shared" si="59"/>
        <v>537077.79999999993</v>
      </c>
      <c r="M951" s="29">
        <f t="shared" si="56"/>
        <v>2820188.2124449653</v>
      </c>
      <c r="N951" s="44"/>
      <c r="O951" s="44"/>
    </row>
    <row r="952" spans="1:15" x14ac:dyDescent="0.25">
      <c r="A952" s="43">
        <v>40610</v>
      </c>
      <c r="B952" s="42">
        <f t="shared" si="57"/>
        <v>4</v>
      </c>
      <c r="C952" s="42">
        <f t="shared" si="58"/>
        <v>0</v>
      </c>
      <c r="D952" s="36" t="s">
        <v>925</v>
      </c>
      <c r="E952" s="44">
        <v>1016</v>
      </c>
      <c r="F952" s="44">
        <v>11137.09</v>
      </c>
      <c r="G952" s="44">
        <v>55195.7</v>
      </c>
      <c r="H952" s="44">
        <v>50272.6</v>
      </c>
      <c r="I952" s="44">
        <v>830568.12100074417</v>
      </c>
      <c r="J952" s="44">
        <v>500</v>
      </c>
      <c r="K952" s="44">
        <v>500</v>
      </c>
      <c r="L952" s="29">
        <f t="shared" si="59"/>
        <v>116605.38999999998</v>
      </c>
      <c r="M952" s="29">
        <f t="shared" si="56"/>
        <v>947173.51100074418</v>
      </c>
      <c r="N952" s="44"/>
      <c r="O952" s="44"/>
    </row>
    <row r="953" spans="1:15" x14ac:dyDescent="0.25">
      <c r="A953" s="43">
        <v>40611</v>
      </c>
      <c r="B953" s="42">
        <f t="shared" si="57"/>
        <v>4</v>
      </c>
      <c r="C953" s="42">
        <f t="shared" si="58"/>
        <v>0</v>
      </c>
      <c r="D953" s="36" t="s">
        <v>926</v>
      </c>
      <c r="E953" s="44">
        <v>1592</v>
      </c>
      <c r="F953" s="44">
        <v>23020.22</v>
      </c>
      <c r="G953" s="44">
        <v>90560.57</v>
      </c>
      <c r="H953" s="44">
        <v>201419.79</v>
      </c>
      <c r="I953" s="44">
        <v>1305730.6588909298</v>
      </c>
      <c r="J953" s="44">
        <v>500</v>
      </c>
      <c r="K953" s="44">
        <v>500</v>
      </c>
      <c r="L953" s="29">
        <f t="shared" si="59"/>
        <v>315000.58</v>
      </c>
      <c r="M953" s="29">
        <f t="shared" si="56"/>
        <v>1620731.2388909298</v>
      </c>
      <c r="N953" s="44"/>
      <c r="O953" s="44"/>
    </row>
    <row r="954" spans="1:15" x14ac:dyDescent="0.25">
      <c r="A954" s="43">
        <v>40612</v>
      </c>
      <c r="B954" s="42">
        <f t="shared" si="57"/>
        <v>4</v>
      </c>
      <c r="C954" s="42">
        <f t="shared" si="58"/>
        <v>0</v>
      </c>
      <c r="D954" s="36" t="s">
        <v>927</v>
      </c>
      <c r="E954" s="44">
        <v>3161</v>
      </c>
      <c r="F954" s="44">
        <v>19115.03</v>
      </c>
      <c r="G954" s="44">
        <v>169382.23</v>
      </c>
      <c r="H954" s="44">
        <v>426801.62</v>
      </c>
      <c r="I954" s="44">
        <v>2575994.4386647167</v>
      </c>
      <c r="J954" s="44">
        <v>500</v>
      </c>
      <c r="K954" s="44">
        <v>500</v>
      </c>
      <c r="L954" s="29">
        <f t="shared" si="59"/>
        <v>615298.88</v>
      </c>
      <c r="M954" s="29">
        <f t="shared" si="56"/>
        <v>3191293.3186647166</v>
      </c>
      <c r="N954" s="44"/>
      <c r="O954" s="44"/>
    </row>
    <row r="955" spans="1:15" x14ac:dyDescent="0.25">
      <c r="A955" s="43">
        <v>40613</v>
      </c>
      <c r="B955" s="42">
        <f t="shared" si="57"/>
        <v>4</v>
      </c>
      <c r="C955" s="42">
        <f t="shared" si="58"/>
        <v>0</v>
      </c>
      <c r="D955" s="36" t="s">
        <v>928</v>
      </c>
      <c r="E955" s="44">
        <v>1019</v>
      </c>
      <c r="F955" s="44">
        <v>5061.83</v>
      </c>
      <c r="G955" s="44">
        <v>50905.46</v>
      </c>
      <c r="H955" s="44">
        <v>52311.41</v>
      </c>
      <c r="I955" s="44">
        <v>830901.90088558884</v>
      </c>
      <c r="J955" s="44">
        <v>500</v>
      </c>
      <c r="K955" s="44">
        <v>500</v>
      </c>
      <c r="L955" s="29">
        <f t="shared" si="59"/>
        <v>108278.70000000001</v>
      </c>
      <c r="M955" s="29">
        <f t="shared" si="56"/>
        <v>939180.60088558891</v>
      </c>
      <c r="N955" s="44"/>
      <c r="O955" s="44"/>
    </row>
    <row r="956" spans="1:15" x14ac:dyDescent="0.25">
      <c r="A956" s="43">
        <v>40614</v>
      </c>
      <c r="B956" s="42">
        <f t="shared" si="57"/>
        <v>4</v>
      </c>
      <c r="C956" s="42">
        <f t="shared" si="58"/>
        <v>0</v>
      </c>
      <c r="D956" s="36" t="s">
        <v>929</v>
      </c>
      <c r="E956" s="44">
        <v>5393</v>
      </c>
      <c r="F956" s="44">
        <v>12702.6</v>
      </c>
      <c r="G956" s="44">
        <v>360844.09</v>
      </c>
      <c r="H956" s="44">
        <v>1008623.99</v>
      </c>
      <c r="I956" s="44">
        <v>4394000.4729891866</v>
      </c>
      <c r="J956" s="44">
        <v>500</v>
      </c>
      <c r="K956" s="44">
        <v>500</v>
      </c>
      <c r="L956" s="29">
        <f t="shared" si="59"/>
        <v>1382170.68</v>
      </c>
      <c r="M956" s="29">
        <f t="shared" si="56"/>
        <v>5776171.1529891863</v>
      </c>
      <c r="N956" s="44"/>
      <c r="O956" s="44"/>
    </row>
    <row r="957" spans="1:15" x14ac:dyDescent="0.25">
      <c r="A957" s="43">
        <v>40615</v>
      </c>
      <c r="B957" s="42">
        <f t="shared" si="57"/>
        <v>4</v>
      </c>
      <c r="C957" s="42">
        <f t="shared" si="58"/>
        <v>0</v>
      </c>
      <c r="D957" s="36" t="s">
        <v>930</v>
      </c>
      <c r="E957" s="44">
        <v>2980</v>
      </c>
      <c r="F957" s="44">
        <v>18889.830000000002</v>
      </c>
      <c r="G957" s="44">
        <v>202265.71</v>
      </c>
      <c r="H957" s="44">
        <v>338116.43</v>
      </c>
      <c r="I957" s="44">
        <v>2433529.5856124186</v>
      </c>
      <c r="J957" s="44">
        <v>500</v>
      </c>
      <c r="K957" s="44">
        <v>500</v>
      </c>
      <c r="L957" s="29">
        <f t="shared" si="59"/>
        <v>559271.97</v>
      </c>
      <c r="M957" s="29">
        <f t="shared" si="56"/>
        <v>2992801.5556124188</v>
      </c>
      <c r="N957" s="44"/>
      <c r="O957" s="44"/>
    </row>
    <row r="958" spans="1:15" x14ac:dyDescent="0.25">
      <c r="A958" s="43">
        <v>40616</v>
      </c>
      <c r="B958" s="42">
        <f t="shared" si="57"/>
        <v>4</v>
      </c>
      <c r="C958" s="42">
        <f t="shared" si="58"/>
        <v>0</v>
      </c>
      <c r="D958" s="36" t="s">
        <v>931</v>
      </c>
      <c r="E958" s="44">
        <v>1415</v>
      </c>
      <c r="F958" s="44">
        <v>15883.66</v>
      </c>
      <c r="G958" s="44">
        <v>84388.43</v>
      </c>
      <c r="H958" s="44">
        <v>91399.33</v>
      </c>
      <c r="I958" s="44">
        <v>1152885.3456850916</v>
      </c>
      <c r="J958" s="44">
        <v>500</v>
      </c>
      <c r="K958" s="44">
        <v>500</v>
      </c>
      <c r="L958" s="29">
        <f t="shared" si="59"/>
        <v>191671.41999999998</v>
      </c>
      <c r="M958" s="29">
        <f t="shared" si="56"/>
        <v>1344556.7656850915</v>
      </c>
      <c r="N958" s="44"/>
      <c r="O958" s="44"/>
    </row>
    <row r="959" spans="1:15" x14ac:dyDescent="0.25">
      <c r="A959" s="43">
        <v>40617</v>
      </c>
      <c r="B959" s="42">
        <f t="shared" si="57"/>
        <v>4</v>
      </c>
      <c r="C959" s="42">
        <f t="shared" si="58"/>
        <v>0</v>
      </c>
      <c r="D959" s="36" t="s">
        <v>2070</v>
      </c>
      <c r="E959" s="44">
        <v>1383</v>
      </c>
      <c r="F959" s="44">
        <v>6067.18</v>
      </c>
      <c r="G959" s="44">
        <v>72183.23</v>
      </c>
      <c r="H959" s="44">
        <v>93601.19</v>
      </c>
      <c r="I959" s="44">
        <v>1133278.6269134146</v>
      </c>
      <c r="J959" s="44">
        <v>500</v>
      </c>
      <c r="K959" s="44">
        <v>500</v>
      </c>
      <c r="L959" s="29">
        <f t="shared" si="59"/>
        <v>171851.6</v>
      </c>
      <c r="M959" s="29">
        <f t="shared" si="56"/>
        <v>1305130.2269134147</v>
      </c>
      <c r="N959" s="44"/>
      <c r="O959" s="44"/>
    </row>
    <row r="960" spans="1:15" x14ac:dyDescent="0.25">
      <c r="A960" s="43">
        <v>40618</v>
      </c>
      <c r="B960" s="42">
        <f t="shared" si="57"/>
        <v>4</v>
      </c>
      <c r="C960" s="42">
        <f t="shared" si="58"/>
        <v>0</v>
      </c>
      <c r="D960" s="36" t="s">
        <v>2071</v>
      </c>
      <c r="E960" s="44">
        <v>2904</v>
      </c>
      <c r="F960" s="44">
        <v>11939.39</v>
      </c>
      <c r="G960" s="44">
        <v>169195.19</v>
      </c>
      <c r="H960" s="44">
        <v>373639.13</v>
      </c>
      <c r="I960" s="44">
        <v>2375762.2285296856</v>
      </c>
      <c r="J960" s="44">
        <v>500</v>
      </c>
      <c r="K960" s="44">
        <v>500</v>
      </c>
      <c r="L960" s="29">
        <f t="shared" si="59"/>
        <v>554773.71</v>
      </c>
      <c r="M960" s="29">
        <f t="shared" si="56"/>
        <v>2930535.9385296856</v>
      </c>
      <c r="N960" s="44"/>
      <c r="O960" s="44"/>
    </row>
    <row r="961" spans="1:15" x14ac:dyDescent="0.25">
      <c r="A961" s="43">
        <v>40619</v>
      </c>
      <c r="B961" s="42">
        <f t="shared" si="57"/>
        <v>4</v>
      </c>
      <c r="C961" s="42">
        <f t="shared" si="58"/>
        <v>0</v>
      </c>
      <c r="D961" s="36" t="s">
        <v>932</v>
      </c>
      <c r="E961" s="44">
        <v>1945</v>
      </c>
      <c r="F961" s="44">
        <v>8831.94</v>
      </c>
      <c r="G961" s="44">
        <v>98323.92</v>
      </c>
      <c r="H961" s="44">
        <v>233921.05</v>
      </c>
      <c r="I961" s="44">
        <v>1587850.9253409915</v>
      </c>
      <c r="J961" s="44">
        <v>500</v>
      </c>
      <c r="K961" s="44">
        <v>500</v>
      </c>
      <c r="L961" s="29">
        <f t="shared" si="59"/>
        <v>341076.91</v>
      </c>
      <c r="M961" s="29">
        <f t="shared" si="56"/>
        <v>1928927.8353409914</v>
      </c>
      <c r="N961" s="44"/>
      <c r="O961" s="44"/>
    </row>
    <row r="962" spans="1:15" x14ac:dyDescent="0.25">
      <c r="A962" s="43">
        <v>40620</v>
      </c>
      <c r="B962" s="42">
        <f t="shared" si="57"/>
        <v>4</v>
      </c>
      <c r="C962" s="42">
        <f t="shared" si="58"/>
        <v>0</v>
      </c>
      <c r="D962" s="36" t="s">
        <v>933</v>
      </c>
      <c r="E962" s="44">
        <v>3106</v>
      </c>
      <c r="F962" s="44">
        <v>14467.65</v>
      </c>
      <c r="G962" s="44">
        <v>193188.48000000001</v>
      </c>
      <c r="H962" s="44">
        <v>729484.59</v>
      </c>
      <c r="I962" s="44">
        <v>2535478.3407758968</v>
      </c>
      <c r="J962" s="44">
        <v>500</v>
      </c>
      <c r="K962" s="44">
        <v>500</v>
      </c>
      <c r="L962" s="29">
        <f t="shared" si="59"/>
        <v>937140.72</v>
      </c>
      <c r="M962" s="29">
        <f t="shared" si="56"/>
        <v>3472619.0607758965</v>
      </c>
      <c r="N962" s="44"/>
      <c r="O962" s="44"/>
    </row>
    <row r="963" spans="1:15" x14ac:dyDescent="0.25">
      <c r="A963" s="43">
        <v>40621</v>
      </c>
      <c r="B963" s="42">
        <f t="shared" si="57"/>
        <v>4</v>
      </c>
      <c r="C963" s="42">
        <f t="shared" si="58"/>
        <v>0</v>
      </c>
      <c r="D963" s="36" t="s">
        <v>934</v>
      </c>
      <c r="E963" s="44">
        <v>2172</v>
      </c>
      <c r="F963" s="44">
        <v>12907.59</v>
      </c>
      <c r="G963" s="44">
        <v>119939.19</v>
      </c>
      <c r="H963" s="44">
        <v>492032.26</v>
      </c>
      <c r="I963" s="44">
        <v>1786581.3366275751</v>
      </c>
      <c r="J963" s="44">
        <v>500</v>
      </c>
      <c r="K963" s="44">
        <v>500</v>
      </c>
      <c r="L963" s="29">
        <f t="shared" si="59"/>
        <v>624879.04</v>
      </c>
      <c r="M963" s="29">
        <f t="shared" si="56"/>
        <v>2411460.3766275751</v>
      </c>
      <c r="N963" s="44"/>
      <c r="O963" s="44"/>
    </row>
    <row r="964" spans="1:15" x14ac:dyDescent="0.25">
      <c r="A964" s="43">
        <v>40622</v>
      </c>
      <c r="B964" s="42">
        <f t="shared" si="57"/>
        <v>4</v>
      </c>
      <c r="C964" s="42">
        <f t="shared" si="58"/>
        <v>0</v>
      </c>
      <c r="D964" s="36" t="s">
        <v>935</v>
      </c>
      <c r="E964" s="44">
        <v>2150</v>
      </c>
      <c r="F964" s="44">
        <v>5255.98</v>
      </c>
      <c r="G964" s="44">
        <v>150983.56</v>
      </c>
      <c r="H964" s="44">
        <v>369321.96</v>
      </c>
      <c r="I964" s="44">
        <v>1751733.917472047</v>
      </c>
      <c r="J964" s="44">
        <v>500</v>
      </c>
      <c r="K964" s="44">
        <v>500</v>
      </c>
      <c r="L964" s="29">
        <f t="shared" si="59"/>
        <v>525561.5</v>
      </c>
      <c r="M964" s="29">
        <f t="shared" si="56"/>
        <v>2277295.4174720468</v>
      </c>
      <c r="N964" s="44"/>
      <c r="O964" s="44"/>
    </row>
    <row r="965" spans="1:15" x14ac:dyDescent="0.25">
      <c r="A965" s="43">
        <v>40623</v>
      </c>
      <c r="B965" s="42">
        <f t="shared" si="57"/>
        <v>4</v>
      </c>
      <c r="C965" s="42">
        <f t="shared" si="58"/>
        <v>0</v>
      </c>
      <c r="D965" s="36" t="s">
        <v>936</v>
      </c>
      <c r="E965" s="44">
        <v>1385</v>
      </c>
      <c r="F965" s="44">
        <v>10631.82</v>
      </c>
      <c r="G965" s="44">
        <v>63568.87</v>
      </c>
      <c r="H965" s="44">
        <v>65213.18</v>
      </c>
      <c r="I965" s="44">
        <v>1128442.5468366442</v>
      </c>
      <c r="J965" s="44">
        <v>500</v>
      </c>
      <c r="K965" s="44">
        <v>500</v>
      </c>
      <c r="L965" s="29">
        <f t="shared" si="59"/>
        <v>139413.87</v>
      </c>
      <c r="M965" s="29">
        <f t="shared" si="56"/>
        <v>1267856.4168366441</v>
      </c>
      <c r="N965" s="44"/>
      <c r="O965" s="44"/>
    </row>
    <row r="966" spans="1:15" x14ac:dyDescent="0.25">
      <c r="A966" s="43">
        <v>40624</v>
      </c>
      <c r="B966" s="42">
        <f t="shared" si="57"/>
        <v>4</v>
      </c>
      <c r="C966" s="42">
        <f t="shared" si="58"/>
        <v>0</v>
      </c>
      <c r="D966" s="36" t="s">
        <v>937</v>
      </c>
      <c r="E966" s="44">
        <v>4244</v>
      </c>
      <c r="F966" s="44">
        <v>12589.21</v>
      </c>
      <c r="G966" s="44">
        <v>257836.59</v>
      </c>
      <c r="H966" s="44">
        <v>622738.62000000011</v>
      </c>
      <c r="I966" s="44">
        <v>3461524.077093659</v>
      </c>
      <c r="J966" s="44">
        <v>500</v>
      </c>
      <c r="K966" s="44">
        <v>500</v>
      </c>
      <c r="L966" s="29">
        <f t="shared" si="59"/>
        <v>893164.42000000016</v>
      </c>
      <c r="M966" s="29">
        <f t="shared" ref="M966:M1029" si="60">L966+I966</f>
        <v>4354688.4970936589</v>
      </c>
      <c r="N966" s="44"/>
      <c r="O966" s="44"/>
    </row>
    <row r="967" spans="1:15" x14ac:dyDescent="0.25">
      <c r="A967" s="43">
        <v>40625</v>
      </c>
      <c r="B967" s="42">
        <f t="shared" ref="B967:B1030" si="61">INT(A967/10000)</f>
        <v>4</v>
      </c>
      <c r="C967" s="42">
        <f t="shared" ref="C967:C1030" si="62">IF(E967&lt;=10000,0,IF(E967&lt;=20000,1,IF(E967&lt;=50000,2,3)))</f>
        <v>0</v>
      </c>
      <c r="D967" s="36" t="s">
        <v>938</v>
      </c>
      <c r="E967" s="44">
        <v>1046</v>
      </c>
      <c r="F967" s="44">
        <v>10888.19</v>
      </c>
      <c r="G967" s="44">
        <v>63797.71</v>
      </c>
      <c r="H967" s="44">
        <v>98666.22</v>
      </c>
      <c r="I967" s="44">
        <v>852238.91984919121</v>
      </c>
      <c r="J967" s="44">
        <v>500</v>
      </c>
      <c r="K967" s="44">
        <v>500</v>
      </c>
      <c r="L967" s="29">
        <f t="shared" ref="L967:L1030" si="63">F967/J967*500+G967/K967*500+H967</f>
        <v>173352.12</v>
      </c>
      <c r="M967" s="29">
        <f t="shared" si="60"/>
        <v>1025591.0398491912</v>
      </c>
      <c r="N967" s="44"/>
      <c r="O967" s="44"/>
    </row>
    <row r="968" spans="1:15" x14ac:dyDescent="0.25">
      <c r="A968" s="43">
        <v>40626</v>
      </c>
      <c r="B968" s="42">
        <f t="shared" si="61"/>
        <v>4</v>
      </c>
      <c r="C968" s="42">
        <f t="shared" si="62"/>
        <v>0</v>
      </c>
      <c r="D968" s="36" t="s">
        <v>939</v>
      </c>
      <c r="E968" s="44">
        <v>1574</v>
      </c>
      <c r="F968" s="44">
        <v>12650.94</v>
      </c>
      <c r="G968" s="44">
        <v>80213.929999999993</v>
      </c>
      <c r="H968" s="44">
        <v>101671.81</v>
      </c>
      <c r="I968" s="44">
        <v>1282438.4795818615</v>
      </c>
      <c r="J968" s="44">
        <v>500</v>
      </c>
      <c r="K968" s="44">
        <v>500</v>
      </c>
      <c r="L968" s="29">
        <f t="shared" si="63"/>
        <v>194536.68</v>
      </c>
      <c r="M968" s="29">
        <f t="shared" si="60"/>
        <v>1476975.1595818615</v>
      </c>
      <c r="N968" s="44"/>
      <c r="O968" s="44"/>
    </row>
    <row r="969" spans="1:15" x14ac:dyDescent="0.25">
      <c r="A969" s="43">
        <v>40627</v>
      </c>
      <c r="B969" s="42">
        <f t="shared" si="61"/>
        <v>4</v>
      </c>
      <c r="C969" s="42">
        <f t="shared" si="62"/>
        <v>0</v>
      </c>
      <c r="D969" s="36" t="s">
        <v>940</v>
      </c>
      <c r="E969" s="44">
        <v>2909</v>
      </c>
      <c r="F969" s="44">
        <v>17116.55</v>
      </c>
      <c r="G969" s="44">
        <v>203391.54</v>
      </c>
      <c r="H969" s="44">
        <v>447904.83</v>
      </c>
      <c r="I969" s="44">
        <v>2445608.0283377604</v>
      </c>
      <c r="J969" s="44">
        <v>500</v>
      </c>
      <c r="K969" s="44">
        <v>500</v>
      </c>
      <c r="L969" s="29">
        <f t="shared" si="63"/>
        <v>668412.92000000004</v>
      </c>
      <c r="M969" s="29">
        <f t="shared" si="60"/>
        <v>3114020.9483377603</v>
      </c>
      <c r="N969" s="44"/>
      <c r="O969" s="44"/>
    </row>
    <row r="970" spans="1:15" x14ac:dyDescent="0.25">
      <c r="A970" s="43">
        <v>40701</v>
      </c>
      <c r="B970" s="42">
        <f t="shared" si="61"/>
        <v>4</v>
      </c>
      <c r="C970" s="42">
        <f t="shared" si="62"/>
        <v>0</v>
      </c>
      <c r="D970" s="36" t="s">
        <v>941</v>
      </c>
      <c r="E970" s="44">
        <v>9785</v>
      </c>
      <c r="F970" s="44">
        <v>43757.52</v>
      </c>
      <c r="G970" s="44">
        <v>1122995.8799999999</v>
      </c>
      <c r="H970" s="44">
        <v>1809517.29</v>
      </c>
      <c r="I970" s="44">
        <v>8916584.8691196572</v>
      </c>
      <c r="J970" s="44">
        <v>500</v>
      </c>
      <c r="K970" s="44">
        <v>500</v>
      </c>
      <c r="L970" s="29">
        <f t="shared" si="63"/>
        <v>2976270.69</v>
      </c>
      <c r="M970" s="29">
        <f t="shared" si="60"/>
        <v>11892855.559119657</v>
      </c>
      <c r="N970" s="44"/>
      <c r="O970" s="44"/>
    </row>
    <row r="971" spans="1:15" x14ac:dyDescent="0.25">
      <c r="A971" s="43">
        <v>40702</v>
      </c>
      <c r="B971" s="42">
        <f t="shared" si="61"/>
        <v>4</v>
      </c>
      <c r="C971" s="42">
        <f t="shared" si="62"/>
        <v>0</v>
      </c>
      <c r="D971" s="36" t="s">
        <v>2072</v>
      </c>
      <c r="E971" s="44">
        <v>7562</v>
      </c>
      <c r="F971" s="44">
        <v>15260.04</v>
      </c>
      <c r="G971" s="44">
        <v>645968.36</v>
      </c>
      <c r="H971" s="44">
        <v>2347889.46</v>
      </c>
      <c r="I971" s="44">
        <v>6393280.7297319164</v>
      </c>
      <c r="J971" s="44">
        <v>500</v>
      </c>
      <c r="K971" s="44">
        <v>500</v>
      </c>
      <c r="L971" s="29">
        <f t="shared" si="63"/>
        <v>3009117.86</v>
      </c>
      <c r="M971" s="29">
        <f t="shared" si="60"/>
        <v>9402398.5897319168</v>
      </c>
      <c r="N971" s="44"/>
      <c r="O971" s="44"/>
    </row>
    <row r="972" spans="1:15" x14ac:dyDescent="0.25">
      <c r="A972" s="43">
        <v>40703</v>
      </c>
      <c r="B972" s="42">
        <f t="shared" si="61"/>
        <v>4</v>
      </c>
      <c r="C972" s="42">
        <f t="shared" si="62"/>
        <v>1</v>
      </c>
      <c r="D972" s="36" t="s">
        <v>942</v>
      </c>
      <c r="E972" s="44">
        <v>14119</v>
      </c>
      <c r="F972" s="44">
        <v>28811.48</v>
      </c>
      <c r="G972" s="44">
        <v>1463753.21</v>
      </c>
      <c r="H972" s="44">
        <v>3310189.9</v>
      </c>
      <c r="I972" s="44">
        <v>13302745.448833486</v>
      </c>
      <c r="J972" s="44">
        <v>500</v>
      </c>
      <c r="K972" s="44">
        <v>500</v>
      </c>
      <c r="L972" s="29">
        <f t="shared" si="63"/>
        <v>4802754.59</v>
      </c>
      <c r="M972" s="29">
        <f t="shared" si="60"/>
        <v>18105500.038833484</v>
      </c>
      <c r="N972" s="44"/>
      <c r="O972" s="44"/>
    </row>
    <row r="973" spans="1:15" x14ac:dyDescent="0.25">
      <c r="A973" s="43">
        <v>40704</v>
      </c>
      <c r="B973" s="42">
        <f t="shared" si="61"/>
        <v>4</v>
      </c>
      <c r="C973" s="42">
        <f t="shared" si="62"/>
        <v>0</v>
      </c>
      <c r="D973" s="36" t="s">
        <v>2177</v>
      </c>
      <c r="E973" s="44">
        <v>7684</v>
      </c>
      <c r="F973" s="44">
        <v>27661.29</v>
      </c>
      <c r="G973" s="44">
        <v>645262.71</v>
      </c>
      <c r="H973" s="44">
        <v>1527636.78</v>
      </c>
      <c r="I973" s="44">
        <v>6303346.645048934</v>
      </c>
      <c r="J973" s="44">
        <v>500</v>
      </c>
      <c r="K973" s="44">
        <v>500</v>
      </c>
      <c r="L973" s="29">
        <f t="shared" si="63"/>
        <v>2200560.7800000003</v>
      </c>
      <c r="M973" s="29">
        <f t="shared" si="60"/>
        <v>8503907.4250489343</v>
      </c>
      <c r="N973" s="44"/>
      <c r="O973" s="44"/>
    </row>
    <row r="974" spans="1:15" x14ac:dyDescent="0.25">
      <c r="A974" s="43">
        <v>40705</v>
      </c>
      <c r="B974" s="42">
        <f t="shared" si="61"/>
        <v>4</v>
      </c>
      <c r="C974" s="42">
        <f t="shared" si="62"/>
        <v>1</v>
      </c>
      <c r="D974" s="36" t="s">
        <v>943</v>
      </c>
      <c r="E974" s="44">
        <v>13178</v>
      </c>
      <c r="F974" s="44">
        <v>9681.02</v>
      </c>
      <c r="G974" s="44">
        <v>1720458.64</v>
      </c>
      <c r="H974" s="44">
        <v>7148403.4299999997</v>
      </c>
      <c r="I974" s="44">
        <v>12415673.126584124</v>
      </c>
      <c r="J974" s="44">
        <v>500</v>
      </c>
      <c r="K974" s="44">
        <v>500</v>
      </c>
      <c r="L974" s="29">
        <f t="shared" si="63"/>
        <v>8878543.0899999999</v>
      </c>
      <c r="M974" s="29">
        <f t="shared" si="60"/>
        <v>21294216.216584124</v>
      </c>
      <c r="N974" s="44"/>
      <c r="O974" s="44"/>
    </row>
    <row r="975" spans="1:15" x14ac:dyDescent="0.25">
      <c r="A975" s="43">
        <v>40706</v>
      </c>
      <c r="B975" s="42">
        <f t="shared" si="61"/>
        <v>4</v>
      </c>
      <c r="C975" s="42">
        <f t="shared" si="62"/>
        <v>0</v>
      </c>
      <c r="D975" s="36" t="s">
        <v>944</v>
      </c>
      <c r="E975" s="44">
        <v>1783</v>
      </c>
      <c r="F975" s="44">
        <v>11030.21</v>
      </c>
      <c r="G975" s="44">
        <v>334934.27</v>
      </c>
      <c r="H975" s="44">
        <v>416484.79</v>
      </c>
      <c r="I975" s="44">
        <v>1786270.7079809054</v>
      </c>
      <c r="J975" s="44">
        <v>500</v>
      </c>
      <c r="K975" s="44">
        <v>500</v>
      </c>
      <c r="L975" s="29">
        <f t="shared" si="63"/>
        <v>762449.27</v>
      </c>
      <c r="M975" s="29">
        <f t="shared" si="60"/>
        <v>2548719.9779809052</v>
      </c>
      <c r="N975" s="44"/>
      <c r="O975" s="44"/>
    </row>
    <row r="976" spans="1:15" x14ac:dyDescent="0.25">
      <c r="A976" s="43">
        <v>40707</v>
      </c>
      <c r="B976" s="42">
        <f t="shared" si="61"/>
        <v>4</v>
      </c>
      <c r="C976" s="42">
        <f t="shared" si="62"/>
        <v>0</v>
      </c>
      <c r="D976" s="36" t="s">
        <v>945</v>
      </c>
      <c r="E976" s="44">
        <v>2058</v>
      </c>
      <c r="F976" s="44">
        <v>23294.46</v>
      </c>
      <c r="G976" s="44">
        <v>213825</v>
      </c>
      <c r="H976" s="44">
        <v>298015.96999999997</v>
      </c>
      <c r="I976" s="44">
        <v>1733553.4010034755</v>
      </c>
      <c r="J976" s="44">
        <v>500</v>
      </c>
      <c r="K976" s="44">
        <v>500</v>
      </c>
      <c r="L976" s="29">
        <f t="shared" si="63"/>
        <v>535135.42999999993</v>
      </c>
      <c r="M976" s="29">
        <f t="shared" si="60"/>
        <v>2268688.8310034755</v>
      </c>
      <c r="N976" s="44"/>
      <c r="O976" s="44"/>
    </row>
    <row r="977" spans="1:15" x14ac:dyDescent="0.25">
      <c r="A977" s="43">
        <v>40708</v>
      </c>
      <c r="B977" s="42">
        <f t="shared" si="61"/>
        <v>4</v>
      </c>
      <c r="C977" s="42">
        <f t="shared" si="62"/>
        <v>0</v>
      </c>
      <c r="D977" s="36" t="s">
        <v>946</v>
      </c>
      <c r="E977" s="44">
        <v>2775</v>
      </c>
      <c r="F977" s="44">
        <v>13857.75</v>
      </c>
      <c r="G977" s="44">
        <v>265803.46999999997</v>
      </c>
      <c r="H977" s="44">
        <v>739277.24</v>
      </c>
      <c r="I977" s="44">
        <v>2260958.8934813631</v>
      </c>
      <c r="J977" s="44">
        <v>500</v>
      </c>
      <c r="K977" s="44">
        <v>500</v>
      </c>
      <c r="L977" s="29">
        <f t="shared" si="63"/>
        <v>1018938.46</v>
      </c>
      <c r="M977" s="29">
        <f t="shared" si="60"/>
        <v>3279897.353481363</v>
      </c>
      <c r="N977" s="44"/>
      <c r="O977" s="44"/>
    </row>
    <row r="978" spans="1:15" x14ac:dyDescent="0.25">
      <c r="A978" s="43">
        <v>40709</v>
      </c>
      <c r="B978" s="42">
        <f t="shared" si="61"/>
        <v>4</v>
      </c>
      <c r="C978" s="42">
        <f t="shared" si="62"/>
        <v>0</v>
      </c>
      <c r="D978" s="36" t="s">
        <v>947</v>
      </c>
      <c r="E978" s="44">
        <v>753</v>
      </c>
      <c r="F978" s="44">
        <v>3391.64</v>
      </c>
      <c r="G978" s="44">
        <v>73293.210000000006</v>
      </c>
      <c r="H978" s="44">
        <v>275777.65000000002</v>
      </c>
      <c r="I978" s="44">
        <v>738505.51654998411</v>
      </c>
      <c r="J978" s="44">
        <v>500</v>
      </c>
      <c r="K978" s="44">
        <v>500</v>
      </c>
      <c r="L978" s="29">
        <f t="shared" si="63"/>
        <v>352462.5</v>
      </c>
      <c r="M978" s="29">
        <f t="shared" si="60"/>
        <v>1090968.016549984</v>
      </c>
      <c r="N978" s="44"/>
      <c r="O978" s="44"/>
    </row>
    <row r="979" spans="1:15" x14ac:dyDescent="0.25">
      <c r="A979" s="43">
        <v>40710</v>
      </c>
      <c r="B979" s="42">
        <f t="shared" si="61"/>
        <v>4</v>
      </c>
      <c r="C979" s="42">
        <f t="shared" si="62"/>
        <v>0</v>
      </c>
      <c r="D979" s="36" t="s">
        <v>948</v>
      </c>
      <c r="E979" s="44">
        <v>2172</v>
      </c>
      <c r="F979" s="44">
        <v>15482.08</v>
      </c>
      <c r="G979" s="44">
        <v>189284.08</v>
      </c>
      <c r="H979" s="44">
        <v>645264.06000000006</v>
      </c>
      <c r="I979" s="44">
        <v>1769658.6366275751</v>
      </c>
      <c r="J979" s="44">
        <v>500</v>
      </c>
      <c r="K979" s="44">
        <v>500</v>
      </c>
      <c r="L979" s="29">
        <f t="shared" si="63"/>
        <v>850030.22</v>
      </c>
      <c r="M979" s="29">
        <f t="shared" si="60"/>
        <v>2619688.8566275751</v>
      </c>
      <c r="N979" s="44"/>
      <c r="O979" s="44"/>
    </row>
    <row r="980" spans="1:15" x14ac:dyDescent="0.25">
      <c r="A980" s="43">
        <v>40711</v>
      </c>
      <c r="B980" s="42">
        <f t="shared" si="61"/>
        <v>4</v>
      </c>
      <c r="C980" s="42">
        <f t="shared" si="62"/>
        <v>0</v>
      </c>
      <c r="D980" s="36" t="s">
        <v>949</v>
      </c>
      <c r="E980" s="44">
        <v>9857</v>
      </c>
      <c r="F980" s="44">
        <v>25252.400000000001</v>
      </c>
      <c r="G980" s="44">
        <v>941405.64</v>
      </c>
      <c r="H980" s="44">
        <v>6344171.8899999997</v>
      </c>
      <c r="I980" s="44">
        <v>9061602.656632226</v>
      </c>
      <c r="J980" s="44">
        <v>500</v>
      </c>
      <c r="K980" s="44">
        <v>500</v>
      </c>
      <c r="L980" s="29">
        <f t="shared" si="63"/>
        <v>7310829.9299999997</v>
      </c>
      <c r="M980" s="29">
        <f t="shared" si="60"/>
        <v>16372432.586632226</v>
      </c>
      <c r="N980" s="44"/>
      <c r="O980" s="44"/>
    </row>
    <row r="981" spans="1:15" x14ac:dyDescent="0.25">
      <c r="A981" s="43">
        <v>40712</v>
      </c>
      <c r="B981" s="42">
        <f t="shared" si="61"/>
        <v>4</v>
      </c>
      <c r="C981" s="42">
        <f t="shared" si="62"/>
        <v>0</v>
      </c>
      <c r="D981" s="36" t="s">
        <v>950</v>
      </c>
      <c r="E981" s="44">
        <v>735</v>
      </c>
      <c r="F981" s="44">
        <v>2863.65</v>
      </c>
      <c r="G981" s="44">
        <v>95274.1</v>
      </c>
      <c r="H981" s="44">
        <v>195744.79</v>
      </c>
      <c r="I981" s="44">
        <v>802130.86042738357</v>
      </c>
      <c r="J981" s="44">
        <v>500</v>
      </c>
      <c r="K981" s="44">
        <v>500</v>
      </c>
      <c r="L981" s="29">
        <f t="shared" si="63"/>
        <v>293882.54000000004</v>
      </c>
      <c r="M981" s="29">
        <f t="shared" si="60"/>
        <v>1096013.4004273836</v>
      </c>
      <c r="N981" s="44"/>
      <c r="O981" s="44"/>
    </row>
    <row r="982" spans="1:15" x14ac:dyDescent="0.25">
      <c r="A982" s="43">
        <v>40713</v>
      </c>
      <c r="B982" s="42">
        <f t="shared" si="61"/>
        <v>4</v>
      </c>
      <c r="C982" s="42">
        <f t="shared" si="62"/>
        <v>0</v>
      </c>
      <c r="D982" s="36" t="s">
        <v>951</v>
      </c>
      <c r="E982" s="44">
        <v>5236</v>
      </c>
      <c r="F982" s="44">
        <v>20144.84</v>
      </c>
      <c r="G982" s="44">
        <v>469577.05</v>
      </c>
      <c r="H982" s="44">
        <v>1999059.09</v>
      </c>
      <c r="I982" s="44">
        <v>4272015.9590156451</v>
      </c>
      <c r="J982" s="44">
        <v>500</v>
      </c>
      <c r="K982" s="44">
        <v>500</v>
      </c>
      <c r="L982" s="29">
        <f t="shared" si="63"/>
        <v>2488780.98</v>
      </c>
      <c r="M982" s="29">
        <f t="shared" si="60"/>
        <v>6760796.9390156455</v>
      </c>
      <c r="N982" s="44"/>
      <c r="O982" s="44"/>
    </row>
    <row r="983" spans="1:15" x14ac:dyDescent="0.25">
      <c r="A983" s="43">
        <v>40714</v>
      </c>
      <c r="B983" s="42">
        <f t="shared" si="61"/>
        <v>4</v>
      </c>
      <c r="C983" s="42">
        <f t="shared" si="62"/>
        <v>0</v>
      </c>
      <c r="D983" s="36" t="s">
        <v>952</v>
      </c>
      <c r="E983" s="44">
        <v>3981</v>
      </c>
      <c r="F983" s="44">
        <v>6156.31</v>
      </c>
      <c r="G983" s="44">
        <v>343153.06</v>
      </c>
      <c r="H983" s="44">
        <v>924190.55</v>
      </c>
      <c r="I983" s="44">
        <v>3244130.9071889394</v>
      </c>
      <c r="J983" s="44">
        <v>500</v>
      </c>
      <c r="K983" s="44">
        <v>500</v>
      </c>
      <c r="L983" s="29">
        <f t="shared" si="63"/>
        <v>1273499.92</v>
      </c>
      <c r="M983" s="29">
        <f t="shared" si="60"/>
        <v>4517630.8271889389</v>
      </c>
      <c r="N983" s="44"/>
      <c r="O983" s="44"/>
    </row>
    <row r="984" spans="1:15" x14ac:dyDescent="0.25">
      <c r="A984" s="43">
        <v>40715</v>
      </c>
      <c r="B984" s="42">
        <f t="shared" si="61"/>
        <v>4</v>
      </c>
      <c r="C984" s="42">
        <f t="shared" si="62"/>
        <v>0</v>
      </c>
      <c r="D984" s="36" t="s">
        <v>2178</v>
      </c>
      <c r="E984" s="44">
        <v>2003</v>
      </c>
      <c r="F984" s="44">
        <v>18358.02</v>
      </c>
      <c r="G984" s="44">
        <v>167104.43</v>
      </c>
      <c r="H984" s="44">
        <v>1221427.3799999999</v>
      </c>
      <c r="I984" s="44">
        <v>1631964.203114656</v>
      </c>
      <c r="J984" s="44">
        <v>500</v>
      </c>
      <c r="K984" s="44">
        <v>500</v>
      </c>
      <c r="L984" s="29">
        <f t="shared" si="63"/>
        <v>1406889.8299999998</v>
      </c>
      <c r="M984" s="29">
        <f t="shared" si="60"/>
        <v>3038854.0331146559</v>
      </c>
      <c r="N984" s="44"/>
      <c r="O984" s="44"/>
    </row>
    <row r="985" spans="1:15" x14ac:dyDescent="0.25">
      <c r="A985" s="43">
        <v>40716</v>
      </c>
      <c r="B985" s="42">
        <f t="shared" si="61"/>
        <v>4</v>
      </c>
      <c r="C985" s="42">
        <f t="shared" si="62"/>
        <v>0</v>
      </c>
      <c r="D985" s="36" t="s">
        <v>2073</v>
      </c>
      <c r="E985" s="44">
        <v>1120</v>
      </c>
      <c r="F985" s="44">
        <v>6873.42</v>
      </c>
      <c r="G985" s="44">
        <v>78212.44</v>
      </c>
      <c r="H985" s="44">
        <v>126501.28</v>
      </c>
      <c r="I985" s="44">
        <v>916220.25700869423</v>
      </c>
      <c r="J985" s="44">
        <v>500</v>
      </c>
      <c r="K985" s="44">
        <v>500</v>
      </c>
      <c r="L985" s="29">
        <f t="shared" si="63"/>
        <v>211587.14</v>
      </c>
      <c r="M985" s="29">
        <f t="shared" si="60"/>
        <v>1127807.3970086942</v>
      </c>
      <c r="N985" s="44"/>
      <c r="O985" s="44"/>
    </row>
    <row r="986" spans="1:15" x14ac:dyDescent="0.25">
      <c r="A986" s="43">
        <v>40717</v>
      </c>
      <c r="B986" s="42">
        <f t="shared" si="61"/>
        <v>4</v>
      </c>
      <c r="C986" s="42">
        <f t="shared" si="62"/>
        <v>0</v>
      </c>
      <c r="D986" s="36" t="s">
        <v>2074</v>
      </c>
      <c r="E986" s="44">
        <v>2784</v>
      </c>
      <c r="F986" s="44">
        <v>10640.88</v>
      </c>
      <c r="G986" s="44">
        <v>396231.41</v>
      </c>
      <c r="H986" s="44">
        <v>651570.19999999995</v>
      </c>
      <c r="I986" s="44">
        <v>2639566.4076994644</v>
      </c>
      <c r="J986" s="44">
        <v>500</v>
      </c>
      <c r="K986" s="44">
        <v>500</v>
      </c>
      <c r="L986" s="29">
        <f t="shared" si="63"/>
        <v>1058442.49</v>
      </c>
      <c r="M986" s="29">
        <f t="shared" si="60"/>
        <v>3698008.8976994641</v>
      </c>
      <c r="N986" s="44"/>
      <c r="O986" s="44"/>
    </row>
    <row r="987" spans="1:15" x14ac:dyDescent="0.25">
      <c r="A987" s="43">
        <v>40718</v>
      </c>
      <c r="B987" s="42">
        <f t="shared" si="61"/>
        <v>4</v>
      </c>
      <c r="C987" s="42">
        <f t="shared" si="62"/>
        <v>0</v>
      </c>
      <c r="D987" s="36" t="s">
        <v>953</v>
      </c>
      <c r="E987" s="44">
        <v>1626</v>
      </c>
      <c r="F987" s="44">
        <v>2899.64</v>
      </c>
      <c r="G987" s="44">
        <v>220769.84</v>
      </c>
      <c r="H987" s="44">
        <v>252537.14</v>
      </c>
      <c r="I987" s="44">
        <v>1367205.2735267468</v>
      </c>
      <c r="J987" s="44">
        <v>500</v>
      </c>
      <c r="K987" s="44">
        <v>500</v>
      </c>
      <c r="L987" s="29">
        <f t="shared" si="63"/>
        <v>476206.62</v>
      </c>
      <c r="M987" s="29">
        <f t="shared" si="60"/>
        <v>1843411.8935267469</v>
      </c>
      <c r="N987" s="44"/>
      <c r="O987" s="44"/>
    </row>
    <row r="988" spans="1:15" x14ac:dyDescent="0.25">
      <c r="A988" s="43">
        <v>40719</v>
      </c>
      <c r="B988" s="42">
        <f t="shared" si="61"/>
        <v>4</v>
      </c>
      <c r="C988" s="42">
        <f t="shared" si="62"/>
        <v>0</v>
      </c>
      <c r="D988" s="36" t="s">
        <v>954</v>
      </c>
      <c r="E988" s="44">
        <v>4878</v>
      </c>
      <c r="F988" s="44">
        <v>17356.07</v>
      </c>
      <c r="G988" s="44">
        <v>428668.92</v>
      </c>
      <c r="H988" s="44">
        <v>2114100.4300000002</v>
      </c>
      <c r="I988" s="44">
        <v>3991004.0927575091</v>
      </c>
      <c r="J988" s="44">
        <v>500</v>
      </c>
      <c r="K988" s="44">
        <v>500</v>
      </c>
      <c r="L988" s="29">
        <f t="shared" si="63"/>
        <v>2560125.42</v>
      </c>
      <c r="M988" s="29">
        <f t="shared" si="60"/>
        <v>6551129.512757509</v>
      </c>
      <c r="N988" s="44"/>
      <c r="O988" s="44"/>
    </row>
    <row r="989" spans="1:15" x14ac:dyDescent="0.25">
      <c r="A989" s="43">
        <v>40720</v>
      </c>
      <c r="B989" s="42">
        <f t="shared" si="61"/>
        <v>4</v>
      </c>
      <c r="C989" s="42">
        <f t="shared" si="62"/>
        <v>0</v>
      </c>
      <c r="D989" s="36" t="s">
        <v>955</v>
      </c>
      <c r="E989" s="44">
        <v>7499</v>
      </c>
      <c r="F989" s="44">
        <v>38987.46</v>
      </c>
      <c r="G989" s="44">
        <v>666587.93000000005</v>
      </c>
      <c r="H989" s="44">
        <v>3789560.5</v>
      </c>
      <c r="I989" s="44">
        <v>6119437.5521501768</v>
      </c>
      <c r="J989" s="44">
        <v>500</v>
      </c>
      <c r="K989" s="44">
        <v>500</v>
      </c>
      <c r="L989" s="29">
        <f t="shared" si="63"/>
        <v>4495135.8899999997</v>
      </c>
      <c r="M989" s="29">
        <f t="shared" si="60"/>
        <v>10614573.442150176</v>
      </c>
      <c r="N989" s="44"/>
      <c r="O989" s="44"/>
    </row>
    <row r="990" spans="1:15" x14ac:dyDescent="0.25">
      <c r="A990" s="43">
        <v>40801</v>
      </c>
      <c r="B990" s="42">
        <f t="shared" si="61"/>
        <v>4</v>
      </c>
      <c r="C990" s="42">
        <f t="shared" si="62"/>
        <v>0</v>
      </c>
      <c r="D990" s="36" t="s">
        <v>956</v>
      </c>
      <c r="E990" s="44">
        <v>910</v>
      </c>
      <c r="F990" s="44">
        <v>9099.24</v>
      </c>
      <c r="G990" s="44">
        <v>56311.87</v>
      </c>
      <c r="H990" s="44">
        <v>78245.77</v>
      </c>
      <c r="I990" s="44">
        <v>796937.10621027206</v>
      </c>
      <c r="J990" s="44">
        <v>500</v>
      </c>
      <c r="K990" s="44">
        <v>500</v>
      </c>
      <c r="L990" s="29">
        <f t="shared" si="63"/>
        <v>143656.88</v>
      </c>
      <c r="M990" s="29">
        <f t="shared" si="60"/>
        <v>940593.98621027207</v>
      </c>
      <c r="N990" s="44"/>
      <c r="O990" s="44"/>
    </row>
    <row r="991" spans="1:15" x14ac:dyDescent="0.25">
      <c r="A991" s="43">
        <v>40802</v>
      </c>
      <c r="B991" s="42">
        <f t="shared" si="61"/>
        <v>4</v>
      </c>
      <c r="C991" s="42">
        <f t="shared" si="62"/>
        <v>0</v>
      </c>
      <c r="D991" s="36" t="s">
        <v>957</v>
      </c>
      <c r="E991" s="44">
        <v>4214</v>
      </c>
      <c r="F991" s="44">
        <v>4468.68</v>
      </c>
      <c r="G991" s="44">
        <v>516170.12</v>
      </c>
      <c r="H991" s="44">
        <v>757586.67</v>
      </c>
      <c r="I991" s="44">
        <v>3793345.3782452121</v>
      </c>
      <c r="J991" s="44">
        <v>500</v>
      </c>
      <c r="K991" s="44">
        <v>500</v>
      </c>
      <c r="L991" s="29">
        <f t="shared" si="63"/>
        <v>1278225.47</v>
      </c>
      <c r="M991" s="29">
        <f t="shared" si="60"/>
        <v>5071570.8482452119</v>
      </c>
      <c r="N991" s="44"/>
      <c r="O991" s="44"/>
    </row>
    <row r="992" spans="1:15" x14ac:dyDescent="0.25">
      <c r="A992" s="43">
        <v>40804</v>
      </c>
      <c r="B992" s="42">
        <f t="shared" si="61"/>
        <v>4</v>
      </c>
      <c r="C992" s="42">
        <f t="shared" si="62"/>
        <v>0</v>
      </c>
      <c r="D992" s="36" t="s">
        <v>958</v>
      </c>
      <c r="E992" s="44">
        <v>1058</v>
      </c>
      <c r="F992" s="44">
        <v>8311.0499999999993</v>
      </c>
      <c r="G992" s="44">
        <v>52338.46</v>
      </c>
      <c r="H992" s="44">
        <v>70507.429999999993</v>
      </c>
      <c r="I992" s="44">
        <v>862016.03938857012</v>
      </c>
      <c r="J992" s="44">
        <v>500</v>
      </c>
      <c r="K992" s="44">
        <v>500</v>
      </c>
      <c r="L992" s="29">
        <f t="shared" si="63"/>
        <v>131156.94</v>
      </c>
      <c r="M992" s="29">
        <f t="shared" si="60"/>
        <v>993172.97938857018</v>
      </c>
      <c r="N992" s="44"/>
      <c r="O992" s="44"/>
    </row>
    <row r="993" spans="1:15" x14ac:dyDescent="0.25">
      <c r="A993" s="43">
        <v>40805</v>
      </c>
      <c r="B993" s="42">
        <f t="shared" si="61"/>
        <v>4</v>
      </c>
      <c r="C993" s="42">
        <f t="shared" si="62"/>
        <v>0</v>
      </c>
      <c r="D993" s="36" t="s">
        <v>959</v>
      </c>
      <c r="E993" s="44">
        <v>2735</v>
      </c>
      <c r="F993" s="44">
        <v>4177.8999999999996</v>
      </c>
      <c r="G993" s="44">
        <v>196115.52</v>
      </c>
      <c r="H993" s="44">
        <v>227269.01</v>
      </c>
      <c r="I993" s="44">
        <v>2249334.8950167666</v>
      </c>
      <c r="J993" s="44">
        <v>500</v>
      </c>
      <c r="K993" s="44">
        <v>500</v>
      </c>
      <c r="L993" s="29">
        <f t="shared" si="63"/>
        <v>427562.43</v>
      </c>
      <c r="M993" s="29">
        <f t="shared" si="60"/>
        <v>2676897.3250167668</v>
      </c>
      <c r="N993" s="44"/>
      <c r="O993" s="44"/>
    </row>
    <row r="994" spans="1:15" x14ac:dyDescent="0.25">
      <c r="A994" s="43">
        <v>40806</v>
      </c>
      <c r="B994" s="42">
        <f t="shared" si="61"/>
        <v>4</v>
      </c>
      <c r="C994" s="42">
        <f t="shared" si="62"/>
        <v>0</v>
      </c>
      <c r="D994" s="36" t="s">
        <v>960</v>
      </c>
      <c r="E994" s="44">
        <v>3587</v>
      </c>
      <c r="F994" s="44">
        <v>33738.239999999998</v>
      </c>
      <c r="G994" s="44">
        <v>258629.71</v>
      </c>
      <c r="H994" s="44">
        <v>1076944.19</v>
      </c>
      <c r="I994" s="44">
        <v>2922543.9823126663</v>
      </c>
      <c r="J994" s="44">
        <v>500</v>
      </c>
      <c r="K994" s="44">
        <v>500</v>
      </c>
      <c r="L994" s="29">
        <f t="shared" si="63"/>
        <v>1369312.14</v>
      </c>
      <c r="M994" s="29">
        <f t="shared" si="60"/>
        <v>4291856.1223126659</v>
      </c>
      <c r="N994" s="44"/>
      <c r="O994" s="44"/>
    </row>
    <row r="995" spans="1:15" x14ac:dyDescent="0.25">
      <c r="A995" s="43">
        <v>40807</v>
      </c>
      <c r="B995" s="42">
        <f t="shared" si="61"/>
        <v>4</v>
      </c>
      <c r="C995" s="42">
        <f t="shared" si="62"/>
        <v>0</v>
      </c>
      <c r="D995" s="36" t="s">
        <v>961</v>
      </c>
      <c r="E995" s="44">
        <v>1443</v>
      </c>
      <c r="F995" s="44">
        <v>11116.56</v>
      </c>
      <c r="G995" s="44">
        <v>91104.39</v>
      </c>
      <c r="H995" s="44">
        <v>99477.03</v>
      </c>
      <c r="I995" s="44">
        <v>1185471.7246103089</v>
      </c>
      <c r="J995" s="44">
        <v>500</v>
      </c>
      <c r="K995" s="44">
        <v>500</v>
      </c>
      <c r="L995" s="29">
        <f t="shared" si="63"/>
        <v>201697.97999999998</v>
      </c>
      <c r="M995" s="29">
        <f t="shared" si="60"/>
        <v>1387169.7046103089</v>
      </c>
      <c r="N995" s="44"/>
      <c r="O995" s="44"/>
    </row>
    <row r="996" spans="1:15" x14ac:dyDescent="0.25">
      <c r="A996" s="43">
        <v>40808</v>
      </c>
      <c r="B996" s="42">
        <f t="shared" si="61"/>
        <v>4</v>
      </c>
      <c r="C996" s="42">
        <f t="shared" si="62"/>
        <v>0</v>
      </c>
      <c r="D996" s="36" t="s">
        <v>962</v>
      </c>
      <c r="E996" s="44">
        <v>4937</v>
      </c>
      <c r="F996" s="44">
        <v>8859.99</v>
      </c>
      <c r="G996" s="44">
        <v>615495.72</v>
      </c>
      <c r="H996" s="44">
        <v>4942651.8</v>
      </c>
      <c r="I996" s="44">
        <v>4031656.2304927888</v>
      </c>
      <c r="J996" s="44">
        <v>500</v>
      </c>
      <c r="K996" s="44">
        <v>500</v>
      </c>
      <c r="L996" s="29">
        <f t="shared" si="63"/>
        <v>5567007.5099999998</v>
      </c>
      <c r="M996" s="29">
        <f t="shared" si="60"/>
        <v>9598663.7404927891</v>
      </c>
      <c r="N996" s="44"/>
      <c r="O996" s="44"/>
    </row>
    <row r="997" spans="1:15" x14ac:dyDescent="0.25">
      <c r="A997" s="43">
        <v>40809</v>
      </c>
      <c r="B997" s="42">
        <f t="shared" si="61"/>
        <v>4</v>
      </c>
      <c r="C997" s="42">
        <f t="shared" si="62"/>
        <v>0</v>
      </c>
      <c r="D997" s="36" t="s">
        <v>963</v>
      </c>
      <c r="E997" s="44">
        <v>2179</v>
      </c>
      <c r="F997" s="44">
        <v>10536.32</v>
      </c>
      <c r="G997" s="44">
        <v>228463.84</v>
      </c>
      <c r="H997" s="44">
        <v>1282928.19</v>
      </c>
      <c r="I997" s="44">
        <v>1785385.2563588794</v>
      </c>
      <c r="J997" s="44">
        <v>500</v>
      </c>
      <c r="K997" s="44">
        <v>500</v>
      </c>
      <c r="L997" s="29">
        <f t="shared" si="63"/>
        <v>1521928.3499999999</v>
      </c>
      <c r="M997" s="29">
        <f t="shared" si="60"/>
        <v>3307313.6063588792</v>
      </c>
      <c r="N997" s="44"/>
      <c r="O997" s="44"/>
    </row>
    <row r="998" spans="1:15" x14ac:dyDescent="0.25">
      <c r="A998" s="43">
        <v>40810</v>
      </c>
      <c r="B998" s="42">
        <f t="shared" si="61"/>
        <v>4</v>
      </c>
      <c r="C998" s="42">
        <f t="shared" si="62"/>
        <v>0</v>
      </c>
      <c r="D998" s="36" t="s">
        <v>964</v>
      </c>
      <c r="E998" s="44">
        <v>699</v>
      </c>
      <c r="F998" s="44">
        <v>11528.39</v>
      </c>
      <c r="G998" s="44">
        <v>28771.63</v>
      </c>
      <c r="H998" s="44">
        <v>30546.73</v>
      </c>
      <c r="I998" s="44">
        <v>569517.21316881909</v>
      </c>
      <c r="J998" s="44">
        <v>500</v>
      </c>
      <c r="K998" s="44">
        <v>500</v>
      </c>
      <c r="L998" s="29">
        <f t="shared" si="63"/>
        <v>70846.75</v>
      </c>
      <c r="M998" s="29">
        <f t="shared" si="60"/>
        <v>640363.96316881909</v>
      </c>
      <c r="N998" s="44"/>
      <c r="O998" s="44"/>
    </row>
    <row r="999" spans="1:15" x14ac:dyDescent="0.25">
      <c r="A999" s="43">
        <v>40811</v>
      </c>
      <c r="B999" s="42">
        <f t="shared" si="61"/>
        <v>4</v>
      </c>
      <c r="C999" s="42">
        <f t="shared" si="62"/>
        <v>0</v>
      </c>
      <c r="D999" s="36" t="s">
        <v>2075</v>
      </c>
      <c r="E999" s="44">
        <v>1663</v>
      </c>
      <c r="F999" s="44">
        <v>15639.75</v>
      </c>
      <c r="G999" s="44">
        <v>138551.41</v>
      </c>
      <c r="H999" s="44">
        <v>820623.97</v>
      </c>
      <c r="I999" s="44">
        <v>1354945.8161655881</v>
      </c>
      <c r="J999" s="44">
        <v>500</v>
      </c>
      <c r="K999" s="44">
        <v>500</v>
      </c>
      <c r="L999" s="29">
        <f t="shared" si="63"/>
        <v>974815.13</v>
      </c>
      <c r="M999" s="29">
        <f t="shared" si="60"/>
        <v>2329760.9461655882</v>
      </c>
      <c r="N999" s="44"/>
      <c r="O999" s="44"/>
    </row>
    <row r="1000" spans="1:15" x14ac:dyDescent="0.25">
      <c r="A1000" s="43">
        <v>40812</v>
      </c>
      <c r="B1000" s="42">
        <f t="shared" si="61"/>
        <v>4</v>
      </c>
      <c r="C1000" s="42">
        <f t="shared" si="62"/>
        <v>0</v>
      </c>
      <c r="D1000" s="36" t="s">
        <v>965</v>
      </c>
      <c r="E1000" s="44">
        <v>2500</v>
      </c>
      <c r="F1000" s="44">
        <v>24019.22</v>
      </c>
      <c r="G1000" s="44">
        <v>182459.48</v>
      </c>
      <c r="H1000" s="44">
        <v>416619.86</v>
      </c>
      <c r="I1000" s="44">
        <v>2036899.9040372639</v>
      </c>
      <c r="J1000" s="44">
        <v>500</v>
      </c>
      <c r="K1000" s="44">
        <v>500</v>
      </c>
      <c r="L1000" s="29">
        <f t="shared" si="63"/>
        <v>623098.56000000006</v>
      </c>
      <c r="M1000" s="29">
        <f t="shared" si="60"/>
        <v>2659998.4640372638</v>
      </c>
      <c r="N1000" s="44"/>
      <c r="O1000" s="44"/>
    </row>
    <row r="1001" spans="1:15" x14ac:dyDescent="0.25">
      <c r="A1001" s="43">
        <v>40813</v>
      </c>
      <c r="B1001" s="42">
        <f t="shared" si="61"/>
        <v>4</v>
      </c>
      <c r="C1001" s="42">
        <f t="shared" si="62"/>
        <v>0</v>
      </c>
      <c r="D1001" s="36" t="s">
        <v>966</v>
      </c>
      <c r="E1001" s="44">
        <v>1403</v>
      </c>
      <c r="F1001" s="44">
        <v>8844.0499999999993</v>
      </c>
      <c r="G1001" s="44">
        <v>91552.29</v>
      </c>
      <c r="H1001" s="44">
        <v>120841.24</v>
      </c>
      <c r="I1001" s="44">
        <v>1143108.2261457127</v>
      </c>
      <c r="J1001" s="44">
        <v>500</v>
      </c>
      <c r="K1001" s="44">
        <v>500</v>
      </c>
      <c r="L1001" s="29">
        <f t="shared" si="63"/>
        <v>221237.58000000002</v>
      </c>
      <c r="M1001" s="29">
        <f t="shared" si="60"/>
        <v>1364345.8061457127</v>
      </c>
      <c r="N1001" s="44"/>
      <c r="O1001" s="44"/>
    </row>
    <row r="1002" spans="1:15" x14ac:dyDescent="0.25">
      <c r="A1002" s="43">
        <v>40814</v>
      </c>
      <c r="B1002" s="42">
        <f t="shared" si="61"/>
        <v>4</v>
      </c>
      <c r="C1002" s="42">
        <f t="shared" si="62"/>
        <v>0</v>
      </c>
      <c r="D1002" s="36" t="s">
        <v>967</v>
      </c>
      <c r="E1002" s="44">
        <v>1528</v>
      </c>
      <c r="F1002" s="44">
        <v>16618.77</v>
      </c>
      <c r="G1002" s="44">
        <v>93295.15</v>
      </c>
      <c r="H1002" s="44">
        <v>218320.14</v>
      </c>
      <c r="I1002" s="44">
        <v>1244953.2213475758</v>
      </c>
      <c r="J1002" s="44">
        <v>500</v>
      </c>
      <c r="K1002" s="44">
        <v>500</v>
      </c>
      <c r="L1002" s="29">
        <f t="shared" si="63"/>
        <v>328234.06</v>
      </c>
      <c r="M1002" s="29">
        <f t="shared" si="60"/>
        <v>1573187.2813475758</v>
      </c>
      <c r="N1002" s="44"/>
      <c r="O1002" s="44"/>
    </row>
    <row r="1003" spans="1:15" x14ac:dyDescent="0.25">
      <c r="A1003" s="43">
        <v>40815</v>
      </c>
      <c r="B1003" s="42">
        <f t="shared" si="61"/>
        <v>4</v>
      </c>
      <c r="C1003" s="42">
        <f t="shared" si="62"/>
        <v>0</v>
      </c>
      <c r="D1003" s="36" t="s">
        <v>968</v>
      </c>
      <c r="E1003" s="44">
        <v>1267</v>
      </c>
      <c r="F1003" s="44">
        <v>26905.73</v>
      </c>
      <c r="G1003" s="44">
        <v>78782.73</v>
      </c>
      <c r="H1003" s="44">
        <v>149259.49</v>
      </c>
      <c r="I1003" s="44">
        <v>1032300.8713660855</v>
      </c>
      <c r="J1003" s="44">
        <v>500</v>
      </c>
      <c r="K1003" s="44">
        <v>500</v>
      </c>
      <c r="L1003" s="29">
        <f t="shared" si="63"/>
        <v>254947.94999999998</v>
      </c>
      <c r="M1003" s="29">
        <f t="shared" si="60"/>
        <v>1287248.8213660854</v>
      </c>
      <c r="N1003" s="44"/>
      <c r="O1003" s="44"/>
    </row>
    <row r="1004" spans="1:15" x14ac:dyDescent="0.25">
      <c r="A1004" s="43">
        <v>40816</v>
      </c>
      <c r="B1004" s="42">
        <f t="shared" si="61"/>
        <v>4</v>
      </c>
      <c r="C1004" s="42">
        <f t="shared" si="62"/>
        <v>0</v>
      </c>
      <c r="D1004" s="36" t="s">
        <v>969</v>
      </c>
      <c r="E1004" s="44">
        <v>2299</v>
      </c>
      <c r="F1004" s="44">
        <v>20478.73</v>
      </c>
      <c r="G1004" s="44">
        <v>149048.85</v>
      </c>
      <c r="H1004" s="44">
        <v>403272.52</v>
      </c>
      <c r="I1004" s="44">
        <v>1879003.8517526677</v>
      </c>
      <c r="J1004" s="44">
        <v>500</v>
      </c>
      <c r="K1004" s="44">
        <v>500</v>
      </c>
      <c r="L1004" s="29">
        <f t="shared" si="63"/>
        <v>572800.10000000009</v>
      </c>
      <c r="M1004" s="29">
        <f t="shared" si="60"/>
        <v>2451803.9517526678</v>
      </c>
      <c r="N1004" s="44"/>
      <c r="O1004" s="44"/>
    </row>
    <row r="1005" spans="1:15" x14ac:dyDescent="0.25">
      <c r="A1005" s="43">
        <v>40817</v>
      </c>
      <c r="B1005" s="42">
        <f t="shared" si="61"/>
        <v>4</v>
      </c>
      <c r="C1005" s="42">
        <f t="shared" si="62"/>
        <v>0</v>
      </c>
      <c r="D1005" s="36" t="s">
        <v>970</v>
      </c>
      <c r="E1005" s="44">
        <v>1647</v>
      </c>
      <c r="F1005" s="44">
        <v>12402.22</v>
      </c>
      <c r="G1005" s="44">
        <v>126131.05</v>
      </c>
      <c r="H1005" s="44">
        <v>262677.13</v>
      </c>
      <c r="I1005" s="44">
        <v>1342929.3567797495</v>
      </c>
      <c r="J1005" s="44">
        <v>500</v>
      </c>
      <c r="K1005" s="44">
        <v>500</v>
      </c>
      <c r="L1005" s="29">
        <f t="shared" si="63"/>
        <v>401210.4</v>
      </c>
      <c r="M1005" s="29">
        <f t="shared" si="60"/>
        <v>1744139.7567797494</v>
      </c>
      <c r="N1005" s="44"/>
      <c r="O1005" s="44"/>
    </row>
    <row r="1006" spans="1:15" x14ac:dyDescent="0.25">
      <c r="A1006" s="43">
        <v>40818</v>
      </c>
      <c r="B1006" s="42">
        <f t="shared" si="61"/>
        <v>4</v>
      </c>
      <c r="C1006" s="42">
        <f t="shared" si="62"/>
        <v>0</v>
      </c>
      <c r="D1006" s="36" t="s">
        <v>971</v>
      </c>
      <c r="E1006" s="44">
        <v>1447</v>
      </c>
      <c r="F1006" s="44">
        <v>739.43</v>
      </c>
      <c r="G1006" s="44">
        <v>138384.43</v>
      </c>
      <c r="H1006" s="44">
        <v>764610.82</v>
      </c>
      <c r="I1006" s="44">
        <v>1178957.6644567684</v>
      </c>
      <c r="J1006" s="44">
        <v>500</v>
      </c>
      <c r="K1006" s="44">
        <v>500</v>
      </c>
      <c r="L1006" s="29">
        <f t="shared" si="63"/>
        <v>903734.67999999993</v>
      </c>
      <c r="M1006" s="29">
        <f t="shared" si="60"/>
        <v>2082692.3444567684</v>
      </c>
      <c r="N1006" s="44"/>
      <c r="O1006" s="44"/>
    </row>
    <row r="1007" spans="1:15" x14ac:dyDescent="0.25">
      <c r="A1007" s="43">
        <v>40820</v>
      </c>
      <c r="B1007" s="42">
        <f t="shared" si="61"/>
        <v>4</v>
      </c>
      <c r="C1007" s="42">
        <f t="shared" si="62"/>
        <v>0</v>
      </c>
      <c r="D1007" s="36" t="s">
        <v>973</v>
      </c>
      <c r="E1007" s="44">
        <v>539</v>
      </c>
      <c r="F1007" s="44">
        <v>7755.37</v>
      </c>
      <c r="G1007" s="44">
        <v>39561.949999999997</v>
      </c>
      <c r="H1007" s="44">
        <v>111129.09</v>
      </c>
      <c r="I1007" s="44">
        <v>439155.61931043409</v>
      </c>
      <c r="J1007" s="44">
        <v>500</v>
      </c>
      <c r="K1007" s="44">
        <v>500</v>
      </c>
      <c r="L1007" s="29">
        <f t="shared" si="63"/>
        <v>158446.41</v>
      </c>
      <c r="M1007" s="29">
        <f t="shared" si="60"/>
        <v>597602.02931043413</v>
      </c>
      <c r="N1007" s="44"/>
      <c r="O1007" s="44"/>
    </row>
    <row r="1008" spans="1:15" x14ac:dyDescent="0.25">
      <c r="A1008" s="43">
        <v>40821</v>
      </c>
      <c r="B1008" s="42">
        <f t="shared" si="61"/>
        <v>4</v>
      </c>
      <c r="C1008" s="42">
        <f t="shared" si="62"/>
        <v>0</v>
      </c>
      <c r="D1008" s="36" t="s">
        <v>974</v>
      </c>
      <c r="E1008" s="44">
        <v>981</v>
      </c>
      <c r="F1008" s="44">
        <v>10942.71</v>
      </c>
      <c r="G1008" s="44">
        <v>44761.18</v>
      </c>
      <c r="H1008" s="44">
        <v>38254.639999999999</v>
      </c>
      <c r="I1008" s="44">
        <v>799279.52234422229</v>
      </c>
      <c r="J1008" s="44">
        <v>500</v>
      </c>
      <c r="K1008" s="44">
        <v>500</v>
      </c>
      <c r="L1008" s="29">
        <f t="shared" si="63"/>
        <v>93958.53</v>
      </c>
      <c r="M1008" s="29">
        <f t="shared" si="60"/>
        <v>893238.05234422232</v>
      </c>
      <c r="N1008" s="44"/>
      <c r="O1008" s="44"/>
    </row>
    <row r="1009" spans="1:15" x14ac:dyDescent="0.25">
      <c r="A1009" s="43">
        <v>40822</v>
      </c>
      <c r="B1009" s="42">
        <f t="shared" si="61"/>
        <v>4</v>
      </c>
      <c r="C1009" s="42">
        <f t="shared" si="62"/>
        <v>0</v>
      </c>
      <c r="D1009" s="36" t="s">
        <v>975</v>
      </c>
      <c r="E1009" s="44">
        <v>1695</v>
      </c>
      <c r="F1009" s="44">
        <v>15485.41</v>
      </c>
      <c r="G1009" s="44">
        <v>114054.77</v>
      </c>
      <c r="H1009" s="44">
        <v>376489.31</v>
      </c>
      <c r="I1009" s="44">
        <v>1381018.134937265</v>
      </c>
      <c r="J1009" s="44">
        <v>500</v>
      </c>
      <c r="K1009" s="44">
        <v>500</v>
      </c>
      <c r="L1009" s="29">
        <f t="shared" si="63"/>
        <v>506029.49</v>
      </c>
      <c r="M1009" s="29">
        <f t="shared" si="60"/>
        <v>1887047.6249372649</v>
      </c>
      <c r="N1009" s="44"/>
      <c r="O1009" s="44"/>
    </row>
    <row r="1010" spans="1:15" x14ac:dyDescent="0.25">
      <c r="A1010" s="43">
        <v>40823</v>
      </c>
      <c r="B1010" s="42">
        <f t="shared" si="61"/>
        <v>4</v>
      </c>
      <c r="C1010" s="42">
        <f t="shared" si="62"/>
        <v>0</v>
      </c>
      <c r="D1010" s="36" t="s">
        <v>976</v>
      </c>
      <c r="E1010" s="44">
        <v>1106</v>
      </c>
      <c r="F1010" s="44">
        <v>12304.92</v>
      </c>
      <c r="G1010" s="44">
        <v>72080.259999999995</v>
      </c>
      <c r="H1010" s="44">
        <v>286124.55</v>
      </c>
      <c r="I1010" s="44">
        <v>905147.51754608552</v>
      </c>
      <c r="J1010" s="44">
        <v>500</v>
      </c>
      <c r="K1010" s="44">
        <v>500</v>
      </c>
      <c r="L1010" s="29">
        <f t="shared" si="63"/>
        <v>370509.73</v>
      </c>
      <c r="M1010" s="29">
        <f t="shared" si="60"/>
        <v>1275657.2475460856</v>
      </c>
      <c r="N1010" s="44"/>
      <c r="O1010" s="44"/>
    </row>
    <row r="1011" spans="1:15" x14ac:dyDescent="0.25">
      <c r="A1011" s="43">
        <v>40824</v>
      </c>
      <c r="B1011" s="42">
        <f t="shared" si="61"/>
        <v>4</v>
      </c>
      <c r="C1011" s="42">
        <f t="shared" si="62"/>
        <v>0</v>
      </c>
      <c r="D1011" s="36" t="s">
        <v>977</v>
      </c>
      <c r="E1011" s="44">
        <v>2126</v>
      </c>
      <c r="F1011" s="44">
        <v>16954.419999999998</v>
      </c>
      <c r="G1011" s="44">
        <v>130477.2</v>
      </c>
      <c r="H1011" s="44">
        <v>160037.59</v>
      </c>
      <c r="I1011" s="44">
        <v>1755859.5783932894</v>
      </c>
      <c r="J1011" s="44">
        <v>500</v>
      </c>
      <c r="K1011" s="44">
        <v>500</v>
      </c>
      <c r="L1011" s="29">
        <f t="shared" si="63"/>
        <v>307469.20999999996</v>
      </c>
      <c r="M1011" s="29">
        <f t="shared" si="60"/>
        <v>2063328.7883932893</v>
      </c>
      <c r="N1011" s="44"/>
      <c r="O1011" s="44"/>
    </row>
    <row r="1012" spans="1:15" x14ac:dyDescent="0.25">
      <c r="A1012" s="43">
        <v>40825</v>
      </c>
      <c r="B1012" s="42">
        <f t="shared" si="61"/>
        <v>4</v>
      </c>
      <c r="C1012" s="42">
        <f t="shared" si="62"/>
        <v>0</v>
      </c>
      <c r="D1012" s="36" t="s">
        <v>2076</v>
      </c>
      <c r="E1012" s="44">
        <v>1334</v>
      </c>
      <c r="F1012" s="44">
        <v>9452.81</v>
      </c>
      <c r="G1012" s="44">
        <v>70035.12</v>
      </c>
      <c r="H1012" s="44">
        <v>390580.17</v>
      </c>
      <c r="I1012" s="44">
        <v>1086889.788794284</v>
      </c>
      <c r="J1012" s="44">
        <v>500</v>
      </c>
      <c r="K1012" s="44">
        <v>500</v>
      </c>
      <c r="L1012" s="29">
        <f t="shared" si="63"/>
        <v>470068.1</v>
      </c>
      <c r="M1012" s="29">
        <f t="shared" si="60"/>
        <v>1556957.8887942838</v>
      </c>
      <c r="N1012" s="44"/>
      <c r="O1012" s="44"/>
    </row>
    <row r="1013" spans="1:15" x14ac:dyDescent="0.25">
      <c r="A1013" s="43">
        <v>40826</v>
      </c>
      <c r="B1013" s="42">
        <f t="shared" si="61"/>
        <v>4</v>
      </c>
      <c r="C1013" s="42">
        <f t="shared" si="62"/>
        <v>0</v>
      </c>
      <c r="D1013" s="36" t="s">
        <v>2077</v>
      </c>
      <c r="E1013" s="44">
        <v>551</v>
      </c>
      <c r="F1013" s="44">
        <v>6160.78</v>
      </c>
      <c r="G1013" s="44">
        <v>28357.51</v>
      </c>
      <c r="H1013" s="44">
        <v>23020.61</v>
      </c>
      <c r="I1013" s="44">
        <v>448932.738849813</v>
      </c>
      <c r="J1013" s="44">
        <v>500</v>
      </c>
      <c r="K1013" s="44">
        <v>500</v>
      </c>
      <c r="L1013" s="29">
        <f t="shared" si="63"/>
        <v>57538.9</v>
      </c>
      <c r="M1013" s="29">
        <f t="shared" si="60"/>
        <v>506471.63884981303</v>
      </c>
      <c r="N1013" s="44"/>
      <c r="O1013" s="44"/>
    </row>
    <row r="1014" spans="1:15" x14ac:dyDescent="0.25">
      <c r="A1014" s="43">
        <v>40827</v>
      </c>
      <c r="B1014" s="42">
        <f t="shared" si="61"/>
        <v>4</v>
      </c>
      <c r="C1014" s="42">
        <f t="shared" si="62"/>
        <v>0</v>
      </c>
      <c r="D1014" s="36" t="s">
        <v>978</v>
      </c>
      <c r="E1014" s="44">
        <v>3069</v>
      </c>
      <c r="F1014" s="44">
        <v>14695.13</v>
      </c>
      <c r="G1014" s="44">
        <v>229893.52</v>
      </c>
      <c r="H1014" s="44">
        <v>712659.64</v>
      </c>
      <c r="I1014" s="44">
        <v>2500498.3221961451</v>
      </c>
      <c r="J1014" s="44">
        <v>500</v>
      </c>
      <c r="K1014" s="44">
        <v>500</v>
      </c>
      <c r="L1014" s="29">
        <f t="shared" si="63"/>
        <v>957248.29</v>
      </c>
      <c r="M1014" s="29">
        <f t="shared" si="60"/>
        <v>3457746.6121961451</v>
      </c>
      <c r="N1014" s="44"/>
      <c r="O1014" s="44"/>
    </row>
    <row r="1015" spans="1:15" x14ac:dyDescent="0.25">
      <c r="A1015" s="43">
        <v>40828</v>
      </c>
      <c r="B1015" s="42">
        <f t="shared" si="61"/>
        <v>4</v>
      </c>
      <c r="C1015" s="42">
        <f t="shared" si="62"/>
        <v>0</v>
      </c>
      <c r="D1015" s="36" t="s">
        <v>979</v>
      </c>
      <c r="E1015" s="44">
        <v>1073</v>
      </c>
      <c r="F1015" s="44">
        <v>11445.27</v>
      </c>
      <c r="G1015" s="44">
        <v>67388.5</v>
      </c>
      <c r="H1015" s="44">
        <v>421214.24</v>
      </c>
      <c r="I1015" s="44">
        <v>874237.43881279381</v>
      </c>
      <c r="J1015" s="44">
        <v>500</v>
      </c>
      <c r="K1015" s="44">
        <v>500</v>
      </c>
      <c r="L1015" s="29">
        <f t="shared" si="63"/>
        <v>500048.01</v>
      </c>
      <c r="M1015" s="29">
        <f t="shared" si="60"/>
        <v>1374285.4488127939</v>
      </c>
      <c r="N1015" s="44"/>
      <c r="O1015" s="44"/>
    </row>
    <row r="1016" spans="1:15" x14ac:dyDescent="0.25">
      <c r="A1016" s="43">
        <v>40829</v>
      </c>
      <c r="B1016" s="42">
        <f t="shared" si="61"/>
        <v>4</v>
      </c>
      <c r="C1016" s="42">
        <f t="shared" si="62"/>
        <v>0</v>
      </c>
      <c r="D1016" s="36" t="s">
        <v>2078</v>
      </c>
      <c r="E1016" s="44">
        <v>1965</v>
      </c>
      <c r="F1016" s="44">
        <v>19913</v>
      </c>
      <c r="G1016" s="44">
        <v>145957.75</v>
      </c>
      <c r="H1016" s="44">
        <v>541360.62</v>
      </c>
      <c r="I1016" s="44">
        <v>1601003.3245732896</v>
      </c>
      <c r="J1016" s="44">
        <v>500</v>
      </c>
      <c r="K1016" s="44">
        <v>500</v>
      </c>
      <c r="L1016" s="29">
        <f t="shared" si="63"/>
        <v>707231.37</v>
      </c>
      <c r="M1016" s="29">
        <f t="shared" si="60"/>
        <v>2308234.6945732897</v>
      </c>
      <c r="N1016" s="44"/>
      <c r="O1016" s="44"/>
    </row>
    <row r="1017" spans="1:15" x14ac:dyDescent="0.25">
      <c r="A1017" s="43">
        <v>40830</v>
      </c>
      <c r="B1017" s="42">
        <f t="shared" si="61"/>
        <v>4</v>
      </c>
      <c r="C1017" s="42">
        <f t="shared" si="62"/>
        <v>0</v>
      </c>
      <c r="D1017" s="36" t="s">
        <v>980</v>
      </c>
      <c r="E1017" s="44">
        <v>924</v>
      </c>
      <c r="F1017" s="44">
        <v>9894.1</v>
      </c>
      <c r="G1017" s="44">
        <v>54236.32</v>
      </c>
      <c r="H1017" s="44">
        <v>71473.53</v>
      </c>
      <c r="I1017" s="44">
        <v>752838.20453217276</v>
      </c>
      <c r="J1017" s="44">
        <v>500</v>
      </c>
      <c r="K1017" s="44">
        <v>500</v>
      </c>
      <c r="L1017" s="29">
        <f t="shared" si="63"/>
        <v>135603.95000000001</v>
      </c>
      <c r="M1017" s="29">
        <f t="shared" si="60"/>
        <v>888442.15453217272</v>
      </c>
      <c r="N1017" s="44"/>
      <c r="O1017" s="44"/>
    </row>
    <row r="1018" spans="1:15" x14ac:dyDescent="0.25">
      <c r="A1018" s="43">
        <v>40831</v>
      </c>
      <c r="B1018" s="42">
        <f t="shared" si="61"/>
        <v>4</v>
      </c>
      <c r="C1018" s="42">
        <f t="shared" si="62"/>
        <v>0</v>
      </c>
      <c r="D1018" s="36" t="s">
        <v>981</v>
      </c>
      <c r="E1018" s="44">
        <v>3732</v>
      </c>
      <c r="F1018" s="44">
        <v>29952.23</v>
      </c>
      <c r="G1018" s="44">
        <v>286928.40000000002</v>
      </c>
      <c r="H1018" s="44">
        <v>932295.55</v>
      </c>
      <c r="I1018" s="44">
        <v>3040684.176746828</v>
      </c>
      <c r="J1018" s="44">
        <v>500</v>
      </c>
      <c r="K1018" s="44">
        <v>500</v>
      </c>
      <c r="L1018" s="29">
        <f t="shared" si="63"/>
        <v>1249176.1800000002</v>
      </c>
      <c r="M1018" s="29">
        <f t="shared" si="60"/>
        <v>4289860.3567468282</v>
      </c>
      <c r="N1018" s="44"/>
      <c r="O1018" s="44"/>
    </row>
    <row r="1019" spans="1:15" x14ac:dyDescent="0.25">
      <c r="A1019" s="43">
        <v>40832</v>
      </c>
      <c r="B1019" s="42">
        <f t="shared" si="61"/>
        <v>4</v>
      </c>
      <c r="C1019" s="42">
        <f t="shared" si="62"/>
        <v>0</v>
      </c>
      <c r="D1019" s="36" t="s">
        <v>982</v>
      </c>
      <c r="E1019" s="44">
        <v>3028</v>
      </c>
      <c r="F1019" s="44">
        <v>11478.73</v>
      </c>
      <c r="G1019" s="44">
        <v>332688.27</v>
      </c>
      <c r="H1019" s="44">
        <v>2008295.76</v>
      </c>
      <c r="I1019" s="44">
        <v>2476103.0637699342</v>
      </c>
      <c r="J1019" s="44">
        <v>500</v>
      </c>
      <c r="K1019" s="44">
        <v>500</v>
      </c>
      <c r="L1019" s="29">
        <f t="shared" si="63"/>
        <v>2352462.7599999998</v>
      </c>
      <c r="M1019" s="29">
        <f t="shared" si="60"/>
        <v>4828565.8237699345</v>
      </c>
      <c r="N1019" s="44"/>
      <c r="O1019" s="44"/>
    </row>
    <row r="1020" spans="1:15" x14ac:dyDescent="0.25">
      <c r="A1020" s="43">
        <v>40833</v>
      </c>
      <c r="B1020" s="42">
        <f t="shared" si="61"/>
        <v>4</v>
      </c>
      <c r="C1020" s="42">
        <f t="shared" si="62"/>
        <v>0</v>
      </c>
      <c r="D1020" s="36" t="s">
        <v>983</v>
      </c>
      <c r="E1020" s="44">
        <v>1716</v>
      </c>
      <c r="F1020" s="44">
        <v>13506.6</v>
      </c>
      <c r="G1020" s="44">
        <v>124823.42</v>
      </c>
      <c r="H1020" s="44">
        <v>844644.16</v>
      </c>
      <c r="I1020" s="44">
        <v>1403336.394131178</v>
      </c>
      <c r="J1020" s="44">
        <v>500</v>
      </c>
      <c r="K1020" s="44">
        <v>500</v>
      </c>
      <c r="L1020" s="29">
        <f t="shared" si="63"/>
        <v>982974.18</v>
      </c>
      <c r="M1020" s="29">
        <f t="shared" si="60"/>
        <v>2386310.5741311782</v>
      </c>
      <c r="N1020" s="44"/>
      <c r="O1020" s="44"/>
    </row>
    <row r="1021" spans="1:15" x14ac:dyDescent="0.25">
      <c r="A1021" s="43">
        <v>40834</v>
      </c>
      <c r="B1021" s="42">
        <f t="shared" si="61"/>
        <v>4</v>
      </c>
      <c r="C1021" s="42">
        <f t="shared" si="62"/>
        <v>0</v>
      </c>
      <c r="D1021" s="36" t="s">
        <v>984</v>
      </c>
      <c r="E1021" s="44">
        <v>854</v>
      </c>
      <c r="F1021" s="44">
        <v>11733.29</v>
      </c>
      <c r="G1021" s="44">
        <v>37364.81</v>
      </c>
      <c r="H1021" s="44">
        <v>23226.05</v>
      </c>
      <c r="I1021" s="44">
        <v>695805.00721912936</v>
      </c>
      <c r="J1021" s="44">
        <v>500</v>
      </c>
      <c r="K1021" s="44">
        <v>500</v>
      </c>
      <c r="L1021" s="29">
        <f t="shared" si="63"/>
        <v>72324.149999999994</v>
      </c>
      <c r="M1021" s="29">
        <f t="shared" si="60"/>
        <v>768129.15721912938</v>
      </c>
      <c r="N1021" s="44"/>
      <c r="O1021" s="44"/>
    </row>
    <row r="1022" spans="1:15" x14ac:dyDescent="0.25">
      <c r="A1022" s="43">
        <v>40835</v>
      </c>
      <c r="B1022" s="42">
        <f t="shared" si="61"/>
        <v>4</v>
      </c>
      <c r="C1022" s="42">
        <f t="shared" si="62"/>
        <v>0</v>
      </c>
      <c r="D1022" s="36" t="s">
        <v>972</v>
      </c>
      <c r="E1022" s="44">
        <v>4529</v>
      </c>
      <c r="F1022" s="44">
        <v>30353.53</v>
      </c>
      <c r="G1022" s="44">
        <v>403140.66</v>
      </c>
      <c r="H1022" s="44">
        <v>1406764.72</v>
      </c>
      <c r="I1022" s="44">
        <v>3690047.8661539075</v>
      </c>
      <c r="J1022" s="44">
        <v>500</v>
      </c>
      <c r="K1022" s="44">
        <v>500</v>
      </c>
      <c r="L1022" s="29">
        <f t="shared" si="63"/>
        <v>1840258.91</v>
      </c>
      <c r="M1022" s="29">
        <f t="shared" si="60"/>
        <v>5530306.7761539072</v>
      </c>
      <c r="N1022" s="44"/>
      <c r="O1022" s="44"/>
    </row>
    <row r="1023" spans="1:15" x14ac:dyDescent="0.25">
      <c r="A1023" s="43">
        <v>40901</v>
      </c>
      <c r="B1023" s="42">
        <f t="shared" si="61"/>
        <v>4</v>
      </c>
      <c r="C1023" s="42">
        <f t="shared" si="62"/>
        <v>0</v>
      </c>
      <c r="D1023" s="36" t="s">
        <v>985</v>
      </c>
      <c r="E1023" s="44">
        <v>655</v>
      </c>
      <c r="F1023" s="44">
        <v>2571.08</v>
      </c>
      <c r="G1023" s="44">
        <v>67786.7</v>
      </c>
      <c r="H1023" s="44">
        <v>48691.81</v>
      </c>
      <c r="I1023" s="44">
        <v>602080.42330945726</v>
      </c>
      <c r="J1023" s="44">
        <v>500</v>
      </c>
      <c r="K1023" s="44">
        <v>500</v>
      </c>
      <c r="L1023" s="29">
        <f t="shared" si="63"/>
        <v>119049.59</v>
      </c>
      <c r="M1023" s="29">
        <f t="shared" si="60"/>
        <v>721130.01330945722</v>
      </c>
      <c r="N1023" s="44"/>
      <c r="O1023" s="44"/>
    </row>
    <row r="1024" spans="1:15" x14ac:dyDescent="0.25">
      <c r="A1024" s="43">
        <v>40902</v>
      </c>
      <c r="B1024" s="42">
        <f t="shared" si="61"/>
        <v>4</v>
      </c>
      <c r="C1024" s="42">
        <f t="shared" si="62"/>
        <v>0</v>
      </c>
      <c r="D1024" s="36" t="s">
        <v>986</v>
      </c>
      <c r="E1024" s="44">
        <v>3861</v>
      </c>
      <c r="F1024" s="44">
        <v>18102.5</v>
      </c>
      <c r="G1024" s="44">
        <v>246551.65</v>
      </c>
      <c r="H1024" s="44">
        <v>615836.41</v>
      </c>
      <c r="I1024" s="44">
        <v>3148895.9117951505</v>
      </c>
      <c r="J1024" s="44">
        <v>500</v>
      </c>
      <c r="K1024" s="44">
        <v>500</v>
      </c>
      <c r="L1024" s="29">
        <f t="shared" si="63"/>
        <v>880490.56</v>
      </c>
      <c r="M1024" s="29">
        <f t="shared" si="60"/>
        <v>4029386.4717951505</v>
      </c>
      <c r="N1024" s="44"/>
      <c r="O1024" s="44"/>
    </row>
    <row r="1025" spans="1:15" x14ac:dyDescent="0.25">
      <c r="A1025" s="43">
        <v>40903</v>
      </c>
      <c r="B1025" s="42">
        <f t="shared" si="61"/>
        <v>4</v>
      </c>
      <c r="C1025" s="42">
        <f t="shared" si="62"/>
        <v>0</v>
      </c>
      <c r="D1025" s="36" t="s">
        <v>987</v>
      </c>
      <c r="E1025" s="44">
        <v>898</v>
      </c>
      <c r="F1025" s="44">
        <v>14350.89</v>
      </c>
      <c r="G1025" s="44">
        <v>158303.81</v>
      </c>
      <c r="H1025" s="44">
        <v>372050.61</v>
      </c>
      <c r="I1025" s="44">
        <v>876837.80366721412</v>
      </c>
      <c r="J1025" s="44">
        <v>500</v>
      </c>
      <c r="K1025" s="44">
        <v>500</v>
      </c>
      <c r="L1025" s="29">
        <f t="shared" si="63"/>
        <v>544705.31000000006</v>
      </c>
      <c r="M1025" s="29">
        <f t="shared" si="60"/>
        <v>1421543.1136672143</v>
      </c>
      <c r="N1025" s="44"/>
      <c r="O1025" s="44"/>
    </row>
    <row r="1026" spans="1:15" x14ac:dyDescent="0.25">
      <c r="A1026" s="43">
        <v>40904</v>
      </c>
      <c r="B1026" s="42">
        <f t="shared" si="61"/>
        <v>4</v>
      </c>
      <c r="C1026" s="42">
        <f t="shared" si="62"/>
        <v>0</v>
      </c>
      <c r="D1026" s="36" t="s">
        <v>988</v>
      </c>
      <c r="E1026" s="44">
        <v>1882</v>
      </c>
      <c r="F1026" s="44">
        <v>20450.009999999998</v>
      </c>
      <c r="G1026" s="44">
        <v>102640.73</v>
      </c>
      <c r="H1026" s="44">
        <v>309962.08</v>
      </c>
      <c r="I1026" s="44">
        <v>1536497.6477592522</v>
      </c>
      <c r="J1026" s="44">
        <v>500</v>
      </c>
      <c r="K1026" s="44">
        <v>500</v>
      </c>
      <c r="L1026" s="29">
        <f t="shared" si="63"/>
        <v>433052.82</v>
      </c>
      <c r="M1026" s="29">
        <f t="shared" si="60"/>
        <v>1969550.4677592523</v>
      </c>
      <c r="N1026" s="44"/>
      <c r="O1026" s="44"/>
    </row>
    <row r="1027" spans="1:15" x14ac:dyDescent="0.25">
      <c r="A1027" s="43">
        <v>40905</v>
      </c>
      <c r="B1027" s="42">
        <f t="shared" si="61"/>
        <v>4</v>
      </c>
      <c r="C1027" s="42">
        <f t="shared" si="62"/>
        <v>0</v>
      </c>
      <c r="D1027" s="36" t="s">
        <v>989</v>
      </c>
      <c r="E1027" s="44">
        <v>4495</v>
      </c>
      <c r="F1027" s="44">
        <v>273.55</v>
      </c>
      <c r="G1027" s="44">
        <v>569734.30000000005</v>
      </c>
      <c r="H1027" s="44">
        <v>2687278.63</v>
      </c>
      <c r="I1027" s="44">
        <v>3664792.2274590009</v>
      </c>
      <c r="J1027" s="44">
        <v>500</v>
      </c>
      <c r="K1027" s="44">
        <v>500</v>
      </c>
      <c r="L1027" s="29">
        <f t="shared" si="63"/>
        <v>3257286.48</v>
      </c>
      <c r="M1027" s="29">
        <f t="shared" si="60"/>
        <v>6922078.7074590009</v>
      </c>
      <c r="N1027" s="44"/>
      <c r="O1027" s="44"/>
    </row>
    <row r="1028" spans="1:15" x14ac:dyDescent="0.25">
      <c r="A1028" s="43">
        <v>40906</v>
      </c>
      <c r="B1028" s="42">
        <f t="shared" si="61"/>
        <v>4</v>
      </c>
      <c r="C1028" s="42">
        <f t="shared" si="62"/>
        <v>0</v>
      </c>
      <c r="D1028" s="36" t="s">
        <v>990</v>
      </c>
      <c r="E1028" s="44">
        <v>1065</v>
      </c>
      <c r="F1028" s="44">
        <v>12140.2</v>
      </c>
      <c r="G1028" s="44">
        <v>80419.95</v>
      </c>
      <c r="H1028" s="44">
        <v>347994.17</v>
      </c>
      <c r="I1028" s="44">
        <v>888621.85911987443</v>
      </c>
      <c r="J1028" s="44">
        <v>500</v>
      </c>
      <c r="K1028" s="44">
        <v>500</v>
      </c>
      <c r="L1028" s="29">
        <f t="shared" si="63"/>
        <v>440554.31999999995</v>
      </c>
      <c r="M1028" s="29">
        <f t="shared" si="60"/>
        <v>1329176.1791198743</v>
      </c>
      <c r="N1028" s="44"/>
      <c r="O1028" s="44"/>
    </row>
    <row r="1029" spans="1:15" x14ac:dyDescent="0.25">
      <c r="A1029" s="43">
        <v>40907</v>
      </c>
      <c r="B1029" s="42">
        <f t="shared" si="61"/>
        <v>4</v>
      </c>
      <c r="C1029" s="42">
        <f t="shared" si="62"/>
        <v>0</v>
      </c>
      <c r="D1029" s="36" t="s">
        <v>991</v>
      </c>
      <c r="E1029" s="44">
        <v>6572</v>
      </c>
      <c r="F1029" s="44">
        <v>38584.14</v>
      </c>
      <c r="G1029" s="44">
        <v>618488.82999999996</v>
      </c>
      <c r="H1029" s="44">
        <v>4228503.9800000004</v>
      </c>
      <c r="I1029" s="44">
        <v>5366591.36773316</v>
      </c>
      <c r="J1029" s="44">
        <v>500</v>
      </c>
      <c r="K1029" s="44">
        <v>500</v>
      </c>
      <c r="L1029" s="29">
        <f t="shared" si="63"/>
        <v>4885576.95</v>
      </c>
      <c r="M1029" s="29">
        <f t="shared" si="60"/>
        <v>10252168.317733161</v>
      </c>
      <c r="N1029" s="44"/>
      <c r="O1029" s="44"/>
    </row>
    <row r="1030" spans="1:15" x14ac:dyDescent="0.25">
      <c r="A1030" s="43">
        <v>40908</v>
      </c>
      <c r="B1030" s="42">
        <f t="shared" si="61"/>
        <v>4</v>
      </c>
      <c r="C1030" s="42">
        <f t="shared" si="62"/>
        <v>0</v>
      </c>
      <c r="D1030" s="36" t="s">
        <v>2079</v>
      </c>
      <c r="E1030" s="44">
        <v>5903</v>
      </c>
      <c r="F1030" s="44">
        <v>15486.35</v>
      </c>
      <c r="G1030" s="44">
        <v>461367.79</v>
      </c>
      <c r="H1030" s="44">
        <v>1596454.27</v>
      </c>
      <c r="I1030" s="44">
        <v>4814724.6534127872</v>
      </c>
      <c r="J1030" s="44">
        <v>500</v>
      </c>
      <c r="K1030" s="44">
        <v>500</v>
      </c>
      <c r="L1030" s="29">
        <f t="shared" si="63"/>
        <v>2073308.41</v>
      </c>
      <c r="M1030" s="29">
        <f t="shared" ref="M1030:M1093" si="64">L1030+I1030</f>
        <v>6888033.0634127874</v>
      </c>
      <c r="N1030" s="44"/>
      <c r="O1030" s="44"/>
    </row>
    <row r="1031" spans="1:15" x14ac:dyDescent="0.25">
      <c r="A1031" s="43">
        <v>40909</v>
      </c>
      <c r="B1031" s="42">
        <f t="shared" ref="B1031:B1094" si="65">INT(A1031/10000)</f>
        <v>4</v>
      </c>
      <c r="C1031" s="42">
        <f t="shared" ref="C1031:C1094" si="66">IF(E1031&lt;=10000,0,IF(E1031&lt;=20000,1,IF(E1031&lt;=50000,2,3)))</f>
        <v>0</v>
      </c>
      <c r="D1031" s="36" t="s">
        <v>992</v>
      </c>
      <c r="E1031" s="44">
        <v>3663</v>
      </c>
      <c r="F1031" s="44">
        <v>32818.9</v>
      </c>
      <c r="G1031" s="44">
        <v>273712.25</v>
      </c>
      <c r="H1031" s="44">
        <v>1314342.94</v>
      </c>
      <c r="I1031" s="44">
        <v>2992729.5393953989</v>
      </c>
      <c r="J1031" s="44">
        <v>500</v>
      </c>
      <c r="K1031" s="44">
        <v>500</v>
      </c>
      <c r="L1031" s="29">
        <f t="shared" ref="L1031:L1094" si="67">F1031/J1031*500+G1031/K1031*500+H1031</f>
        <v>1620874.0899999999</v>
      </c>
      <c r="M1031" s="29">
        <f t="shared" si="64"/>
        <v>4613603.6293953992</v>
      </c>
      <c r="N1031" s="44"/>
      <c r="O1031" s="44"/>
    </row>
    <row r="1032" spans="1:15" x14ac:dyDescent="0.25">
      <c r="A1032" s="43">
        <v>40910</v>
      </c>
      <c r="B1032" s="42">
        <f t="shared" si="65"/>
        <v>4</v>
      </c>
      <c r="C1032" s="42">
        <f t="shared" si="66"/>
        <v>0</v>
      </c>
      <c r="D1032" s="36" t="s">
        <v>993</v>
      </c>
      <c r="E1032" s="44">
        <v>2283</v>
      </c>
      <c r="F1032" s="44">
        <v>23910.6</v>
      </c>
      <c r="G1032" s="44">
        <v>167199.39000000001</v>
      </c>
      <c r="H1032" s="44">
        <v>1392085.44</v>
      </c>
      <c r="I1032" s="44">
        <v>1868279.7923668295</v>
      </c>
      <c r="J1032" s="44">
        <v>500</v>
      </c>
      <c r="K1032" s="44">
        <v>500</v>
      </c>
      <c r="L1032" s="29">
        <f t="shared" si="67"/>
        <v>1583195.43</v>
      </c>
      <c r="M1032" s="29">
        <f t="shared" si="64"/>
        <v>3451475.2223668294</v>
      </c>
      <c r="N1032" s="44"/>
      <c r="O1032" s="44"/>
    </row>
    <row r="1033" spans="1:15" x14ac:dyDescent="0.25">
      <c r="A1033" s="43">
        <v>40911</v>
      </c>
      <c r="B1033" s="42">
        <f t="shared" si="65"/>
        <v>4</v>
      </c>
      <c r="C1033" s="42">
        <f t="shared" si="66"/>
        <v>0</v>
      </c>
      <c r="D1033" s="36" t="s">
        <v>994</v>
      </c>
      <c r="E1033" s="44">
        <v>487</v>
      </c>
      <c r="F1033" s="44">
        <v>7271.35</v>
      </c>
      <c r="G1033" s="44">
        <v>21714.82</v>
      </c>
      <c r="H1033" s="44">
        <v>13568.37</v>
      </c>
      <c r="I1033" s="44">
        <v>396788.10130645905</v>
      </c>
      <c r="J1033" s="44">
        <v>500</v>
      </c>
      <c r="K1033" s="44">
        <v>500</v>
      </c>
      <c r="L1033" s="29">
        <f t="shared" si="67"/>
        <v>42554.54</v>
      </c>
      <c r="M1033" s="29">
        <f t="shared" si="64"/>
        <v>439342.64130645903</v>
      </c>
      <c r="N1033" s="44"/>
      <c r="O1033" s="44"/>
    </row>
    <row r="1034" spans="1:15" x14ac:dyDescent="0.25">
      <c r="A1034" s="43">
        <v>40912</v>
      </c>
      <c r="B1034" s="42">
        <f t="shared" si="65"/>
        <v>4</v>
      </c>
      <c r="C1034" s="42">
        <f t="shared" si="66"/>
        <v>0</v>
      </c>
      <c r="D1034" s="36" t="s">
        <v>995</v>
      </c>
      <c r="E1034" s="44">
        <v>5298</v>
      </c>
      <c r="F1034" s="44">
        <v>48728.24</v>
      </c>
      <c r="G1034" s="44">
        <v>361684.92</v>
      </c>
      <c r="H1034" s="44">
        <v>1533312.51</v>
      </c>
      <c r="I1034" s="44">
        <v>4322927.9766357699</v>
      </c>
      <c r="J1034" s="44">
        <v>500</v>
      </c>
      <c r="K1034" s="44">
        <v>500</v>
      </c>
      <c r="L1034" s="29">
        <f t="shared" si="67"/>
        <v>1943725.67</v>
      </c>
      <c r="M1034" s="29">
        <f t="shared" si="64"/>
        <v>6266653.6466357699</v>
      </c>
      <c r="N1034" s="44"/>
      <c r="O1034" s="44"/>
    </row>
    <row r="1035" spans="1:15" x14ac:dyDescent="0.25">
      <c r="A1035" s="43">
        <v>40913</v>
      </c>
      <c r="B1035" s="42">
        <f t="shared" si="65"/>
        <v>4</v>
      </c>
      <c r="C1035" s="42">
        <f t="shared" si="66"/>
        <v>0</v>
      </c>
      <c r="D1035" s="36" t="s">
        <v>996</v>
      </c>
      <c r="E1035" s="44">
        <v>2736</v>
      </c>
      <c r="F1035" s="44">
        <v>32770.94</v>
      </c>
      <c r="G1035" s="44">
        <v>206833.91</v>
      </c>
      <c r="H1035" s="44">
        <v>1109421.3899999999</v>
      </c>
      <c r="I1035" s="44">
        <v>2229183.254978382</v>
      </c>
      <c r="J1035" s="44">
        <v>500</v>
      </c>
      <c r="K1035" s="44">
        <v>500</v>
      </c>
      <c r="L1035" s="29">
        <f t="shared" si="67"/>
        <v>1349026.24</v>
      </c>
      <c r="M1035" s="29">
        <f t="shared" si="64"/>
        <v>3578209.4949783823</v>
      </c>
      <c r="N1035" s="44"/>
      <c r="O1035" s="44"/>
    </row>
    <row r="1036" spans="1:15" x14ac:dyDescent="0.25">
      <c r="A1036" s="43">
        <v>40914</v>
      </c>
      <c r="B1036" s="42">
        <f t="shared" si="65"/>
        <v>4</v>
      </c>
      <c r="C1036" s="42">
        <f t="shared" si="66"/>
        <v>0</v>
      </c>
      <c r="D1036" s="36" t="s">
        <v>997</v>
      </c>
      <c r="E1036" s="44">
        <v>669</v>
      </c>
      <c r="F1036" s="44">
        <v>17860.04</v>
      </c>
      <c r="G1036" s="44">
        <v>46933.08</v>
      </c>
      <c r="H1036" s="44">
        <v>183880.5</v>
      </c>
      <c r="I1036" s="44">
        <v>548434.00597547332</v>
      </c>
      <c r="J1036" s="44">
        <v>500</v>
      </c>
      <c r="K1036" s="44">
        <v>500</v>
      </c>
      <c r="L1036" s="29">
        <f t="shared" si="67"/>
        <v>248673.62</v>
      </c>
      <c r="M1036" s="29">
        <f t="shared" si="64"/>
        <v>797107.62597547332</v>
      </c>
      <c r="N1036" s="44"/>
      <c r="O1036" s="44"/>
    </row>
    <row r="1037" spans="1:15" x14ac:dyDescent="0.25">
      <c r="A1037" s="43">
        <v>40915</v>
      </c>
      <c r="B1037" s="42">
        <f t="shared" si="65"/>
        <v>4</v>
      </c>
      <c r="C1037" s="42">
        <f t="shared" si="66"/>
        <v>0</v>
      </c>
      <c r="D1037" s="36" t="s">
        <v>998</v>
      </c>
      <c r="E1037" s="44">
        <v>1898</v>
      </c>
      <c r="F1037" s="44">
        <v>3109.49</v>
      </c>
      <c r="G1037" s="44">
        <v>111975.85</v>
      </c>
      <c r="H1037" s="44">
        <v>263393.81</v>
      </c>
      <c r="I1037" s="44">
        <v>1589728.7071450909</v>
      </c>
      <c r="J1037" s="44">
        <v>500</v>
      </c>
      <c r="K1037" s="44">
        <v>500</v>
      </c>
      <c r="L1037" s="29">
        <f t="shared" si="67"/>
        <v>378479.15</v>
      </c>
      <c r="M1037" s="29">
        <f t="shared" si="64"/>
        <v>1968207.8571450911</v>
      </c>
      <c r="N1037" s="44"/>
      <c r="O1037" s="44"/>
    </row>
    <row r="1038" spans="1:15" x14ac:dyDescent="0.25">
      <c r="A1038" s="43">
        <v>40916</v>
      </c>
      <c r="B1038" s="42">
        <f t="shared" si="65"/>
        <v>4</v>
      </c>
      <c r="C1038" s="42">
        <f t="shared" si="66"/>
        <v>0</v>
      </c>
      <c r="D1038" s="36" t="s">
        <v>2080</v>
      </c>
      <c r="E1038" s="44">
        <v>363</v>
      </c>
      <c r="F1038" s="44">
        <v>8404.27</v>
      </c>
      <c r="G1038" s="44">
        <v>26784.02</v>
      </c>
      <c r="H1038" s="44">
        <v>62672.01</v>
      </c>
      <c r="I1038" s="44">
        <v>297079.96606621071</v>
      </c>
      <c r="J1038" s="44">
        <v>500</v>
      </c>
      <c r="K1038" s="44">
        <v>500</v>
      </c>
      <c r="L1038" s="29">
        <f t="shared" si="67"/>
        <v>97860.3</v>
      </c>
      <c r="M1038" s="29">
        <f t="shared" si="64"/>
        <v>394940.26606621069</v>
      </c>
      <c r="N1038" s="44"/>
      <c r="O1038" s="44"/>
    </row>
    <row r="1039" spans="1:15" x14ac:dyDescent="0.25">
      <c r="A1039" s="43">
        <v>40917</v>
      </c>
      <c r="B1039" s="42">
        <f t="shared" si="65"/>
        <v>4</v>
      </c>
      <c r="C1039" s="42">
        <f t="shared" si="66"/>
        <v>0</v>
      </c>
      <c r="D1039" s="36" t="s">
        <v>999</v>
      </c>
      <c r="E1039" s="44">
        <v>2882</v>
      </c>
      <c r="F1039" s="44">
        <v>13307.76</v>
      </c>
      <c r="G1039" s="44">
        <v>227182.33</v>
      </c>
      <c r="H1039" s="44">
        <v>642714.22</v>
      </c>
      <c r="I1039" s="44">
        <v>2362357.3093741583</v>
      </c>
      <c r="J1039" s="44">
        <v>500</v>
      </c>
      <c r="K1039" s="44">
        <v>500</v>
      </c>
      <c r="L1039" s="29">
        <f t="shared" si="67"/>
        <v>883204.30999999994</v>
      </c>
      <c r="M1039" s="29">
        <f t="shared" si="64"/>
        <v>3245561.6193741583</v>
      </c>
      <c r="N1039" s="44"/>
      <c r="O1039" s="44"/>
    </row>
    <row r="1040" spans="1:15" x14ac:dyDescent="0.25">
      <c r="A1040" s="43">
        <v>40918</v>
      </c>
      <c r="B1040" s="42">
        <f t="shared" si="65"/>
        <v>4</v>
      </c>
      <c r="C1040" s="42">
        <f t="shared" si="66"/>
        <v>0</v>
      </c>
      <c r="D1040" s="36" t="s">
        <v>1000</v>
      </c>
      <c r="E1040" s="44">
        <v>2239</v>
      </c>
      <c r="F1040" s="44">
        <v>19198.37</v>
      </c>
      <c r="G1040" s="44">
        <v>182846.52</v>
      </c>
      <c r="H1040" s="44">
        <v>1273137.4099999999</v>
      </c>
      <c r="I1040" s="44">
        <v>1945089.1255614632</v>
      </c>
      <c r="J1040" s="44">
        <v>500</v>
      </c>
      <c r="K1040" s="44">
        <v>500</v>
      </c>
      <c r="L1040" s="29">
        <f t="shared" si="67"/>
        <v>1475182.2999999998</v>
      </c>
      <c r="M1040" s="29">
        <f t="shared" si="64"/>
        <v>3420271.425561463</v>
      </c>
      <c r="N1040" s="44"/>
      <c r="O1040" s="44"/>
    </row>
    <row r="1041" spans="1:15" x14ac:dyDescent="0.25">
      <c r="A1041" s="43">
        <v>40919</v>
      </c>
      <c r="B1041" s="42">
        <f t="shared" si="65"/>
        <v>4</v>
      </c>
      <c r="C1041" s="42">
        <f t="shared" si="66"/>
        <v>0</v>
      </c>
      <c r="D1041" s="36" t="s">
        <v>1001</v>
      </c>
      <c r="E1041" s="44">
        <v>833</v>
      </c>
      <c r="F1041" s="44">
        <v>9619.74</v>
      </c>
      <c r="G1041" s="44">
        <v>40294.47</v>
      </c>
      <c r="H1041" s="44">
        <v>25523.45</v>
      </c>
      <c r="I1041" s="44">
        <v>678695.04802521644</v>
      </c>
      <c r="J1041" s="44">
        <v>500</v>
      </c>
      <c r="K1041" s="44">
        <v>500</v>
      </c>
      <c r="L1041" s="29">
        <f t="shared" si="67"/>
        <v>75437.66</v>
      </c>
      <c r="M1041" s="29">
        <f t="shared" si="64"/>
        <v>754132.70802521647</v>
      </c>
      <c r="N1041" s="44"/>
      <c r="O1041" s="44"/>
    </row>
    <row r="1042" spans="1:15" x14ac:dyDescent="0.25">
      <c r="A1042" s="43">
        <v>40920</v>
      </c>
      <c r="B1042" s="42">
        <f t="shared" si="65"/>
        <v>4</v>
      </c>
      <c r="C1042" s="42">
        <f t="shared" si="66"/>
        <v>0</v>
      </c>
      <c r="D1042" s="36" t="s">
        <v>1002</v>
      </c>
      <c r="E1042" s="44">
        <v>1996</v>
      </c>
      <c r="F1042" s="44">
        <v>10618.11</v>
      </c>
      <c r="G1042" s="44">
        <v>87383.58</v>
      </c>
      <c r="H1042" s="44">
        <v>114726.51</v>
      </c>
      <c r="I1042" s="44">
        <v>1629365.8833833516</v>
      </c>
      <c r="J1042" s="44">
        <v>500</v>
      </c>
      <c r="K1042" s="44">
        <v>500</v>
      </c>
      <c r="L1042" s="29">
        <f t="shared" si="67"/>
        <v>212728.2</v>
      </c>
      <c r="M1042" s="29">
        <f t="shared" si="64"/>
        <v>1842094.0833833516</v>
      </c>
      <c r="N1042" s="44"/>
      <c r="O1042" s="44"/>
    </row>
    <row r="1043" spans="1:15" x14ac:dyDescent="0.25">
      <c r="A1043" s="43">
        <v>40921</v>
      </c>
      <c r="B1043" s="42">
        <f t="shared" si="65"/>
        <v>4</v>
      </c>
      <c r="C1043" s="42">
        <f t="shared" si="66"/>
        <v>0</v>
      </c>
      <c r="D1043" s="36" t="s">
        <v>1003</v>
      </c>
      <c r="E1043" s="44">
        <v>812</v>
      </c>
      <c r="F1043" s="44">
        <v>7335.99</v>
      </c>
      <c r="G1043" s="44">
        <v>83071.600000000006</v>
      </c>
      <c r="H1043" s="44">
        <v>80034.600000000006</v>
      </c>
      <c r="I1043" s="44">
        <v>698262.78883130325</v>
      </c>
      <c r="J1043" s="44">
        <v>500</v>
      </c>
      <c r="K1043" s="44">
        <v>500</v>
      </c>
      <c r="L1043" s="29">
        <f t="shared" si="67"/>
        <v>170442.19</v>
      </c>
      <c r="M1043" s="29">
        <f t="shared" si="64"/>
        <v>868704.97883130331</v>
      </c>
      <c r="N1043" s="44"/>
      <c r="O1043" s="44"/>
    </row>
    <row r="1044" spans="1:15" x14ac:dyDescent="0.25">
      <c r="A1044" s="43">
        <v>40922</v>
      </c>
      <c r="B1044" s="42">
        <f t="shared" si="65"/>
        <v>4</v>
      </c>
      <c r="C1044" s="42">
        <f t="shared" si="66"/>
        <v>0</v>
      </c>
      <c r="D1044" s="36" t="s">
        <v>1004</v>
      </c>
      <c r="E1044" s="44">
        <v>2985</v>
      </c>
      <c r="F1044" s="44">
        <v>34417.97</v>
      </c>
      <c r="G1044" s="44">
        <v>203913.37</v>
      </c>
      <c r="H1044" s="44">
        <v>1079105.3899999999</v>
      </c>
      <c r="I1044" s="44">
        <v>2432058.4854204934</v>
      </c>
      <c r="J1044" s="44">
        <v>500</v>
      </c>
      <c r="K1044" s="44">
        <v>500</v>
      </c>
      <c r="L1044" s="29">
        <f t="shared" si="67"/>
        <v>1317436.73</v>
      </c>
      <c r="M1044" s="29">
        <f t="shared" si="64"/>
        <v>3749495.2154204934</v>
      </c>
      <c r="N1044" s="44"/>
      <c r="O1044" s="44"/>
    </row>
    <row r="1045" spans="1:15" x14ac:dyDescent="0.25">
      <c r="A1045" s="43">
        <v>40923</v>
      </c>
      <c r="B1045" s="42">
        <f t="shared" si="65"/>
        <v>4</v>
      </c>
      <c r="C1045" s="42">
        <f t="shared" si="66"/>
        <v>0</v>
      </c>
      <c r="D1045" s="36" t="s">
        <v>1005</v>
      </c>
      <c r="E1045" s="44">
        <v>2415</v>
      </c>
      <c r="F1045" s="44">
        <v>1319.74</v>
      </c>
      <c r="G1045" s="44">
        <v>252465.77</v>
      </c>
      <c r="H1045" s="44">
        <v>553125.5</v>
      </c>
      <c r="I1045" s="44">
        <v>2030978.307299997</v>
      </c>
      <c r="J1045" s="44">
        <v>500</v>
      </c>
      <c r="K1045" s="44">
        <v>500</v>
      </c>
      <c r="L1045" s="29">
        <f t="shared" si="67"/>
        <v>806911.01</v>
      </c>
      <c r="M1045" s="29">
        <f t="shared" si="64"/>
        <v>2837889.317299997</v>
      </c>
      <c r="N1045" s="44"/>
      <c r="O1045" s="44"/>
    </row>
    <row r="1046" spans="1:15" x14ac:dyDescent="0.25">
      <c r="A1046" s="43">
        <v>41001</v>
      </c>
      <c r="B1046" s="42">
        <f t="shared" si="65"/>
        <v>4</v>
      </c>
      <c r="C1046" s="42">
        <f t="shared" si="66"/>
        <v>0</v>
      </c>
      <c r="D1046" s="36" t="s">
        <v>1006</v>
      </c>
      <c r="E1046" s="44">
        <v>1173</v>
      </c>
      <c r="F1046" s="44">
        <v>13110.11</v>
      </c>
      <c r="G1046" s="44">
        <v>136750.15</v>
      </c>
      <c r="H1046" s="44">
        <v>1208674.1299999999</v>
      </c>
      <c r="I1046" s="44">
        <v>955713.43497428426</v>
      </c>
      <c r="J1046" s="44">
        <v>500</v>
      </c>
      <c r="K1046" s="44">
        <v>500</v>
      </c>
      <c r="L1046" s="29">
        <f t="shared" si="67"/>
        <v>1358534.39</v>
      </c>
      <c r="M1046" s="29">
        <f t="shared" si="64"/>
        <v>2314247.824974284</v>
      </c>
      <c r="N1046" s="44"/>
      <c r="O1046" s="44"/>
    </row>
    <row r="1047" spans="1:15" x14ac:dyDescent="0.25">
      <c r="A1047" s="43">
        <v>41002</v>
      </c>
      <c r="B1047" s="42">
        <f t="shared" si="65"/>
        <v>4</v>
      </c>
      <c r="C1047" s="42">
        <f t="shared" si="66"/>
        <v>1</v>
      </c>
      <c r="D1047" s="36" t="s">
        <v>1007</v>
      </c>
      <c r="E1047" s="44">
        <v>16660</v>
      </c>
      <c r="F1047" s="44">
        <v>22112.78</v>
      </c>
      <c r="G1047" s="44">
        <v>1454660.16</v>
      </c>
      <c r="H1047" s="44">
        <v>7443475.1600000001</v>
      </c>
      <c r="I1047" s="44">
        <v>15696244.823864887</v>
      </c>
      <c r="J1047" s="44">
        <v>500</v>
      </c>
      <c r="K1047" s="44">
        <v>500</v>
      </c>
      <c r="L1047" s="29">
        <f t="shared" si="67"/>
        <v>8920248.0999999996</v>
      </c>
      <c r="M1047" s="29">
        <f t="shared" si="64"/>
        <v>24616492.923864886</v>
      </c>
      <c r="N1047" s="44"/>
      <c r="O1047" s="44"/>
    </row>
    <row r="1048" spans="1:15" x14ac:dyDescent="0.25">
      <c r="A1048" s="43">
        <v>41003</v>
      </c>
      <c r="B1048" s="42">
        <f t="shared" si="65"/>
        <v>4</v>
      </c>
      <c r="C1048" s="42">
        <f t="shared" si="66"/>
        <v>0</v>
      </c>
      <c r="D1048" s="36" t="s">
        <v>1008</v>
      </c>
      <c r="E1048" s="44">
        <v>6668</v>
      </c>
      <c r="F1048" s="44">
        <v>4554.32</v>
      </c>
      <c r="G1048" s="44">
        <v>697204.07</v>
      </c>
      <c r="H1048" s="44">
        <v>3032587.8</v>
      </c>
      <c r="I1048" s="44">
        <v>5442030.92404819</v>
      </c>
      <c r="J1048" s="44">
        <v>500</v>
      </c>
      <c r="K1048" s="44">
        <v>500</v>
      </c>
      <c r="L1048" s="29">
        <f t="shared" si="67"/>
        <v>3734346.1899999995</v>
      </c>
      <c r="M1048" s="29">
        <f t="shared" si="64"/>
        <v>9176377.1140481904</v>
      </c>
      <c r="N1048" s="44"/>
      <c r="O1048" s="44"/>
    </row>
    <row r="1049" spans="1:15" x14ac:dyDescent="0.25">
      <c r="A1049" s="43">
        <v>41004</v>
      </c>
      <c r="B1049" s="42">
        <f t="shared" si="65"/>
        <v>4</v>
      </c>
      <c r="C1049" s="42">
        <f t="shared" si="66"/>
        <v>0</v>
      </c>
      <c r="D1049" s="36" t="s">
        <v>1009</v>
      </c>
      <c r="E1049" s="44">
        <v>948</v>
      </c>
      <c r="F1049" s="44">
        <v>10198.540000000001</v>
      </c>
      <c r="G1049" s="44">
        <v>66462.05</v>
      </c>
      <c r="H1049" s="44">
        <v>80201.47</v>
      </c>
      <c r="I1049" s="44">
        <v>772392.44361093058</v>
      </c>
      <c r="J1049" s="44">
        <v>500</v>
      </c>
      <c r="K1049" s="44">
        <v>500</v>
      </c>
      <c r="L1049" s="29">
        <f t="shared" si="67"/>
        <v>156862.06</v>
      </c>
      <c r="M1049" s="29">
        <f t="shared" si="64"/>
        <v>929254.50361093064</v>
      </c>
      <c r="N1049" s="44"/>
      <c r="O1049" s="44"/>
    </row>
    <row r="1050" spans="1:15" x14ac:dyDescent="0.25">
      <c r="A1050" s="43">
        <v>41005</v>
      </c>
      <c r="B1050" s="42">
        <f t="shared" si="65"/>
        <v>4</v>
      </c>
      <c r="C1050" s="42">
        <f t="shared" si="66"/>
        <v>1</v>
      </c>
      <c r="D1050" s="36" t="s">
        <v>1010</v>
      </c>
      <c r="E1050" s="44">
        <v>11957</v>
      </c>
      <c r="F1050" s="44">
        <v>27196.84</v>
      </c>
      <c r="G1050" s="44">
        <v>1249833.1599999999</v>
      </c>
      <c r="H1050" s="44">
        <v>6767505.0599999996</v>
      </c>
      <c r="I1050" s="44">
        <v>11265280.126832077</v>
      </c>
      <c r="J1050" s="44">
        <v>500</v>
      </c>
      <c r="K1050" s="44">
        <v>500</v>
      </c>
      <c r="L1050" s="29">
        <f t="shared" si="67"/>
        <v>8044535.0599999996</v>
      </c>
      <c r="M1050" s="29">
        <f t="shared" si="64"/>
        <v>19309815.186832078</v>
      </c>
      <c r="N1050" s="44"/>
      <c r="O1050" s="44"/>
    </row>
    <row r="1051" spans="1:15" x14ac:dyDescent="0.25">
      <c r="A1051" s="43">
        <v>41006</v>
      </c>
      <c r="B1051" s="42">
        <f t="shared" si="65"/>
        <v>4</v>
      </c>
      <c r="C1051" s="42">
        <f t="shared" si="66"/>
        <v>0</v>
      </c>
      <c r="D1051" s="36" t="s">
        <v>1011</v>
      </c>
      <c r="E1051" s="44">
        <v>1389</v>
      </c>
      <c r="F1051" s="44">
        <v>25459.58</v>
      </c>
      <c r="G1051" s="44">
        <v>92093.84</v>
      </c>
      <c r="H1051" s="44">
        <v>158169.17000000001</v>
      </c>
      <c r="I1051" s="44">
        <v>1131701.586683104</v>
      </c>
      <c r="J1051" s="44">
        <v>500</v>
      </c>
      <c r="K1051" s="44">
        <v>500</v>
      </c>
      <c r="L1051" s="29">
        <f t="shared" si="67"/>
        <v>275722.59000000003</v>
      </c>
      <c r="M1051" s="29">
        <f t="shared" si="64"/>
        <v>1407424.1766831041</v>
      </c>
      <c r="N1051" s="44"/>
      <c r="O1051" s="44"/>
    </row>
    <row r="1052" spans="1:15" x14ac:dyDescent="0.25">
      <c r="A1052" s="43">
        <v>41007</v>
      </c>
      <c r="B1052" s="42">
        <f t="shared" si="65"/>
        <v>4</v>
      </c>
      <c r="C1052" s="42">
        <f t="shared" si="66"/>
        <v>0</v>
      </c>
      <c r="D1052" s="36" t="s">
        <v>1012</v>
      </c>
      <c r="E1052" s="44">
        <v>6104</v>
      </c>
      <c r="F1052" s="44">
        <v>12332.04</v>
      </c>
      <c r="G1052" s="44">
        <v>813151.77</v>
      </c>
      <c r="H1052" s="44">
        <v>5436303.1100000003</v>
      </c>
      <c r="I1052" s="44">
        <v>4986202.6056973841</v>
      </c>
      <c r="J1052" s="44">
        <v>500</v>
      </c>
      <c r="K1052" s="44">
        <v>500</v>
      </c>
      <c r="L1052" s="29">
        <f t="shared" si="67"/>
        <v>6261786.9199999999</v>
      </c>
      <c r="M1052" s="29">
        <f t="shared" si="64"/>
        <v>11247989.525697384</v>
      </c>
      <c r="N1052" s="44"/>
      <c r="O1052" s="44"/>
    </row>
    <row r="1053" spans="1:15" x14ac:dyDescent="0.25">
      <c r="A1053" s="43">
        <v>41008</v>
      </c>
      <c r="B1053" s="42">
        <f t="shared" si="65"/>
        <v>4</v>
      </c>
      <c r="C1053" s="42">
        <f t="shared" si="66"/>
        <v>0</v>
      </c>
      <c r="D1053" s="36" t="s">
        <v>1013</v>
      </c>
      <c r="E1053" s="44">
        <v>1898</v>
      </c>
      <c r="F1053" s="44">
        <v>15797.12</v>
      </c>
      <c r="G1053" s="44">
        <v>121904.28</v>
      </c>
      <c r="H1053" s="44">
        <v>147488.79999999999</v>
      </c>
      <c r="I1053" s="44">
        <v>1546414.4071450909</v>
      </c>
      <c r="J1053" s="44">
        <v>500</v>
      </c>
      <c r="K1053" s="44">
        <v>500</v>
      </c>
      <c r="L1053" s="29">
        <f t="shared" si="67"/>
        <v>285190.19999999995</v>
      </c>
      <c r="M1053" s="29">
        <f t="shared" si="64"/>
        <v>1831604.6071450908</v>
      </c>
      <c r="N1053" s="44"/>
      <c r="O1053" s="44"/>
    </row>
    <row r="1054" spans="1:15" x14ac:dyDescent="0.25">
      <c r="A1054" s="43">
        <v>41009</v>
      </c>
      <c r="B1054" s="42">
        <f t="shared" si="65"/>
        <v>4</v>
      </c>
      <c r="C1054" s="42">
        <f t="shared" si="66"/>
        <v>0</v>
      </c>
      <c r="D1054" s="36" t="s">
        <v>1014</v>
      </c>
      <c r="E1054" s="44">
        <v>2839</v>
      </c>
      <c r="F1054" s="44">
        <v>21974.98</v>
      </c>
      <c r="G1054" s="44">
        <v>203934.66</v>
      </c>
      <c r="H1054" s="44">
        <v>465573.96</v>
      </c>
      <c r="I1054" s="44">
        <v>2323454.4310247172</v>
      </c>
      <c r="J1054" s="44">
        <v>500</v>
      </c>
      <c r="K1054" s="44">
        <v>500</v>
      </c>
      <c r="L1054" s="29">
        <f t="shared" si="67"/>
        <v>691483.60000000009</v>
      </c>
      <c r="M1054" s="29">
        <f t="shared" si="64"/>
        <v>3014938.0310247173</v>
      </c>
      <c r="N1054" s="44"/>
      <c r="O1054" s="44"/>
    </row>
    <row r="1055" spans="1:15" x14ac:dyDescent="0.25">
      <c r="A1055" s="43">
        <v>41010</v>
      </c>
      <c r="B1055" s="42">
        <f t="shared" si="65"/>
        <v>4</v>
      </c>
      <c r="C1055" s="42">
        <f t="shared" si="66"/>
        <v>0</v>
      </c>
      <c r="D1055" s="36" t="s">
        <v>1015</v>
      </c>
      <c r="E1055" s="44">
        <v>2413</v>
      </c>
      <c r="F1055" s="44">
        <v>24556.34</v>
      </c>
      <c r="G1055" s="44">
        <v>180691.75</v>
      </c>
      <c r="H1055" s="44">
        <v>324041.7</v>
      </c>
      <c r="I1055" s="44">
        <v>1966015.7873767673</v>
      </c>
      <c r="J1055" s="44">
        <v>500</v>
      </c>
      <c r="K1055" s="44">
        <v>500</v>
      </c>
      <c r="L1055" s="29">
        <f t="shared" si="67"/>
        <v>529289.79</v>
      </c>
      <c r="M1055" s="29">
        <f t="shared" si="64"/>
        <v>2495305.5773767671</v>
      </c>
      <c r="N1055" s="44"/>
      <c r="O1055" s="44"/>
    </row>
    <row r="1056" spans="1:15" x14ac:dyDescent="0.25">
      <c r="A1056" s="43">
        <v>41011</v>
      </c>
      <c r="B1056" s="42">
        <f t="shared" si="65"/>
        <v>4</v>
      </c>
      <c r="C1056" s="42">
        <f t="shared" si="66"/>
        <v>0</v>
      </c>
      <c r="D1056" s="36" t="s">
        <v>1016</v>
      </c>
      <c r="E1056" s="44">
        <v>3511</v>
      </c>
      <c r="F1056" s="44">
        <v>24588.26</v>
      </c>
      <c r="G1056" s="44">
        <v>275727.03000000003</v>
      </c>
      <c r="H1056" s="44">
        <v>410592.43</v>
      </c>
      <c r="I1056" s="44">
        <v>2871031.6252299333</v>
      </c>
      <c r="J1056" s="44">
        <v>500</v>
      </c>
      <c r="K1056" s="44">
        <v>500</v>
      </c>
      <c r="L1056" s="29">
        <f t="shared" si="67"/>
        <v>710907.72</v>
      </c>
      <c r="M1056" s="29">
        <f t="shared" si="64"/>
        <v>3581939.345229933</v>
      </c>
      <c r="N1056" s="44"/>
      <c r="O1056" s="44"/>
    </row>
    <row r="1057" spans="1:15" x14ac:dyDescent="0.25">
      <c r="A1057" s="43">
        <v>41012</v>
      </c>
      <c r="B1057" s="42">
        <f t="shared" si="65"/>
        <v>4</v>
      </c>
      <c r="C1057" s="42">
        <f t="shared" si="66"/>
        <v>2</v>
      </c>
      <c r="D1057" s="36" t="s">
        <v>1017</v>
      </c>
      <c r="E1057" s="44">
        <v>28798</v>
      </c>
      <c r="F1057" s="44">
        <v>20226.05</v>
      </c>
      <c r="G1057" s="44">
        <v>3029581.91</v>
      </c>
      <c r="H1057" s="44">
        <v>13640772.119999999</v>
      </c>
      <c r="I1057" s="44">
        <v>32231604.500667244</v>
      </c>
      <c r="J1057" s="44">
        <v>500</v>
      </c>
      <c r="K1057" s="44">
        <v>500</v>
      </c>
      <c r="L1057" s="29">
        <f t="shared" si="67"/>
        <v>16690580.079999998</v>
      </c>
      <c r="M1057" s="29">
        <f t="shared" si="64"/>
        <v>48922184.580667242</v>
      </c>
      <c r="N1057" s="44"/>
      <c r="O1057" s="44"/>
    </row>
    <row r="1058" spans="1:15" x14ac:dyDescent="0.25">
      <c r="A1058" s="43">
        <v>41013</v>
      </c>
      <c r="B1058" s="42">
        <f t="shared" si="65"/>
        <v>4</v>
      </c>
      <c r="C1058" s="42">
        <f t="shared" si="66"/>
        <v>0</v>
      </c>
      <c r="D1058" s="36" t="s">
        <v>2081</v>
      </c>
      <c r="E1058" s="44">
        <v>6210</v>
      </c>
      <c r="F1058" s="44">
        <v>46712.79</v>
      </c>
      <c r="G1058" s="44">
        <v>644997.9</v>
      </c>
      <c r="H1058" s="44">
        <v>4634343.96</v>
      </c>
      <c r="I1058" s="44">
        <v>5064251.161628563</v>
      </c>
      <c r="J1058" s="44">
        <v>500</v>
      </c>
      <c r="K1058" s="44">
        <v>500</v>
      </c>
      <c r="L1058" s="29">
        <f t="shared" si="67"/>
        <v>5326054.6500000004</v>
      </c>
      <c r="M1058" s="29">
        <f t="shared" si="64"/>
        <v>10390305.811628563</v>
      </c>
      <c r="N1058" s="44"/>
      <c r="O1058" s="44"/>
    </row>
    <row r="1059" spans="1:15" x14ac:dyDescent="0.25">
      <c r="A1059" s="43">
        <v>41014</v>
      </c>
      <c r="B1059" s="42">
        <f t="shared" si="65"/>
        <v>4</v>
      </c>
      <c r="C1059" s="42">
        <f t="shared" si="66"/>
        <v>0</v>
      </c>
      <c r="D1059" s="36" t="s">
        <v>1018</v>
      </c>
      <c r="E1059" s="44">
        <v>6499</v>
      </c>
      <c r="F1059" s="44">
        <v>15961.11</v>
      </c>
      <c r="G1059" s="44">
        <v>488561.73</v>
      </c>
      <c r="H1059" s="44">
        <v>1501150.68</v>
      </c>
      <c r="I1059" s="44">
        <v>5295124.9905352714</v>
      </c>
      <c r="J1059" s="44">
        <v>500</v>
      </c>
      <c r="K1059" s="44">
        <v>500</v>
      </c>
      <c r="L1059" s="29">
        <f t="shared" si="67"/>
        <v>2005673.52</v>
      </c>
      <c r="M1059" s="29">
        <f t="shared" si="64"/>
        <v>7300798.5105352718</v>
      </c>
      <c r="N1059" s="44"/>
      <c r="O1059" s="44"/>
    </row>
    <row r="1060" spans="1:15" x14ac:dyDescent="0.25">
      <c r="A1060" s="43">
        <v>41015</v>
      </c>
      <c r="B1060" s="42">
        <f t="shared" si="65"/>
        <v>4</v>
      </c>
      <c r="C1060" s="42">
        <f t="shared" si="66"/>
        <v>0</v>
      </c>
      <c r="D1060" s="36" t="s">
        <v>1019</v>
      </c>
      <c r="E1060" s="44">
        <v>2091</v>
      </c>
      <c r="F1060" s="44">
        <v>27224.31</v>
      </c>
      <c r="G1060" s="44">
        <v>138816.23000000001</v>
      </c>
      <c r="H1060" s="44">
        <v>230334.05</v>
      </c>
      <c r="I1060" s="44">
        <v>1703663.0797367676</v>
      </c>
      <c r="J1060" s="44">
        <v>500</v>
      </c>
      <c r="K1060" s="44">
        <v>500</v>
      </c>
      <c r="L1060" s="29">
        <f t="shared" si="67"/>
        <v>396374.58999999997</v>
      </c>
      <c r="M1060" s="29">
        <f t="shared" si="64"/>
        <v>2100037.6697367677</v>
      </c>
      <c r="N1060" s="44"/>
      <c r="O1060" s="44"/>
    </row>
    <row r="1061" spans="1:15" x14ac:dyDescent="0.25">
      <c r="A1061" s="43">
        <v>41016</v>
      </c>
      <c r="B1061" s="42">
        <f t="shared" si="65"/>
        <v>4</v>
      </c>
      <c r="C1061" s="42">
        <f t="shared" si="66"/>
        <v>0</v>
      </c>
      <c r="D1061" s="36" t="s">
        <v>1020</v>
      </c>
      <c r="E1061" s="44">
        <v>2099</v>
      </c>
      <c r="F1061" s="44">
        <v>18505.25</v>
      </c>
      <c r="G1061" s="44">
        <v>162870.29999999999</v>
      </c>
      <c r="H1061" s="44">
        <v>673248.73</v>
      </c>
      <c r="I1061" s="44">
        <v>1710181.1594296871</v>
      </c>
      <c r="J1061" s="44">
        <v>500</v>
      </c>
      <c r="K1061" s="44">
        <v>500</v>
      </c>
      <c r="L1061" s="29">
        <f t="shared" si="67"/>
        <v>854624.28</v>
      </c>
      <c r="M1061" s="29">
        <f t="shared" si="64"/>
        <v>2564805.4394296873</v>
      </c>
      <c r="N1061" s="44"/>
      <c r="O1061" s="44"/>
    </row>
    <row r="1062" spans="1:15" x14ac:dyDescent="0.25">
      <c r="A1062" s="43">
        <v>41017</v>
      </c>
      <c r="B1062" s="42">
        <f t="shared" si="65"/>
        <v>4</v>
      </c>
      <c r="C1062" s="42">
        <f t="shared" si="66"/>
        <v>0</v>
      </c>
      <c r="D1062" s="36" t="s">
        <v>1021</v>
      </c>
      <c r="E1062" s="44">
        <v>7557</v>
      </c>
      <c r="F1062" s="44">
        <v>13661.62</v>
      </c>
      <c r="G1062" s="44">
        <v>1137041.06</v>
      </c>
      <c r="H1062" s="44">
        <v>7911318.0899999999</v>
      </c>
      <c r="I1062" s="44">
        <v>6162940.629923841</v>
      </c>
      <c r="J1062" s="44">
        <v>500</v>
      </c>
      <c r="K1062" s="44">
        <v>500</v>
      </c>
      <c r="L1062" s="29">
        <f t="shared" si="67"/>
        <v>9062020.7699999996</v>
      </c>
      <c r="M1062" s="29">
        <f t="shared" si="64"/>
        <v>15224961.399923841</v>
      </c>
      <c r="N1062" s="44"/>
      <c r="O1062" s="44"/>
    </row>
    <row r="1063" spans="1:15" x14ac:dyDescent="0.25">
      <c r="A1063" s="43">
        <v>41018</v>
      </c>
      <c r="B1063" s="42">
        <f t="shared" si="65"/>
        <v>4</v>
      </c>
      <c r="C1063" s="42">
        <f t="shared" si="66"/>
        <v>0</v>
      </c>
      <c r="D1063" s="36" t="s">
        <v>1022</v>
      </c>
      <c r="E1063" s="44">
        <v>1880</v>
      </c>
      <c r="F1063" s="44">
        <v>18672.759999999998</v>
      </c>
      <c r="G1063" s="44">
        <v>111801.03</v>
      </c>
      <c r="H1063" s="44">
        <v>93008.45</v>
      </c>
      <c r="I1063" s="44">
        <v>1531748.7278360224</v>
      </c>
      <c r="J1063" s="44">
        <v>500</v>
      </c>
      <c r="K1063" s="44">
        <v>500</v>
      </c>
      <c r="L1063" s="29">
        <f t="shared" si="67"/>
        <v>223482.23999999999</v>
      </c>
      <c r="M1063" s="29">
        <f t="shared" si="64"/>
        <v>1755230.9678360224</v>
      </c>
      <c r="N1063" s="44"/>
      <c r="O1063" s="44"/>
    </row>
    <row r="1064" spans="1:15" x14ac:dyDescent="0.25">
      <c r="A1064" s="43">
        <v>41019</v>
      </c>
      <c r="B1064" s="42">
        <f t="shared" si="65"/>
        <v>4</v>
      </c>
      <c r="C1064" s="42">
        <f t="shared" si="66"/>
        <v>0</v>
      </c>
      <c r="D1064" s="36" t="s">
        <v>1023</v>
      </c>
      <c r="E1064" s="44">
        <v>3961</v>
      </c>
      <c r="F1064" s="44">
        <v>16595.37</v>
      </c>
      <c r="G1064" s="44">
        <v>336767.75</v>
      </c>
      <c r="H1064" s="44">
        <v>904365.01</v>
      </c>
      <c r="I1064" s="44">
        <v>3228417.1079566409</v>
      </c>
      <c r="J1064" s="44">
        <v>500</v>
      </c>
      <c r="K1064" s="44">
        <v>500</v>
      </c>
      <c r="L1064" s="29">
        <f t="shared" si="67"/>
        <v>1257728.1299999999</v>
      </c>
      <c r="M1064" s="29">
        <f t="shared" si="64"/>
        <v>4486145.2379566412</v>
      </c>
      <c r="N1064" s="44"/>
      <c r="O1064" s="44"/>
    </row>
    <row r="1065" spans="1:15" x14ac:dyDescent="0.25">
      <c r="A1065" s="43">
        <v>41020</v>
      </c>
      <c r="B1065" s="42">
        <f t="shared" si="65"/>
        <v>4</v>
      </c>
      <c r="C1065" s="42">
        <f t="shared" si="66"/>
        <v>0</v>
      </c>
      <c r="D1065" s="36" t="s">
        <v>2082</v>
      </c>
      <c r="E1065" s="44">
        <v>4789</v>
      </c>
      <c r="F1065" s="44">
        <v>39909.32</v>
      </c>
      <c r="G1065" s="44">
        <v>326013.07</v>
      </c>
      <c r="H1065" s="44">
        <v>636489.24</v>
      </c>
      <c r="I1065" s="44">
        <v>3901885.4561737827</v>
      </c>
      <c r="J1065" s="44">
        <v>500</v>
      </c>
      <c r="K1065" s="44">
        <v>500</v>
      </c>
      <c r="L1065" s="29">
        <f t="shared" si="67"/>
        <v>1002411.63</v>
      </c>
      <c r="M1065" s="29">
        <f t="shared" si="64"/>
        <v>4904297.0861737831</v>
      </c>
      <c r="N1065" s="44"/>
      <c r="O1065" s="44"/>
    </row>
    <row r="1066" spans="1:15" x14ac:dyDescent="0.25">
      <c r="A1066" s="43">
        <v>41021</v>
      </c>
      <c r="B1066" s="42">
        <f t="shared" si="65"/>
        <v>4</v>
      </c>
      <c r="C1066" s="42">
        <f t="shared" si="66"/>
        <v>2</v>
      </c>
      <c r="D1066" s="36" t="s">
        <v>1024</v>
      </c>
      <c r="E1066" s="44">
        <v>24629</v>
      </c>
      <c r="F1066" s="44">
        <v>3305.43</v>
      </c>
      <c r="G1066" s="44">
        <v>2054777.94</v>
      </c>
      <c r="H1066" s="44">
        <v>10934104.710000001</v>
      </c>
      <c r="I1066" s="44">
        <v>27565538.874385823</v>
      </c>
      <c r="J1066" s="44">
        <v>500</v>
      </c>
      <c r="K1066" s="44">
        <v>500</v>
      </c>
      <c r="L1066" s="29">
        <f t="shared" si="67"/>
        <v>12992188.08</v>
      </c>
      <c r="M1066" s="29">
        <f t="shared" si="64"/>
        <v>40557726.954385825</v>
      </c>
      <c r="N1066" s="44"/>
      <c r="O1066" s="44"/>
    </row>
    <row r="1067" spans="1:15" x14ac:dyDescent="0.25">
      <c r="A1067" s="43">
        <v>41022</v>
      </c>
      <c r="B1067" s="42">
        <f t="shared" si="65"/>
        <v>4</v>
      </c>
      <c r="C1067" s="42">
        <f t="shared" si="66"/>
        <v>0</v>
      </c>
      <c r="D1067" s="36" t="s">
        <v>1025</v>
      </c>
      <c r="E1067" s="44">
        <v>5931</v>
      </c>
      <c r="F1067" s="44">
        <v>26384.11</v>
      </c>
      <c r="G1067" s="44">
        <v>509730.76</v>
      </c>
      <c r="H1067" s="44">
        <v>694464.22</v>
      </c>
      <c r="I1067" s="44">
        <v>4832341.3323380053</v>
      </c>
      <c r="J1067" s="44">
        <v>500</v>
      </c>
      <c r="K1067" s="44">
        <v>500</v>
      </c>
      <c r="L1067" s="29">
        <f t="shared" si="67"/>
        <v>1230579.0899999999</v>
      </c>
      <c r="M1067" s="29">
        <f t="shared" si="64"/>
        <v>6062920.4223380052</v>
      </c>
      <c r="N1067" s="44"/>
      <c r="O1067" s="44"/>
    </row>
    <row r="1068" spans="1:15" x14ac:dyDescent="0.25">
      <c r="A1068" s="43">
        <v>41101</v>
      </c>
      <c r="B1068" s="42">
        <f t="shared" si="65"/>
        <v>4</v>
      </c>
      <c r="C1068" s="42">
        <f t="shared" si="66"/>
        <v>0</v>
      </c>
      <c r="D1068" s="36" t="s">
        <v>2083</v>
      </c>
      <c r="E1068" s="44">
        <v>1275</v>
      </c>
      <c r="F1068" s="44">
        <v>6821.7</v>
      </c>
      <c r="G1068" s="44">
        <v>52155.88</v>
      </c>
      <c r="H1068" s="44">
        <v>92388.22</v>
      </c>
      <c r="I1068" s="44">
        <v>1038818.9510590048</v>
      </c>
      <c r="J1068" s="44">
        <v>500</v>
      </c>
      <c r="K1068" s="44">
        <v>500</v>
      </c>
      <c r="L1068" s="29">
        <f t="shared" si="67"/>
        <v>151365.79999999999</v>
      </c>
      <c r="M1068" s="29">
        <f t="shared" si="64"/>
        <v>1190184.7510590048</v>
      </c>
      <c r="N1068" s="44"/>
      <c r="O1068" s="44"/>
    </row>
    <row r="1069" spans="1:15" x14ac:dyDescent="0.25">
      <c r="A1069" s="43">
        <v>41102</v>
      </c>
      <c r="B1069" s="42">
        <f t="shared" si="65"/>
        <v>4</v>
      </c>
      <c r="C1069" s="42">
        <f t="shared" si="66"/>
        <v>0</v>
      </c>
      <c r="D1069" s="36" t="s">
        <v>1026</v>
      </c>
      <c r="E1069" s="44">
        <v>1478</v>
      </c>
      <c r="F1069" s="44">
        <v>9427.25</v>
      </c>
      <c r="G1069" s="44">
        <v>79741.34</v>
      </c>
      <c r="H1069" s="44">
        <v>298667.2</v>
      </c>
      <c r="I1069" s="44">
        <v>1204215.2232668304</v>
      </c>
      <c r="J1069" s="44">
        <v>500</v>
      </c>
      <c r="K1069" s="44">
        <v>500</v>
      </c>
      <c r="L1069" s="29">
        <f t="shared" si="67"/>
        <v>387835.79000000004</v>
      </c>
      <c r="M1069" s="29">
        <f t="shared" si="64"/>
        <v>1592051.0132668305</v>
      </c>
      <c r="N1069" s="44"/>
      <c r="O1069" s="44"/>
    </row>
    <row r="1070" spans="1:15" x14ac:dyDescent="0.25">
      <c r="A1070" s="43">
        <v>41103</v>
      </c>
      <c r="B1070" s="42">
        <f t="shared" si="65"/>
        <v>4</v>
      </c>
      <c r="C1070" s="42">
        <f t="shared" si="66"/>
        <v>0</v>
      </c>
      <c r="D1070" s="36" t="s">
        <v>1027</v>
      </c>
      <c r="E1070" s="44">
        <v>1748</v>
      </c>
      <c r="F1070" s="44">
        <v>12030.68</v>
      </c>
      <c r="G1070" s="44">
        <v>90354.05</v>
      </c>
      <c r="H1070" s="44">
        <v>800611.88</v>
      </c>
      <c r="I1070" s="44">
        <v>1424200.4129028551</v>
      </c>
      <c r="J1070" s="44">
        <v>500</v>
      </c>
      <c r="K1070" s="44">
        <v>500</v>
      </c>
      <c r="L1070" s="29">
        <f t="shared" si="67"/>
        <v>902996.61</v>
      </c>
      <c r="M1070" s="29">
        <f t="shared" si="64"/>
        <v>2327197.0229028552</v>
      </c>
      <c r="N1070" s="44"/>
      <c r="O1070" s="44"/>
    </row>
    <row r="1071" spans="1:15" x14ac:dyDescent="0.25">
      <c r="A1071" s="43">
        <v>41104</v>
      </c>
      <c r="B1071" s="42">
        <f t="shared" si="65"/>
        <v>4</v>
      </c>
      <c r="C1071" s="42">
        <f t="shared" si="66"/>
        <v>0</v>
      </c>
      <c r="D1071" s="36" t="s">
        <v>1028</v>
      </c>
      <c r="E1071" s="44">
        <v>993</v>
      </c>
      <c r="F1071" s="44">
        <v>8865.11</v>
      </c>
      <c r="G1071" s="44">
        <v>35121.269999999997</v>
      </c>
      <c r="H1071" s="44">
        <v>79011.98</v>
      </c>
      <c r="I1071" s="44">
        <v>809056.64188360132</v>
      </c>
      <c r="J1071" s="44">
        <v>500</v>
      </c>
      <c r="K1071" s="44">
        <v>500</v>
      </c>
      <c r="L1071" s="29">
        <f t="shared" si="67"/>
        <v>122998.35999999999</v>
      </c>
      <c r="M1071" s="29">
        <f t="shared" si="64"/>
        <v>932055.0018836013</v>
      </c>
      <c r="N1071" s="44"/>
      <c r="O1071" s="44"/>
    </row>
    <row r="1072" spans="1:15" x14ac:dyDescent="0.25">
      <c r="A1072" s="43">
        <v>41105</v>
      </c>
      <c r="B1072" s="42">
        <f t="shared" si="65"/>
        <v>4</v>
      </c>
      <c r="C1072" s="42">
        <f t="shared" si="66"/>
        <v>0</v>
      </c>
      <c r="D1072" s="36" t="s">
        <v>1029</v>
      </c>
      <c r="E1072" s="44">
        <v>2895</v>
      </c>
      <c r="F1072" s="44">
        <v>6887.72</v>
      </c>
      <c r="G1072" s="44">
        <v>190917.73</v>
      </c>
      <c r="H1072" s="44">
        <v>652501.26</v>
      </c>
      <c r="I1072" s="44">
        <v>2376604.9888751516</v>
      </c>
      <c r="J1072" s="44">
        <v>500</v>
      </c>
      <c r="K1072" s="44">
        <v>500</v>
      </c>
      <c r="L1072" s="29">
        <f t="shared" si="67"/>
        <v>850306.71</v>
      </c>
      <c r="M1072" s="29">
        <f t="shared" si="64"/>
        <v>3226911.6988751516</v>
      </c>
      <c r="N1072" s="44"/>
      <c r="O1072" s="44"/>
    </row>
    <row r="1073" spans="1:15" x14ac:dyDescent="0.25">
      <c r="A1073" s="43">
        <v>41106</v>
      </c>
      <c r="B1073" s="42">
        <f t="shared" si="65"/>
        <v>4</v>
      </c>
      <c r="C1073" s="42">
        <f t="shared" si="66"/>
        <v>0</v>
      </c>
      <c r="D1073" s="36" t="s">
        <v>1030</v>
      </c>
      <c r="E1073" s="44">
        <v>3141</v>
      </c>
      <c r="F1073" s="44">
        <v>12127.58</v>
      </c>
      <c r="G1073" s="44">
        <v>166714.12</v>
      </c>
      <c r="H1073" s="44">
        <v>263051.57</v>
      </c>
      <c r="I1073" s="44">
        <v>2559161.0394324185</v>
      </c>
      <c r="J1073" s="44">
        <v>500</v>
      </c>
      <c r="K1073" s="44">
        <v>500</v>
      </c>
      <c r="L1073" s="29">
        <f t="shared" si="67"/>
        <v>441893.27</v>
      </c>
      <c r="M1073" s="29">
        <f t="shared" si="64"/>
        <v>3001054.3094324186</v>
      </c>
      <c r="N1073" s="44"/>
      <c r="O1073" s="44"/>
    </row>
    <row r="1074" spans="1:15" x14ac:dyDescent="0.25">
      <c r="A1074" s="43">
        <v>41107</v>
      </c>
      <c r="B1074" s="42">
        <f t="shared" si="65"/>
        <v>4</v>
      </c>
      <c r="C1074" s="42">
        <f t="shared" si="66"/>
        <v>0</v>
      </c>
      <c r="D1074" s="36" t="s">
        <v>1031</v>
      </c>
      <c r="E1074" s="44">
        <v>928</v>
      </c>
      <c r="F1074" s="44">
        <v>6234.26</v>
      </c>
      <c r="G1074" s="44">
        <v>35861.35</v>
      </c>
      <c r="H1074" s="44">
        <v>39087.32</v>
      </c>
      <c r="I1074" s="44">
        <v>756097.2443786324</v>
      </c>
      <c r="J1074" s="44">
        <v>500</v>
      </c>
      <c r="K1074" s="44">
        <v>500</v>
      </c>
      <c r="L1074" s="29">
        <f t="shared" si="67"/>
        <v>81182.929999999993</v>
      </c>
      <c r="M1074" s="29">
        <f t="shared" si="64"/>
        <v>837280.17437863233</v>
      </c>
      <c r="N1074" s="44"/>
      <c r="O1074" s="44"/>
    </row>
    <row r="1075" spans="1:15" x14ac:dyDescent="0.25">
      <c r="A1075" s="43">
        <v>41108</v>
      </c>
      <c r="B1075" s="42">
        <f t="shared" si="65"/>
        <v>4</v>
      </c>
      <c r="C1075" s="42">
        <f t="shared" si="66"/>
        <v>0</v>
      </c>
      <c r="D1075" s="36" t="s">
        <v>1032</v>
      </c>
      <c r="E1075" s="44">
        <v>2257</v>
      </c>
      <c r="F1075" s="44">
        <v>15918.82</v>
      </c>
      <c r="G1075" s="44">
        <v>99750.45</v>
      </c>
      <c r="H1075" s="44">
        <v>203996.62</v>
      </c>
      <c r="I1075" s="44">
        <v>1891097.9333648421</v>
      </c>
      <c r="J1075" s="44">
        <v>500</v>
      </c>
      <c r="K1075" s="44">
        <v>500</v>
      </c>
      <c r="L1075" s="29">
        <f t="shared" si="67"/>
        <v>319665.89</v>
      </c>
      <c r="M1075" s="29">
        <f t="shared" si="64"/>
        <v>2210763.8233648422</v>
      </c>
      <c r="N1075" s="44"/>
      <c r="O1075" s="44"/>
    </row>
    <row r="1076" spans="1:15" x14ac:dyDescent="0.25">
      <c r="A1076" s="43">
        <v>41109</v>
      </c>
      <c r="B1076" s="42">
        <f t="shared" si="65"/>
        <v>4</v>
      </c>
      <c r="C1076" s="42">
        <f t="shared" si="66"/>
        <v>0</v>
      </c>
      <c r="D1076" s="36" t="s">
        <v>1033</v>
      </c>
      <c r="E1076" s="44">
        <v>2527</v>
      </c>
      <c r="F1076" s="44">
        <v>7099.48</v>
      </c>
      <c r="G1076" s="44">
        <v>155981.95000000001</v>
      </c>
      <c r="H1076" s="44">
        <v>387379.62</v>
      </c>
      <c r="I1076" s="44">
        <v>2058898.4230008663</v>
      </c>
      <c r="J1076" s="44">
        <v>500</v>
      </c>
      <c r="K1076" s="44">
        <v>500</v>
      </c>
      <c r="L1076" s="29">
        <f t="shared" si="67"/>
        <v>550461.05000000005</v>
      </c>
      <c r="M1076" s="29">
        <f t="shared" si="64"/>
        <v>2609359.4730008664</v>
      </c>
      <c r="N1076" s="44"/>
      <c r="O1076" s="44"/>
    </row>
    <row r="1077" spans="1:15" x14ac:dyDescent="0.25">
      <c r="A1077" s="43">
        <v>41110</v>
      </c>
      <c r="B1077" s="42">
        <f t="shared" si="65"/>
        <v>4</v>
      </c>
      <c r="C1077" s="42">
        <f t="shared" si="66"/>
        <v>0</v>
      </c>
      <c r="D1077" s="36" t="s">
        <v>1034</v>
      </c>
      <c r="E1077" s="44">
        <v>4142</v>
      </c>
      <c r="F1077" s="44">
        <v>8482.8700000000008</v>
      </c>
      <c r="G1077" s="44">
        <v>234751.22</v>
      </c>
      <c r="H1077" s="44">
        <v>690250.44</v>
      </c>
      <c r="I1077" s="44">
        <v>3374735.7610089392</v>
      </c>
      <c r="J1077" s="44">
        <v>500</v>
      </c>
      <c r="K1077" s="44">
        <v>500</v>
      </c>
      <c r="L1077" s="29">
        <f t="shared" si="67"/>
        <v>933484.52999999991</v>
      </c>
      <c r="M1077" s="29">
        <f t="shared" si="64"/>
        <v>4308220.291008939</v>
      </c>
      <c r="N1077" s="44"/>
      <c r="O1077" s="44"/>
    </row>
    <row r="1078" spans="1:15" x14ac:dyDescent="0.25">
      <c r="A1078" s="43">
        <v>41111</v>
      </c>
      <c r="B1078" s="42">
        <f t="shared" si="65"/>
        <v>4</v>
      </c>
      <c r="C1078" s="42">
        <f t="shared" si="66"/>
        <v>0</v>
      </c>
      <c r="D1078" s="36" t="s">
        <v>1035</v>
      </c>
      <c r="E1078" s="44">
        <v>4890</v>
      </c>
      <c r="F1078" s="44">
        <v>11201.37</v>
      </c>
      <c r="G1078" s="44">
        <v>367234.41</v>
      </c>
      <c r="H1078" s="44">
        <v>1884595.72</v>
      </c>
      <c r="I1078" s="44">
        <v>3999985.6122968881</v>
      </c>
      <c r="J1078" s="44">
        <v>500</v>
      </c>
      <c r="K1078" s="44">
        <v>500</v>
      </c>
      <c r="L1078" s="29">
        <f t="shared" si="67"/>
        <v>2263031.5</v>
      </c>
      <c r="M1078" s="29">
        <f t="shared" si="64"/>
        <v>6263017.1122968886</v>
      </c>
      <c r="N1078" s="44"/>
      <c r="O1078" s="44"/>
    </row>
    <row r="1079" spans="1:15" x14ac:dyDescent="0.25">
      <c r="A1079" s="43">
        <v>41112</v>
      </c>
      <c r="B1079" s="42">
        <f t="shared" si="65"/>
        <v>4</v>
      </c>
      <c r="C1079" s="42">
        <f t="shared" si="66"/>
        <v>0</v>
      </c>
      <c r="D1079" s="36" t="s">
        <v>1036</v>
      </c>
      <c r="E1079" s="44">
        <v>1724</v>
      </c>
      <c r="F1079" s="44">
        <v>22282.79</v>
      </c>
      <c r="G1079" s="44">
        <v>79259.899999999994</v>
      </c>
      <c r="H1079" s="44">
        <v>156571.69999999998</v>
      </c>
      <c r="I1079" s="44">
        <v>1406967.2738240974</v>
      </c>
      <c r="J1079" s="44">
        <v>500</v>
      </c>
      <c r="K1079" s="44">
        <v>500</v>
      </c>
      <c r="L1079" s="29">
        <f t="shared" si="67"/>
        <v>258114.38999999998</v>
      </c>
      <c r="M1079" s="29">
        <f t="shared" si="64"/>
        <v>1665081.6638240973</v>
      </c>
      <c r="N1079" s="44"/>
      <c r="O1079" s="44"/>
    </row>
    <row r="1080" spans="1:15" x14ac:dyDescent="0.25">
      <c r="A1080" s="43">
        <v>41113</v>
      </c>
      <c r="B1080" s="42">
        <f t="shared" si="65"/>
        <v>4</v>
      </c>
      <c r="C1080" s="42">
        <f t="shared" si="66"/>
        <v>0</v>
      </c>
      <c r="D1080" s="36" t="s">
        <v>1037</v>
      </c>
      <c r="E1080" s="44">
        <v>1817</v>
      </c>
      <c r="F1080" s="44">
        <v>11457.26</v>
      </c>
      <c r="G1080" s="44">
        <v>99263.05</v>
      </c>
      <c r="H1080" s="44">
        <v>777378.83</v>
      </c>
      <c r="I1080" s="44">
        <v>1480418.8502542835</v>
      </c>
      <c r="J1080" s="44">
        <v>500</v>
      </c>
      <c r="K1080" s="44">
        <v>500</v>
      </c>
      <c r="L1080" s="29">
        <f t="shared" si="67"/>
        <v>888099.1399999999</v>
      </c>
      <c r="M1080" s="29">
        <f t="shared" si="64"/>
        <v>2368517.9902542834</v>
      </c>
      <c r="N1080" s="44"/>
      <c r="O1080" s="44"/>
    </row>
    <row r="1081" spans="1:15" x14ac:dyDescent="0.25">
      <c r="A1081" s="43">
        <v>41114</v>
      </c>
      <c r="B1081" s="42">
        <f t="shared" si="65"/>
        <v>4</v>
      </c>
      <c r="C1081" s="42">
        <f t="shared" si="66"/>
        <v>0</v>
      </c>
      <c r="D1081" s="36" t="s">
        <v>1038</v>
      </c>
      <c r="E1081" s="44">
        <v>3698</v>
      </c>
      <c r="F1081" s="44">
        <v>36240.42</v>
      </c>
      <c r="G1081" s="44">
        <v>208336.46</v>
      </c>
      <c r="H1081" s="44">
        <v>924455.03</v>
      </c>
      <c r="I1081" s="44">
        <v>3039132.7380519211</v>
      </c>
      <c r="J1081" s="44">
        <v>500</v>
      </c>
      <c r="K1081" s="44">
        <v>500</v>
      </c>
      <c r="L1081" s="29">
        <f t="shared" si="67"/>
        <v>1169031.9100000001</v>
      </c>
      <c r="M1081" s="29">
        <f t="shared" si="64"/>
        <v>4208164.6480519213</v>
      </c>
      <c r="N1081" s="44"/>
      <c r="O1081" s="44"/>
    </row>
    <row r="1082" spans="1:15" x14ac:dyDescent="0.25">
      <c r="A1082" s="43">
        <v>41115</v>
      </c>
      <c r="B1082" s="42">
        <f t="shared" si="65"/>
        <v>4</v>
      </c>
      <c r="C1082" s="42">
        <f t="shared" si="66"/>
        <v>0</v>
      </c>
      <c r="D1082" s="36" t="s">
        <v>1039</v>
      </c>
      <c r="E1082" s="44">
        <v>1705</v>
      </c>
      <c r="F1082" s="44">
        <v>14451.96</v>
      </c>
      <c r="G1082" s="44">
        <v>73535.98</v>
      </c>
      <c r="H1082" s="44">
        <v>360109.64</v>
      </c>
      <c r="I1082" s="44">
        <v>1389595.9345534139</v>
      </c>
      <c r="J1082" s="44">
        <v>500</v>
      </c>
      <c r="K1082" s="44">
        <v>500</v>
      </c>
      <c r="L1082" s="29">
        <f t="shared" si="67"/>
        <v>448097.58</v>
      </c>
      <c r="M1082" s="29">
        <f t="shared" si="64"/>
        <v>1837693.514553414</v>
      </c>
      <c r="N1082" s="44"/>
      <c r="O1082" s="44"/>
    </row>
    <row r="1083" spans="1:15" x14ac:dyDescent="0.25">
      <c r="A1083" s="43">
        <v>41116</v>
      </c>
      <c r="B1083" s="42">
        <f t="shared" si="65"/>
        <v>4</v>
      </c>
      <c r="C1083" s="42">
        <f t="shared" si="66"/>
        <v>0</v>
      </c>
      <c r="D1083" s="36" t="s">
        <v>1040</v>
      </c>
      <c r="E1083" s="44">
        <v>8630</v>
      </c>
      <c r="F1083" s="44">
        <v>16899.43</v>
      </c>
      <c r="G1083" s="44">
        <v>761007.01</v>
      </c>
      <c r="H1083" s="44">
        <v>5323031.9800000004</v>
      </c>
      <c r="I1083" s="44">
        <v>7045112.4687366355</v>
      </c>
      <c r="J1083" s="44">
        <v>500</v>
      </c>
      <c r="K1083" s="44">
        <v>500</v>
      </c>
      <c r="L1083" s="29">
        <f t="shared" si="67"/>
        <v>6100938.4200000009</v>
      </c>
      <c r="M1083" s="29">
        <f t="shared" si="64"/>
        <v>13146050.888736635</v>
      </c>
      <c r="N1083" s="44"/>
      <c r="O1083" s="44"/>
    </row>
    <row r="1084" spans="1:15" x14ac:dyDescent="0.25">
      <c r="A1084" s="43">
        <v>41117</v>
      </c>
      <c r="B1084" s="42">
        <f t="shared" si="65"/>
        <v>4</v>
      </c>
      <c r="C1084" s="42">
        <f t="shared" si="66"/>
        <v>0</v>
      </c>
      <c r="D1084" s="36" t="s">
        <v>1041</v>
      </c>
      <c r="E1084" s="44">
        <v>1000</v>
      </c>
      <c r="F1084" s="44">
        <v>4671.12</v>
      </c>
      <c r="G1084" s="44">
        <v>36079.949999999997</v>
      </c>
      <c r="H1084" s="44">
        <v>59020.63</v>
      </c>
      <c r="I1084" s="44">
        <v>824524.0616149056</v>
      </c>
      <c r="J1084" s="44">
        <v>500</v>
      </c>
      <c r="K1084" s="44">
        <v>500</v>
      </c>
      <c r="L1084" s="29">
        <f t="shared" si="67"/>
        <v>99771.7</v>
      </c>
      <c r="M1084" s="29">
        <f t="shared" si="64"/>
        <v>924295.76161490555</v>
      </c>
      <c r="N1084" s="44"/>
      <c r="O1084" s="44"/>
    </row>
    <row r="1085" spans="1:15" x14ac:dyDescent="0.25">
      <c r="A1085" s="43">
        <v>41118</v>
      </c>
      <c r="B1085" s="42">
        <f t="shared" si="65"/>
        <v>4</v>
      </c>
      <c r="C1085" s="42">
        <f t="shared" si="66"/>
        <v>0</v>
      </c>
      <c r="D1085" s="36" t="s">
        <v>1042</v>
      </c>
      <c r="E1085" s="44">
        <v>4249</v>
      </c>
      <c r="F1085" s="44">
        <v>28559.33</v>
      </c>
      <c r="G1085" s="44">
        <v>176541.37</v>
      </c>
      <c r="H1085" s="44">
        <v>230945.76</v>
      </c>
      <c r="I1085" s="44">
        <v>3461915.0769017339</v>
      </c>
      <c r="J1085" s="44">
        <v>500</v>
      </c>
      <c r="K1085" s="44">
        <v>500</v>
      </c>
      <c r="L1085" s="29">
        <f t="shared" si="67"/>
        <v>436046.46</v>
      </c>
      <c r="M1085" s="29">
        <f t="shared" si="64"/>
        <v>3897961.5369017338</v>
      </c>
      <c r="N1085" s="44"/>
      <c r="O1085" s="44"/>
    </row>
    <row r="1086" spans="1:15" x14ac:dyDescent="0.25">
      <c r="A1086" s="43">
        <v>41119</v>
      </c>
      <c r="B1086" s="42">
        <f t="shared" si="65"/>
        <v>4</v>
      </c>
      <c r="C1086" s="42">
        <f t="shared" si="66"/>
        <v>0</v>
      </c>
      <c r="D1086" s="36" t="s">
        <v>2084</v>
      </c>
      <c r="E1086" s="44">
        <v>1971</v>
      </c>
      <c r="F1086" s="44">
        <v>16630.11</v>
      </c>
      <c r="G1086" s="44">
        <v>90584.77</v>
      </c>
      <c r="H1086" s="44">
        <v>128334.02</v>
      </c>
      <c r="I1086" s="44">
        <v>1606927.7843429788</v>
      </c>
      <c r="J1086" s="44">
        <v>500</v>
      </c>
      <c r="K1086" s="44">
        <v>500</v>
      </c>
      <c r="L1086" s="29">
        <f t="shared" si="67"/>
        <v>235548.90000000002</v>
      </c>
      <c r="M1086" s="29">
        <f t="shared" si="64"/>
        <v>1842476.684342979</v>
      </c>
      <c r="N1086" s="44"/>
      <c r="O1086" s="44"/>
    </row>
    <row r="1087" spans="1:15" x14ac:dyDescent="0.25">
      <c r="A1087" s="43">
        <v>41120</v>
      </c>
      <c r="B1087" s="42">
        <f t="shared" si="65"/>
        <v>4</v>
      </c>
      <c r="C1087" s="42">
        <f t="shared" si="66"/>
        <v>0</v>
      </c>
      <c r="D1087" s="36" t="s">
        <v>2085</v>
      </c>
      <c r="E1087" s="44">
        <v>4212</v>
      </c>
      <c r="F1087" s="44">
        <v>5114.38</v>
      </c>
      <c r="G1087" s="44">
        <v>246393.09</v>
      </c>
      <c r="H1087" s="44">
        <v>322270.40000000002</v>
      </c>
      <c r="I1087" s="44">
        <v>3431768.9583219825</v>
      </c>
      <c r="J1087" s="44">
        <v>500</v>
      </c>
      <c r="K1087" s="44">
        <v>500</v>
      </c>
      <c r="L1087" s="29">
        <f t="shared" si="67"/>
        <v>573777.87</v>
      </c>
      <c r="M1087" s="29">
        <f t="shared" si="64"/>
        <v>4005546.8283219826</v>
      </c>
      <c r="N1087" s="44"/>
      <c r="O1087" s="44"/>
    </row>
    <row r="1088" spans="1:15" x14ac:dyDescent="0.25">
      <c r="A1088" s="43">
        <v>41121</v>
      </c>
      <c r="B1088" s="42">
        <f t="shared" si="65"/>
        <v>4</v>
      </c>
      <c r="C1088" s="42">
        <f t="shared" si="66"/>
        <v>0</v>
      </c>
      <c r="D1088" s="36" t="s">
        <v>2086</v>
      </c>
      <c r="E1088" s="44">
        <v>788</v>
      </c>
      <c r="F1088" s="44">
        <v>3702.64</v>
      </c>
      <c r="G1088" s="44">
        <v>38909.769999999997</v>
      </c>
      <c r="H1088" s="44">
        <v>31204.42</v>
      </c>
      <c r="I1088" s="44">
        <v>642211.74975254561</v>
      </c>
      <c r="J1088" s="44">
        <v>500</v>
      </c>
      <c r="K1088" s="44">
        <v>500</v>
      </c>
      <c r="L1088" s="29">
        <f t="shared" si="67"/>
        <v>73816.829999999987</v>
      </c>
      <c r="M1088" s="29">
        <f t="shared" si="64"/>
        <v>716028.57975254557</v>
      </c>
      <c r="N1088" s="44"/>
      <c r="O1088" s="44"/>
    </row>
    <row r="1089" spans="1:15" x14ac:dyDescent="0.25">
      <c r="A1089" s="43">
        <v>41122</v>
      </c>
      <c r="B1089" s="42">
        <f t="shared" si="65"/>
        <v>4</v>
      </c>
      <c r="C1089" s="42">
        <f t="shared" si="66"/>
        <v>0</v>
      </c>
      <c r="D1089" s="36" t="s">
        <v>2087</v>
      </c>
      <c r="E1089" s="44">
        <v>924</v>
      </c>
      <c r="F1089" s="44">
        <v>10921.7</v>
      </c>
      <c r="G1089" s="44">
        <v>24784.09</v>
      </c>
      <c r="H1089" s="44">
        <v>90719.52</v>
      </c>
      <c r="I1089" s="44">
        <v>753137.90453217272</v>
      </c>
      <c r="J1089" s="44">
        <v>500</v>
      </c>
      <c r="K1089" s="44">
        <v>500</v>
      </c>
      <c r="L1089" s="29">
        <f t="shared" si="67"/>
        <v>126425.31</v>
      </c>
      <c r="M1089" s="29">
        <f t="shared" si="64"/>
        <v>879563.21453217277</v>
      </c>
      <c r="N1089" s="44"/>
      <c r="O1089" s="44"/>
    </row>
    <row r="1090" spans="1:15" x14ac:dyDescent="0.25">
      <c r="A1090" s="43">
        <v>41123</v>
      </c>
      <c r="B1090" s="42">
        <f t="shared" si="65"/>
        <v>4</v>
      </c>
      <c r="C1090" s="42">
        <f t="shared" si="66"/>
        <v>0</v>
      </c>
      <c r="D1090" s="36" t="s">
        <v>1043</v>
      </c>
      <c r="E1090" s="44">
        <v>1773</v>
      </c>
      <c r="F1090" s="44">
        <v>13827.15</v>
      </c>
      <c r="G1090" s="44">
        <v>79689.47</v>
      </c>
      <c r="H1090" s="44">
        <v>196485.88999999998</v>
      </c>
      <c r="I1090" s="44">
        <v>1446552.1119432277</v>
      </c>
      <c r="J1090" s="44">
        <v>500</v>
      </c>
      <c r="K1090" s="44">
        <v>500</v>
      </c>
      <c r="L1090" s="29">
        <f t="shared" si="67"/>
        <v>290002.51</v>
      </c>
      <c r="M1090" s="29">
        <f t="shared" si="64"/>
        <v>1736554.6219432277</v>
      </c>
      <c r="N1090" s="44"/>
      <c r="O1090" s="44"/>
    </row>
    <row r="1091" spans="1:15" x14ac:dyDescent="0.25">
      <c r="A1091" s="43">
        <v>41124</v>
      </c>
      <c r="B1091" s="42">
        <f t="shared" si="65"/>
        <v>4</v>
      </c>
      <c r="C1091" s="42">
        <f t="shared" si="66"/>
        <v>0</v>
      </c>
      <c r="D1091" s="36" t="s">
        <v>1044</v>
      </c>
      <c r="E1091" s="44">
        <v>5320</v>
      </c>
      <c r="F1091" s="44">
        <v>10773.53</v>
      </c>
      <c r="G1091" s="44">
        <v>403623.27</v>
      </c>
      <c r="H1091" s="44">
        <v>5313790</v>
      </c>
      <c r="I1091" s="44">
        <v>4337540.6957912985</v>
      </c>
      <c r="J1091" s="44">
        <v>500</v>
      </c>
      <c r="K1091" s="44">
        <v>500</v>
      </c>
      <c r="L1091" s="29">
        <f t="shared" si="67"/>
        <v>5728186.7999999998</v>
      </c>
      <c r="M1091" s="29">
        <f t="shared" si="64"/>
        <v>10065727.495791297</v>
      </c>
      <c r="N1091" s="44"/>
      <c r="O1091" s="44"/>
    </row>
    <row r="1092" spans="1:15" x14ac:dyDescent="0.25">
      <c r="A1092" s="43">
        <v>41125</v>
      </c>
      <c r="B1092" s="42">
        <f t="shared" si="65"/>
        <v>4</v>
      </c>
      <c r="C1092" s="42">
        <f t="shared" si="66"/>
        <v>0</v>
      </c>
      <c r="D1092" s="36" t="s">
        <v>1045</v>
      </c>
      <c r="E1092" s="44">
        <v>2891</v>
      </c>
      <c r="F1092" s="44">
        <v>17809.04</v>
      </c>
      <c r="G1092" s="44">
        <v>126500.19</v>
      </c>
      <c r="H1092" s="44">
        <v>234555.95</v>
      </c>
      <c r="I1092" s="44">
        <v>2359549.8490286921</v>
      </c>
      <c r="J1092" s="44">
        <v>500</v>
      </c>
      <c r="K1092" s="44">
        <v>500</v>
      </c>
      <c r="L1092" s="29">
        <f t="shared" si="67"/>
        <v>378865.18000000005</v>
      </c>
      <c r="M1092" s="29">
        <f t="shared" si="64"/>
        <v>2738415.0290286923</v>
      </c>
      <c r="N1092" s="44"/>
      <c r="O1092" s="44"/>
    </row>
    <row r="1093" spans="1:15" x14ac:dyDescent="0.25">
      <c r="A1093" s="43">
        <v>41126</v>
      </c>
      <c r="B1093" s="42">
        <f t="shared" si="65"/>
        <v>4</v>
      </c>
      <c r="C1093" s="42">
        <f t="shared" si="66"/>
        <v>0</v>
      </c>
      <c r="D1093" s="36" t="s">
        <v>1046</v>
      </c>
      <c r="E1093" s="44">
        <v>1500</v>
      </c>
      <c r="F1093" s="44">
        <v>7592.96</v>
      </c>
      <c r="G1093" s="44">
        <v>65775.27</v>
      </c>
      <c r="H1093" s="44">
        <v>86519.12</v>
      </c>
      <c r="I1093" s="44">
        <v>1222139.9424223586</v>
      </c>
      <c r="J1093" s="44">
        <v>500</v>
      </c>
      <c r="K1093" s="44">
        <v>500</v>
      </c>
      <c r="L1093" s="29">
        <f t="shared" si="67"/>
        <v>159887.35</v>
      </c>
      <c r="M1093" s="29">
        <f t="shared" si="64"/>
        <v>1382027.2924223586</v>
      </c>
      <c r="N1093" s="44"/>
      <c r="O1093" s="44"/>
    </row>
    <row r="1094" spans="1:15" x14ac:dyDescent="0.25">
      <c r="A1094" s="43">
        <v>41201</v>
      </c>
      <c r="B1094" s="42">
        <f t="shared" si="65"/>
        <v>4</v>
      </c>
      <c r="C1094" s="42">
        <f t="shared" si="66"/>
        <v>0</v>
      </c>
      <c r="D1094" s="36" t="s">
        <v>1047</v>
      </c>
      <c r="E1094" s="44">
        <v>781</v>
      </c>
      <c r="F1094" s="44">
        <v>12897.96</v>
      </c>
      <c r="G1094" s="44">
        <v>36059.32</v>
      </c>
      <c r="H1094" s="44">
        <v>114898.29</v>
      </c>
      <c r="I1094" s="44">
        <v>636327.53002124128</v>
      </c>
      <c r="J1094" s="44">
        <v>500</v>
      </c>
      <c r="K1094" s="44">
        <v>500</v>
      </c>
      <c r="L1094" s="29">
        <f t="shared" si="67"/>
        <v>163855.57</v>
      </c>
      <c r="M1094" s="29">
        <f t="shared" ref="M1094:M1157" si="68">L1094+I1094</f>
        <v>800183.10002124123</v>
      </c>
      <c r="N1094" s="44"/>
      <c r="O1094" s="44"/>
    </row>
    <row r="1095" spans="1:15" x14ac:dyDescent="0.25">
      <c r="A1095" s="43">
        <v>41202</v>
      </c>
      <c r="B1095" s="42">
        <f t="shared" ref="B1095:B1158" si="69">INT(A1095/10000)</f>
        <v>4</v>
      </c>
      <c r="C1095" s="42">
        <f t="shared" ref="C1095:C1158" si="70">IF(E1095&lt;=10000,0,IF(E1095&lt;=20000,1,IF(E1095&lt;=50000,2,3)))</f>
        <v>0</v>
      </c>
      <c r="D1095" s="36" t="s">
        <v>1048</v>
      </c>
      <c r="E1095" s="44">
        <v>1092</v>
      </c>
      <c r="F1095" s="44">
        <v>11340.36</v>
      </c>
      <c r="G1095" s="44">
        <v>68073.919999999998</v>
      </c>
      <c r="H1095" s="44">
        <v>307747.76</v>
      </c>
      <c r="I1095" s="44">
        <v>889717.87808347691</v>
      </c>
      <c r="J1095" s="44">
        <v>500</v>
      </c>
      <c r="K1095" s="44">
        <v>500</v>
      </c>
      <c r="L1095" s="29">
        <f t="shared" ref="L1095:L1158" si="71">F1095/J1095*500+G1095/K1095*500+H1095</f>
        <v>387162.04000000004</v>
      </c>
      <c r="M1095" s="29">
        <f t="shared" si="68"/>
        <v>1276879.9180834768</v>
      </c>
      <c r="N1095" s="44"/>
      <c r="O1095" s="44"/>
    </row>
    <row r="1096" spans="1:15" x14ac:dyDescent="0.25">
      <c r="A1096" s="43">
        <v>41203</v>
      </c>
      <c r="B1096" s="42">
        <f t="shared" si="69"/>
        <v>4</v>
      </c>
      <c r="C1096" s="42">
        <f t="shared" si="70"/>
        <v>0</v>
      </c>
      <c r="D1096" s="36" t="s">
        <v>1049</v>
      </c>
      <c r="E1096" s="44">
        <v>3031</v>
      </c>
      <c r="F1096" s="44">
        <v>13649.37</v>
      </c>
      <c r="G1096" s="44">
        <v>246287.5</v>
      </c>
      <c r="H1096" s="44">
        <v>1913482.31</v>
      </c>
      <c r="I1096" s="44">
        <v>2469537.4436547789</v>
      </c>
      <c r="J1096" s="44">
        <v>500</v>
      </c>
      <c r="K1096" s="44">
        <v>500</v>
      </c>
      <c r="L1096" s="29">
        <f t="shared" si="71"/>
        <v>2173419.1800000002</v>
      </c>
      <c r="M1096" s="29">
        <f t="shared" si="68"/>
        <v>4642956.623654779</v>
      </c>
      <c r="N1096" s="44"/>
      <c r="O1096" s="44"/>
    </row>
    <row r="1097" spans="1:15" x14ac:dyDescent="0.25">
      <c r="A1097" s="43">
        <v>41204</v>
      </c>
      <c r="B1097" s="42">
        <f t="shared" si="69"/>
        <v>4</v>
      </c>
      <c r="C1097" s="42">
        <f t="shared" si="70"/>
        <v>0</v>
      </c>
      <c r="D1097" s="36" t="s">
        <v>1050</v>
      </c>
      <c r="E1097" s="44">
        <v>3408</v>
      </c>
      <c r="F1097" s="44">
        <v>29828.37</v>
      </c>
      <c r="G1097" s="44">
        <v>247514.79</v>
      </c>
      <c r="H1097" s="44">
        <v>794763.41</v>
      </c>
      <c r="I1097" s="44">
        <v>2776701.9491835982</v>
      </c>
      <c r="J1097" s="44">
        <v>500</v>
      </c>
      <c r="K1097" s="44">
        <v>500</v>
      </c>
      <c r="L1097" s="29">
        <f t="shared" si="71"/>
        <v>1072106.57</v>
      </c>
      <c r="M1097" s="29">
        <f t="shared" si="68"/>
        <v>3848808.5191835985</v>
      </c>
      <c r="N1097" s="44"/>
      <c r="O1097" s="44"/>
    </row>
    <row r="1098" spans="1:15" x14ac:dyDescent="0.25">
      <c r="A1098" s="43">
        <v>41205</v>
      </c>
      <c r="B1098" s="42">
        <f t="shared" si="69"/>
        <v>4</v>
      </c>
      <c r="C1098" s="42">
        <f t="shared" si="70"/>
        <v>0</v>
      </c>
      <c r="D1098" s="36" t="s">
        <v>1051</v>
      </c>
      <c r="E1098" s="44">
        <v>807</v>
      </c>
      <c r="F1098" s="44">
        <v>8134.43</v>
      </c>
      <c r="G1098" s="44">
        <v>33710.14</v>
      </c>
      <c r="H1098" s="44">
        <v>35092.57</v>
      </c>
      <c r="I1098" s="44">
        <v>657511.2890232288</v>
      </c>
      <c r="J1098" s="44">
        <v>500</v>
      </c>
      <c r="K1098" s="44">
        <v>500</v>
      </c>
      <c r="L1098" s="29">
        <f t="shared" si="71"/>
        <v>76937.14</v>
      </c>
      <c r="M1098" s="29">
        <f t="shared" si="68"/>
        <v>734448.42902322882</v>
      </c>
      <c r="N1098" s="44"/>
      <c r="O1098" s="44"/>
    </row>
    <row r="1099" spans="1:15" x14ac:dyDescent="0.25">
      <c r="A1099" s="43">
        <v>41206</v>
      </c>
      <c r="B1099" s="42">
        <f t="shared" si="69"/>
        <v>4</v>
      </c>
      <c r="C1099" s="42">
        <f t="shared" si="70"/>
        <v>0</v>
      </c>
      <c r="D1099" s="36" t="s">
        <v>1052</v>
      </c>
      <c r="E1099" s="44">
        <v>503</v>
      </c>
      <c r="F1099" s="44">
        <v>4911.88</v>
      </c>
      <c r="G1099" s="44">
        <v>25396.62</v>
      </c>
      <c r="H1099" s="44">
        <v>57961.3</v>
      </c>
      <c r="I1099" s="44">
        <v>409824.26069229754</v>
      </c>
      <c r="J1099" s="44">
        <v>500</v>
      </c>
      <c r="K1099" s="44">
        <v>500</v>
      </c>
      <c r="L1099" s="29">
        <f t="shared" si="71"/>
        <v>88269.8</v>
      </c>
      <c r="M1099" s="29">
        <f t="shared" si="68"/>
        <v>498094.06069229753</v>
      </c>
      <c r="N1099" s="44"/>
      <c r="O1099" s="44"/>
    </row>
    <row r="1100" spans="1:15" x14ac:dyDescent="0.25">
      <c r="A1100" s="43">
        <v>41207</v>
      </c>
      <c r="B1100" s="42">
        <f t="shared" si="69"/>
        <v>4</v>
      </c>
      <c r="C1100" s="42">
        <f t="shared" si="70"/>
        <v>0</v>
      </c>
      <c r="D1100" s="36" t="s">
        <v>1053</v>
      </c>
      <c r="E1100" s="44">
        <v>1415</v>
      </c>
      <c r="F1100" s="44">
        <v>15972.45</v>
      </c>
      <c r="G1100" s="44">
        <v>189425.95</v>
      </c>
      <c r="H1100" s="44">
        <v>726444.39</v>
      </c>
      <c r="I1100" s="44">
        <v>1252153.4935975603</v>
      </c>
      <c r="J1100" s="44">
        <v>500</v>
      </c>
      <c r="K1100" s="44">
        <v>500</v>
      </c>
      <c r="L1100" s="29">
        <f t="shared" si="71"/>
        <v>931842.79</v>
      </c>
      <c r="M1100" s="29">
        <f t="shared" si="68"/>
        <v>2183996.2835975606</v>
      </c>
      <c r="N1100" s="44"/>
      <c r="O1100" s="44"/>
    </row>
    <row r="1101" spans="1:15" x14ac:dyDescent="0.25">
      <c r="A1101" s="43">
        <v>41208</v>
      </c>
      <c r="B1101" s="42">
        <f t="shared" si="69"/>
        <v>4</v>
      </c>
      <c r="C1101" s="42">
        <f t="shared" si="70"/>
        <v>0</v>
      </c>
      <c r="D1101" s="36" t="s">
        <v>1054</v>
      </c>
      <c r="E1101" s="44">
        <v>1203</v>
      </c>
      <c r="F1101" s="44">
        <v>14722.56</v>
      </c>
      <c r="G1101" s="44">
        <v>104824.84</v>
      </c>
      <c r="H1101" s="44">
        <v>1532543.17</v>
      </c>
      <c r="I1101" s="44">
        <v>980156.23382273142</v>
      </c>
      <c r="J1101" s="44">
        <v>500</v>
      </c>
      <c r="K1101" s="44">
        <v>500</v>
      </c>
      <c r="L1101" s="29">
        <f t="shared" si="71"/>
        <v>1652090.5699999998</v>
      </c>
      <c r="M1101" s="29">
        <f t="shared" si="68"/>
        <v>2632246.8038227311</v>
      </c>
      <c r="N1101" s="44"/>
      <c r="O1101" s="44"/>
    </row>
    <row r="1102" spans="1:15" x14ac:dyDescent="0.25">
      <c r="A1102" s="43">
        <v>41209</v>
      </c>
      <c r="B1102" s="42">
        <f t="shared" si="69"/>
        <v>4</v>
      </c>
      <c r="C1102" s="42">
        <f t="shared" si="70"/>
        <v>0</v>
      </c>
      <c r="D1102" s="36" t="s">
        <v>1055</v>
      </c>
      <c r="E1102" s="44">
        <v>2267</v>
      </c>
      <c r="F1102" s="44">
        <v>19401.57</v>
      </c>
      <c r="G1102" s="44">
        <v>217161.62</v>
      </c>
      <c r="H1102" s="44">
        <v>1014908.88</v>
      </c>
      <c r="I1102" s="44">
        <v>1847060.8329809909</v>
      </c>
      <c r="J1102" s="44">
        <v>500</v>
      </c>
      <c r="K1102" s="44">
        <v>500</v>
      </c>
      <c r="L1102" s="29">
        <f t="shared" si="71"/>
        <v>1251472.07</v>
      </c>
      <c r="M1102" s="29">
        <f t="shared" si="68"/>
        <v>3098532.9029809907</v>
      </c>
      <c r="N1102" s="44"/>
      <c r="O1102" s="44"/>
    </row>
    <row r="1103" spans="1:15" x14ac:dyDescent="0.25">
      <c r="A1103" s="43">
        <v>41210</v>
      </c>
      <c r="B1103" s="42">
        <f t="shared" si="69"/>
        <v>4</v>
      </c>
      <c r="C1103" s="42">
        <f t="shared" si="70"/>
        <v>0</v>
      </c>
      <c r="D1103" s="36" t="s">
        <v>1056</v>
      </c>
      <c r="E1103" s="44">
        <v>653</v>
      </c>
      <c r="F1103" s="44">
        <v>14704.39</v>
      </c>
      <c r="G1103" s="44">
        <v>36749.75</v>
      </c>
      <c r="H1103" s="44">
        <v>77823.23</v>
      </c>
      <c r="I1103" s="44">
        <v>534938.95493453334</v>
      </c>
      <c r="J1103" s="44">
        <v>500</v>
      </c>
      <c r="K1103" s="44">
        <v>500</v>
      </c>
      <c r="L1103" s="29">
        <f t="shared" si="71"/>
        <v>129277.37</v>
      </c>
      <c r="M1103" s="29">
        <f t="shared" si="68"/>
        <v>664216.32493453333</v>
      </c>
      <c r="N1103" s="44"/>
      <c r="O1103" s="44"/>
    </row>
    <row r="1104" spans="1:15" x14ac:dyDescent="0.25">
      <c r="A1104" s="43">
        <v>41211</v>
      </c>
      <c r="B1104" s="42">
        <f t="shared" si="69"/>
        <v>4</v>
      </c>
      <c r="C1104" s="42">
        <f t="shared" si="70"/>
        <v>0</v>
      </c>
      <c r="D1104" s="36" t="s">
        <v>1057</v>
      </c>
      <c r="E1104" s="44">
        <v>724</v>
      </c>
      <c r="F1104" s="44">
        <v>8198.57</v>
      </c>
      <c r="G1104" s="44">
        <v>48871.24</v>
      </c>
      <c r="H1104" s="44">
        <v>111834.67</v>
      </c>
      <c r="I1104" s="44">
        <v>593317.91220919159</v>
      </c>
      <c r="J1104" s="44">
        <v>500</v>
      </c>
      <c r="K1104" s="44">
        <v>500</v>
      </c>
      <c r="L1104" s="29">
        <f t="shared" si="71"/>
        <v>168904.47999999998</v>
      </c>
      <c r="M1104" s="29">
        <f t="shared" si="68"/>
        <v>762222.39220919157</v>
      </c>
      <c r="N1104" s="44"/>
      <c r="O1104" s="44"/>
    </row>
    <row r="1105" spans="1:15" x14ac:dyDescent="0.25">
      <c r="A1105" s="43">
        <v>41212</v>
      </c>
      <c r="B1105" s="42">
        <f t="shared" si="69"/>
        <v>4</v>
      </c>
      <c r="C1105" s="42">
        <f t="shared" si="70"/>
        <v>0</v>
      </c>
      <c r="D1105" s="36" t="s">
        <v>1058</v>
      </c>
      <c r="E1105" s="44">
        <v>1322</v>
      </c>
      <c r="F1105" s="44">
        <v>22401.42</v>
      </c>
      <c r="G1105" s="44">
        <v>88206.74</v>
      </c>
      <c r="H1105" s="44">
        <v>320545.46000000002</v>
      </c>
      <c r="I1105" s="44">
        <v>1077112.6692549053</v>
      </c>
      <c r="J1105" s="44">
        <v>500</v>
      </c>
      <c r="K1105" s="44">
        <v>500</v>
      </c>
      <c r="L1105" s="29">
        <f t="shared" si="71"/>
        <v>431153.62</v>
      </c>
      <c r="M1105" s="29">
        <f t="shared" si="68"/>
        <v>1508266.2892549052</v>
      </c>
      <c r="N1105" s="44"/>
      <c r="O1105" s="44"/>
    </row>
    <row r="1106" spans="1:15" x14ac:dyDescent="0.25">
      <c r="A1106" s="43">
        <v>41213</v>
      </c>
      <c r="B1106" s="42">
        <f t="shared" si="69"/>
        <v>4</v>
      </c>
      <c r="C1106" s="42">
        <f t="shared" si="70"/>
        <v>0</v>
      </c>
      <c r="D1106" s="36" t="s">
        <v>2088</v>
      </c>
      <c r="E1106" s="44">
        <v>2235</v>
      </c>
      <c r="F1106" s="44">
        <v>23586.9</v>
      </c>
      <c r="G1106" s="44">
        <v>146827.64000000001</v>
      </c>
      <c r="H1106" s="44">
        <v>521159.94</v>
      </c>
      <c r="I1106" s="44">
        <v>1821169.4142093139</v>
      </c>
      <c r="J1106" s="44">
        <v>500</v>
      </c>
      <c r="K1106" s="44">
        <v>500</v>
      </c>
      <c r="L1106" s="29">
        <f t="shared" si="71"/>
        <v>691574.48</v>
      </c>
      <c r="M1106" s="29">
        <f t="shared" si="68"/>
        <v>2512743.8942093141</v>
      </c>
      <c r="N1106" s="44"/>
      <c r="O1106" s="44"/>
    </row>
    <row r="1107" spans="1:15" x14ac:dyDescent="0.25">
      <c r="A1107" s="43">
        <v>41214</v>
      </c>
      <c r="B1107" s="42">
        <f t="shared" si="69"/>
        <v>4</v>
      </c>
      <c r="C1107" s="42">
        <f t="shared" si="70"/>
        <v>0</v>
      </c>
      <c r="D1107" s="36" t="s">
        <v>1059</v>
      </c>
      <c r="E1107" s="44">
        <v>2371</v>
      </c>
      <c r="F1107" s="44">
        <v>20373.189999999999</v>
      </c>
      <c r="G1107" s="44">
        <v>139066.44</v>
      </c>
      <c r="H1107" s="44">
        <v>682762.11</v>
      </c>
      <c r="I1107" s="44">
        <v>1931795.8689889412</v>
      </c>
      <c r="J1107" s="44">
        <v>500</v>
      </c>
      <c r="K1107" s="44">
        <v>500</v>
      </c>
      <c r="L1107" s="29">
        <f t="shared" si="71"/>
        <v>842201.74</v>
      </c>
      <c r="M1107" s="29">
        <f t="shared" si="68"/>
        <v>2773997.6089889412</v>
      </c>
      <c r="N1107" s="44"/>
      <c r="O1107" s="44"/>
    </row>
    <row r="1108" spans="1:15" x14ac:dyDescent="0.25">
      <c r="A1108" s="43">
        <v>41215</v>
      </c>
      <c r="B1108" s="42">
        <f t="shared" si="69"/>
        <v>4</v>
      </c>
      <c r="C1108" s="42">
        <f t="shared" si="70"/>
        <v>0</v>
      </c>
      <c r="D1108" s="36" t="s">
        <v>1060</v>
      </c>
      <c r="E1108" s="44">
        <v>2349</v>
      </c>
      <c r="F1108" s="44">
        <v>20126.29</v>
      </c>
      <c r="G1108" s="44">
        <v>149900.12</v>
      </c>
      <c r="H1108" s="44">
        <v>333057.14</v>
      </c>
      <c r="I1108" s="44">
        <v>1922360.8498334133</v>
      </c>
      <c r="J1108" s="44">
        <v>500</v>
      </c>
      <c r="K1108" s="44">
        <v>500</v>
      </c>
      <c r="L1108" s="29">
        <f t="shared" si="71"/>
        <v>503083.55000000005</v>
      </c>
      <c r="M1108" s="29">
        <f t="shared" si="68"/>
        <v>2425444.3998334133</v>
      </c>
      <c r="N1108" s="44"/>
      <c r="O1108" s="44"/>
    </row>
    <row r="1109" spans="1:15" x14ac:dyDescent="0.25">
      <c r="A1109" s="43">
        <v>41216</v>
      </c>
      <c r="B1109" s="42">
        <f t="shared" si="69"/>
        <v>4</v>
      </c>
      <c r="C1109" s="42">
        <f t="shared" si="70"/>
        <v>0</v>
      </c>
      <c r="D1109" s="36" t="s">
        <v>1061</v>
      </c>
      <c r="E1109" s="44">
        <v>337</v>
      </c>
      <c r="F1109" s="44">
        <v>12418.05</v>
      </c>
      <c r="G1109" s="44">
        <v>16095.89</v>
      </c>
      <c r="H1109" s="44">
        <v>39574.019999999997</v>
      </c>
      <c r="I1109" s="44">
        <v>274574.10706422321</v>
      </c>
      <c r="J1109" s="44">
        <v>500</v>
      </c>
      <c r="K1109" s="44">
        <v>500</v>
      </c>
      <c r="L1109" s="29">
        <f t="shared" si="71"/>
        <v>68087.959999999992</v>
      </c>
      <c r="M1109" s="29">
        <f t="shared" si="68"/>
        <v>342662.06706422323</v>
      </c>
      <c r="N1109" s="44"/>
      <c r="O1109" s="44"/>
    </row>
    <row r="1110" spans="1:15" x14ac:dyDescent="0.25">
      <c r="A1110" s="43">
        <v>41217</v>
      </c>
      <c r="B1110" s="42">
        <f t="shared" si="69"/>
        <v>4</v>
      </c>
      <c r="C1110" s="42">
        <f t="shared" si="70"/>
        <v>0</v>
      </c>
      <c r="D1110" s="36" t="s">
        <v>1062</v>
      </c>
      <c r="E1110" s="44">
        <v>669</v>
      </c>
      <c r="F1110" s="44">
        <v>9097.76</v>
      </c>
      <c r="G1110" s="44">
        <v>48468.24</v>
      </c>
      <c r="H1110" s="44">
        <v>83365.23</v>
      </c>
      <c r="I1110" s="44">
        <v>548003.91432037181</v>
      </c>
      <c r="J1110" s="44">
        <v>500</v>
      </c>
      <c r="K1110" s="44">
        <v>500</v>
      </c>
      <c r="L1110" s="29">
        <f t="shared" si="71"/>
        <v>140931.22999999998</v>
      </c>
      <c r="M1110" s="29">
        <f t="shared" si="68"/>
        <v>688935.14432037179</v>
      </c>
      <c r="N1110" s="44"/>
      <c r="O1110" s="44"/>
    </row>
    <row r="1111" spans="1:15" x14ac:dyDescent="0.25">
      <c r="A1111" s="43">
        <v>41218</v>
      </c>
      <c r="B1111" s="42">
        <f t="shared" si="69"/>
        <v>4</v>
      </c>
      <c r="C1111" s="42">
        <f t="shared" si="70"/>
        <v>0</v>
      </c>
      <c r="D1111" s="36" t="s">
        <v>1063</v>
      </c>
      <c r="E1111" s="44">
        <v>2448</v>
      </c>
      <c r="F1111" s="44">
        <v>15644.17</v>
      </c>
      <c r="G1111" s="44">
        <v>163942.74</v>
      </c>
      <c r="H1111" s="44">
        <v>215098.31</v>
      </c>
      <c r="I1111" s="44">
        <v>1996878.6860332889</v>
      </c>
      <c r="J1111" s="44">
        <v>500</v>
      </c>
      <c r="K1111" s="44">
        <v>500</v>
      </c>
      <c r="L1111" s="29">
        <f t="shared" si="71"/>
        <v>394685.22</v>
      </c>
      <c r="M1111" s="29">
        <f t="shared" si="68"/>
        <v>2391563.9060332887</v>
      </c>
      <c r="N1111" s="44"/>
      <c r="O1111" s="44"/>
    </row>
    <row r="1112" spans="1:15" x14ac:dyDescent="0.25">
      <c r="A1112" s="43">
        <v>41219</v>
      </c>
      <c r="B1112" s="42">
        <f t="shared" si="69"/>
        <v>4</v>
      </c>
      <c r="C1112" s="42">
        <f t="shared" si="70"/>
        <v>0</v>
      </c>
      <c r="D1112" s="36" t="s">
        <v>1064</v>
      </c>
      <c r="E1112" s="44">
        <v>1652</v>
      </c>
      <c r="F1112" s="44">
        <v>1931.47</v>
      </c>
      <c r="G1112" s="44">
        <v>98861.74</v>
      </c>
      <c r="H1112" s="44">
        <v>169653.93</v>
      </c>
      <c r="I1112" s="44">
        <v>1371805.6455621729</v>
      </c>
      <c r="J1112" s="44">
        <v>500</v>
      </c>
      <c r="K1112" s="44">
        <v>500</v>
      </c>
      <c r="L1112" s="29">
        <f t="shared" si="71"/>
        <v>270447.14</v>
      </c>
      <c r="M1112" s="29">
        <f t="shared" si="68"/>
        <v>1642252.785562173</v>
      </c>
      <c r="N1112" s="44"/>
      <c r="O1112" s="44"/>
    </row>
    <row r="1113" spans="1:15" x14ac:dyDescent="0.25">
      <c r="A1113" s="43">
        <v>41220</v>
      </c>
      <c r="B1113" s="42">
        <f t="shared" si="69"/>
        <v>4</v>
      </c>
      <c r="C1113" s="42">
        <f t="shared" si="70"/>
        <v>0</v>
      </c>
      <c r="D1113" s="36" t="s">
        <v>1065</v>
      </c>
      <c r="E1113" s="44">
        <v>1281</v>
      </c>
      <c r="F1113" s="44">
        <v>10743.09</v>
      </c>
      <c r="G1113" s="44">
        <v>97011.15</v>
      </c>
      <c r="H1113" s="44">
        <v>592872.99</v>
      </c>
      <c r="I1113" s="44">
        <v>1046541.6108286941</v>
      </c>
      <c r="J1113" s="44">
        <v>500</v>
      </c>
      <c r="K1113" s="44">
        <v>500</v>
      </c>
      <c r="L1113" s="29">
        <f t="shared" si="71"/>
        <v>700627.23</v>
      </c>
      <c r="M1113" s="29">
        <f t="shared" si="68"/>
        <v>1747168.8408286939</v>
      </c>
      <c r="N1113" s="44"/>
      <c r="O1113" s="44"/>
    </row>
    <row r="1114" spans="1:15" x14ac:dyDescent="0.25">
      <c r="A1114" s="43">
        <v>41221</v>
      </c>
      <c r="B1114" s="42">
        <f t="shared" si="69"/>
        <v>4</v>
      </c>
      <c r="C1114" s="42">
        <f t="shared" si="70"/>
        <v>0</v>
      </c>
      <c r="D1114" s="36" t="s">
        <v>1066</v>
      </c>
      <c r="E1114" s="44">
        <v>955</v>
      </c>
      <c r="F1114" s="44">
        <v>9315.41</v>
      </c>
      <c r="G1114" s="44">
        <v>45032.86</v>
      </c>
      <c r="H1114" s="44">
        <v>43558.559999999998</v>
      </c>
      <c r="I1114" s="44">
        <v>778095.76334223489</v>
      </c>
      <c r="J1114" s="44">
        <v>500</v>
      </c>
      <c r="K1114" s="44">
        <v>500</v>
      </c>
      <c r="L1114" s="29">
        <f t="shared" si="71"/>
        <v>97906.83</v>
      </c>
      <c r="M1114" s="29">
        <f t="shared" si="68"/>
        <v>876002.59334223485</v>
      </c>
      <c r="N1114" s="44"/>
      <c r="O1114" s="44"/>
    </row>
    <row r="1115" spans="1:15" x14ac:dyDescent="0.25">
      <c r="A1115" s="43">
        <v>41222</v>
      </c>
      <c r="B1115" s="42">
        <f t="shared" si="69"/>
        <v>4</v>
      </c>
      <c r="C1115" s="42">
        <f t="shared" si="70"/>
        <v>0</v>
      </c>
      <c r="D1115" s="36" t="s">
        <v>1067</v>
      </c>
      <c r="E1115" s="44">
        <v>697</v>
      </c>
      <c r="F1115" s="44">
        <v>8061.16</v>
      </c>
      <c r="G1115" s="44">
        <v>41519.21</v>
      </c>
      <c r="H1115" s="44">
        <v>19967.86</v>
      </c>
      <c r="I1115" s="44">
        <v>567887.69324558927</v>
      </c>
      <c r="J1115" s="44">
        <v>500</v>
      </c>
      <c r="K1115" s="44">
        <v>500</v>
      </c>
      <c r="L1115" s="29">
        <f t="shared" si="71"/>
        <v>69548.23</v>
      </c>
      <c r="M1115" s="29">
        <f t="shared" si="68"/>
        <v>637435.92324558925</v>
      </c>
      <c r="N1115" s="44"/>
      <c r="O1115" s="44"/>
    </row>
    <row r="1116" spans="1:15" x14ac:dyDescent="0.25">
      <c r="A1116" s="43">
        <v>41223</v>
      </c>
      <c r="B1116" s="42">
        <f t="shared" si="69"/>
        <v>4</v>
      </c>
      <c r="C1116" s="42">
        <f t="shared" si="70"/>
        <v>0</v>
      </c>
      <c r="D1116" s="36" t="s">
        <v>1068</v>
      </c>
      <c r="E1116" s="44">
        <v>1015</v>
      </c>
      <c r="F1116" s="44">
        <v>11105.8</v>
      </c>
      <c r="G1116" s="44">
        <v>70702.320000000007</v>
      </c>
      <c r="H1116" s="44">
        <v>250056.64</v>
      </c>
      <c r="I1116" s="44">
        <v>828348.46103912918</v>
      </c>
      <c r="J1116" s="44">
        <v>500</v>
      </c>
      <c r="K1116" s="44">
        <v>500</v>
      </c>
      <c r="L1116" s="29">
        <f t="shared" si="71"/>
        <v>331864.76</v>
      </c>
      <c r="M1116" s="29">
        <f t="shared" si="68"/>
        <v>1160213.2210391292</v>
      </c>
      <c r="N1116" s="44"/>
      <c r="O1116" s="44"/>
    </row>
    <row r="1117" spans="1:15" x14ac:dyDescent="0.25">
      <c r="A1117" s="43">
        <v>41224</v>
      </c>
      <c r="B1117" s="42">
        <f t="shared" si="69"/>
        <v>4</v>
      </c>
      <c r="C1117" s="42">
        <f t="shared" si="70"/>
        <v>0</v>
      </c>
      <c r="D1117" s="36" t="s">
        <v>1069</v>
      </c>
      <c r="E1117" s="44">
        <v>1509</v>
      </c>
      <c r="F1117" s="44">
        <v>26290.21</v>
      </c>
      <c r="G1117" s="44">
        <v>163140.46</v>
      </c>
      <c r="H1117" s="44">
        <v>2041700.44</v>
      </c>
      <c r="I1117" s="44">
        <v>1232890.0820768927</v>
      </c>
      <c r="J1117" s="44">
        <v>500</v>
      </c>
      <c r="K1117" s="44">
        <v>500</v>
      </c>
      <c r="L1117" s="29">
        <f t="shared" si="71"/>
        <v>2231131.11</v>
      </c>
      <c r="M1117" s="29">
        <f t="shared" si="68"/>
        <v>3464021.1920768926</v>
      </c>
      <c r="N1117" s="44"/>
      <c r="O1117" s="44"/>
    </row>
    <row r="1118" spans="1:15" x14ac:dyDescent="0.25">
      <c r="A1118" s="43">
        <v>41225</v>
      </c>
      <c r="B1118" s="42">
        <f t="shared" si="69"/>
        <v>4</v>
      </c>
      <c r="C1118" s="42">
        <f t="shared" si="70"/>
        <v>1</v>
      </c>
      <c r="D1118" s="36" t="s">
        <v>1070</v>
      </c>
      <c r="E1118" s="44">
        <v>12039</v>
      </c>
      <c r="F1118" s="44">
        <v>1852.73</v>
      </c>
      <c r="G1118" s="44">
        <v>1464985.05</v>
      </c>
      <c r="H1118" s="44">
        <v>8718447.9900000002</v>
      </c>
      <c r="I1118" s="44">
        <v>11342562.511074992</v>
      </c>
      <c r="J1118" s="44">
        <v>500</v>
      </c>
      <c r="K1118" s="44">
        <v>500</v>
      </c>
      <c r="L1118" s="29">
        <f t="shared" si="71"/>
        <v>10185285.77</v>
      </c>
      <c r="M1118" s="29">
        <f t="shared" si="68"/>
        <v>21527848.281074993</v>
      </c>
      <c r="N1118" s="44"/>
      <c r="O1118" s="44"/>
    </row>
    <row r="1119" spans="1:15" x14ac:dyDescent="0.25">
      <c r="A1119" s="43">
        <v>41226</v>
      </c>
      <c r="B1119" s="42">
        <f t="shared" si="69"/>
        <v>4</v>
      </c>
      <c r="C1119" s="42">
        <f t="shared" si="70"/>
        <v>0</v>
      </c>
      <c r="D1119" s="36" t="s">
        <v>2089</v>
      </c>
      <c r="E1119" s="44">
        <v>562</v>
      </c>
      <c r="F1119" s="44">
        <v>26375.65</v>
      </c>
      <c r="G1119" s="44">
        <v>29354.560000000001</v>
      </c>
      <c r="H1119" s="44">
        <v>71801.960000000006</v>
      </c>
      <c r="I1119" s="44">
        <v>457895.09842757694</v>
      </c>
      <c r="J1119" s="44">
        <v>500</v>
      </c>
      <c r="K1119" s="44">
        <v>500</v>
      </c>
      <c r="L1119" s="29">
        <f t="shared" si="71"/>
        <v>127532.17000000001</v>
      </c>
      <c r="M1119" s="29">
        <f t="shared" si="68"/>
        <v>585427.26842757699</v>
      </c>
      <c r="N1119" s="44"/>
      <c r="O1119" s="44"/>
    </row>
    <row r="1120" spans="1:15" x14ac:dyDescent="0.25">
      <c r="A1120" s="43">
        <v>41227</v>
      </c>
      <c r="B1120" s="42">
        <f t="shared" si="69"/>
        <v>4</v>
      </c>
      <c r="C1120" s="42">
        <f t="shared" si="70"/>
        <v>0</v>
      </c>
      <c r="D1120" s="36" t="s">
        <v>2090</v>
      </c>
      <c r="E1120" s="44">
        <v>872</v>
      </c>
      <c r="F1120" s="44">
        <v>8569.31</v>
      </c>
      <c r="G1120" s="44">
        <v>40289.480000000003</v>
      </c>
      <c r="H1120" s="44">
        <v>87381.88</v>
      </c>
      <c r="I1120" s="44">
        <v>710470.68652819772</v>
      </c>
      <c r="J1120" s="44">
        <v>500</v>
      </c>
      <c r="K1120" s="44">
        <v>500</v>
      </c>
      <c r="L1120" s="29">
        <f t="shared" si="71"/>
        <v>136240.67000000001</v>
      </c>
      <c r="M1120" s="29">
        <f t="shared" si="68"/>
        <v>846711.35652819776</v>
      </c>
      <c r="N1120" s="44"/>
      <c r="O1120" s="44"/>
    </row>
    <row r="1121" spans="1:15" x14ac:dyDescent="0.25">
      <c r="A1121" s="43">
        <v>41228</v>
      </c>
      <c r="B1121" s="42">
        <f t="shared" si="69"/>
        <v>4</v>
      </c>
      <c r="C1121" s="42">
        <f t="shared" si="70"/>
        <v>0</v>
      </c>
      <c r="D1121" s="36" t="s">
        <v>2091</v>
      </c>
      <c r="E1121" s="44">
        <v>2036</v>
      </c>
      <c r="F1121" s="44">
        <v>9971.94</v>
      </c>
      <c r="G1121" s="44">
        <v>189244.72</v>
      </c>
      <c r="H1121" s="44">
        <v>2123126.61</v>
      </c>
      <c r="I1121" s="44">
        <v>1662843.6818479476</v>
      </c>
      <c r="J1121" s="44">
        <v>500</v>
      </c>
      <c r="K1121" s="44">
        <v>500</v>
      </c>
      <c r="L1121" s="29">
        <f t="shared" si="71"/>
        <v>2322343.27</v>
      </c>
      <c r="M1121" s="29">
        <f t="shared" si="68"/>
        <v>3985186.9518479477</v>
      </c>
      <c r="N1121" s="44"/>
      <c r="O1121" s="44"/>
    </row>
    <row r="1122" spans="1:15" x14ac:dyDescent="0.25">
      <c r="A1122" s="43">
        <v>41229</v>
      </c>
      <c r="B1122" s="42">
        <f t="shared" si="69"/>
        <v>4</v>
      </c>
      <c r="C1122" s="42">
        <f t="shared" si="70"/>
        <v>0</v>
      </c>
      <c r="D1122" s="36" t="s">
        <v>1071</v>
      </c>
      <c r="E1122" s="44">
        <v>1219</v>
      </c>
      <c r="F1122" s="44">
        <v>10169.200000000001</v>
      </c>
      <c r="G1122" s="44">
        <v>59860.47</v>
      </c>
      <c r="H1122" s="44">
        <v>81096.490000000005</v>
      </c>
      <c r="I1122" s="44">
        <v>993192.39320856996</v>
      </c>
      <c r="J1122" s="44">
        <v>500</v>
      </c>
      <c r="K1122" s="44">
        <v>500</v>
      </c>
      <c r="L1122" s="29">
        <f t="shared" si="71"/>
        <v>151126.16</v>
      </c>
      <c r="M1122" s="29">
        <f t="shared" si="68"/>
        <v>1144318.55320857</v>
      </c>
      <c r="N1122" s="44"/>
      <c r="O1122" s="44"/>
    </row>
    <row r="1123" spans="1:15" x14ac:dyDescent="0.25">
      <c r="A1123" s="43">
        <v>41230</v>
      </c>
      <c r="B1123" s="42">
        <f t="shared" si="69"/>
        <v>4</v>
      </c>
      <c r="C1123" s="42">
        <f t="shared" si="70"/>
        <v>0</v>
      </c>
      <c r="D1123" s="36" t="s">
        <v>1072</v>
      </c>
      <c r="E1123" s="44">
        <v>782</v>
      </c>
      <c r="F1123" s="44">
        <v>8479.7000000000007</v>
      </c>
      <c r="G1123" s="44">
        <v>49922</v>
      </c>
      <c r="H1123" s="44">
        <v>164828.23000000001</v>
      </c>
      <c r="I1123" s="44">
        <v>637142.28998285625</v>
      </c>
      <c r="J1123" s="44">
        <v>500</v>
      </c>
      <c r="K1123" s="44">
        <v>500</v>
      </c>
      <c r="L1123" s="29">
        <f t="shared" si="71"/>
        <v>223229.93</v>
      </c>
      <c r="M1123" s="29">
        <f t="shared" si="68"/>
        <v>860372.21998285619</v>
      </c>
      <c r="N1123" s="44"/>
      <c r="O1123" s="44"/>
    </row>
    <row r="1124" spans="1:15" x14ac:dyDescent="0.25">
      <c r="A1124" s="43">
        <v>41231</v>
      </c>
      <c r="B1124" s="42">
        <f t="shared" si="69"/>
        <v>4</v>
      </c>
      <c r="C1124" s="42">
        <f t="shared" si="70"/>
        <v>0</v>
      </c>
      <c r="D1124" s="36" t="s">
        <v>1073</v>
      </c>
      <c r="E1124" s="44">
        <v>2405</v>
      </c>
      <c r="F1124" s="44">
        <v>31031.85</v>
      </c>
      <c r="G1124" s="44">
        <v>140470.41</v>
      </c>
      <c r="H1124" s="44">
        <v>267795</v>
      </c>
      <c r="I1124" s="44">
        <v>1959497.707683848</v>
      </c>
      <c r="J1124" s="44">
        <v>500</v>
      </c>
      <c r="K1124" s="44">
        <v>500</v>
      </c>
      <c r="L1124" s="29">
        <f t="shared" si="71"/>
        <v>439297.26</v>
      </c>
      <c r="M1124" s="29">
        <f t="shared" si="68"/>
        <v>2398794.967683848</v>
      </c>
      <c r="N1124" s="44"/>
      <c r="O1124" s="44"/>
    </row>
    <row r="1125" spans="1:15" x14ac:dyDescent="0.25">
      <c r="A1125" s="43">
        <v>41232</v>
      </c>
      <c r="B1125" s="42">
        <f t="shared" si="69"/>
        <v>4</v>
      </c>
      <c r="C1125" s="42">
        <f t="shared" si="70"/>
        <v>0</v>
      </c>
      <c r="D1125" s="36" t="s">
        <v>1074</v>
      </c>
      <c r="E1125" s="44">
        <v>1590</v>
      </c>
      <c r="F1125" s="44">
        <v>7430.98</v>
      </c>
      <c r="G1125" s="44">
        <v>192240.76</v>
      </c>
      <c r="H1125" s="44">
        <v>1054359.52</v>
      </c>
      <c r="I1125" s="44">
        <v>1295468.3389677</v>
      </c>
      <c r="J1125" s="44">
        <v>500</v>
      </c>
      <c r="K1125" s="44">
        <v>500</v>
      </c>
      <c r="L1125" s="29">
        <f t="shared" si="71"/>
        <v>1254031.26</v>
      </c>
      <c r="M1125" s="29">
        <f t="shared" si="68"/>
        <v>2549499.5989677003</v>
      </c>
      <c r="N1125" s="44"/>
      <c r="O1125" s="44"/>
    </row>
    <row r="1126" spans="1:15" x14ac:dyDescent="0.25">
      <c r="A1126" s="43">
        <v>41233</v>
      </c>
      <c r="B1126" s="42">
        <f t="shared" si="69"/>
        <v>4</v>
      </c>
      <c r="C1126" s="42">
        <f t="shared" si="70"/>
        <v>0</v>
      </c>
      <c r="D1126" s="36" t="s">
        <v>1075</v>
      </c>
      <c r="E1126" s="44">
        <v>1553</v>
      </c>
      <c r="F1126" s="44">
        <v>18728.650000000001</v>
      </c>
      <c r="G1126" s="44">
        <v>93475.12</v>
      </c>
      <c r="H1126" s="44">
        <v>324301.25</v>
      </c>
      <c r="I1126" s="44">
        <v>1265322.2203879484</v>
      </c>
      <c r="J1126" s="44">
        <v>500</v>
      </c>
      <c r="K1126" s="44">
        <v>500</v>
      </c>
      <c r="L1126" s="29">
        <f t="shared" si="71"/>
        <v>436505.02</v>
      </c>
      <c r="M1126" s="29">
        <f t="shared" si="68"/>
        <v>1701827.2403879485</v>
      </c>
      <c r="N1126" s="44"/>
      <c r="O1126" s="44"/>
    </row>
    <row r="1127" spans="1:15" x14ac:dyDescent="0.25">
      <c r="A1127" s="43">
        <v>41234</v>
      </c>
      <c r="B1127" s="42">
        <f t="shared" si="69"/>
        <v>4</v>
      </c>
      <c r="C1127" s="42">
        <f t="shared" si="70"/>
        <v>0</v>
      </c>
      <c r="D1127" s="36" t="s">
        <v>1076</v>
      </c>
      <c r="E1127" s="44">
        <v>2196</v>
      </c>
      <c r="F1127" s="44">
        <v>24417.200000000001</v>
      </c>
      <c r="G1127" s="44">
        <v>132547.78</v>
      </c>
      <c r="H1127" s="44">
        <v>335889.94</v>
      </c>
      <c r="I1127" s="44">
        <v>1789212.8757063327</v>
      </c>
      <c r="J1127" s="44">
        <v>500</v>
      </c>
      <c r="K1127" s="44">
        <v>500</v>
      </c>
      <c r="L1127" s="29">
        <f t="shared" si="71"/>
        <v>492854.92000000004</v>
      </c>
      <c r="M1127" s="29">
        <f t="shared" si="68"/>
        <v>2282067.7957063327</v>
      </c>
      <c r="N1127" s="44"/>
      <c r="O1127" s="44"/>
    </row>
    <row r="1128" spans="1:15" x14ac:dyDescent="0.25">
      <c r="A1128" s="43">
        <v>41235</v>
      </c>
      <c r="B1128" s="42">
        <f t="shared" si="69"/>
        <v>4</v>
      </c>
      <c r="C1128" s="42">
        <f t="shared" si="70"/>
        <v>0</v>
      </c>
      <c r="D1128" s="36" t="s">
        <v>1077</v>
      </c>
      <c r="E1128" s="44">
        <v>624</v>
      </c>
      <c r="F1128" s="44">
        <v>14903.8</v>
      </c>
      <c r="G1128" s="44">
        <v>36478.160000000003</v>
      </c>
      <c r="H1128" s="44">
        <v>61594.18</v>
      </c>
      <c r="I1128" s="44">
        <v>509389.41604770115</v>
      </c>
      <c r="J1128" s="44">
        <v>500</v>
      </c>
      <c r="K1128" s="44">
        <v>500</v>
      </c>
      <c r="L1128" s="29">
        <f t="shared" si="71"/>
        <v>112976.14000000001</v>
      </c>
      <c r="M1128" s="29">
        <f t="shared" si="68"/>
        <v>622365.55604770116</v>
      </c>
      <c r="N1128" s="44"/>
      <c r="O1128" s="44"/>
    </row>
    <row r="1129" spans="1:15" x14ac:dyDescent="0.25">
      <c r="A1129" s="43">
        <v>41236</v>
      </c>
      <c r="B1129" s="42">
        <f t="shared" si="69"/>
        <v>4</v>
      </c>
      <c r="C1129" s="42">
        <f t="shared" si="70"/>
        <v>0</v>
      </c>
      <c r="D1129" s="36" t="s">
        <v>1078</v>
      </c>
      <c r="E1129" s="44">
        <v>574</v>
      </c>
      <c r="F1129" s="44">
        <v>6681.32</v>
      </c>
      <c r="G1129" s="44">
        <v>29223.759999999998</v>
      </c>
      <c r="H1129" s="44">
        <v>27530.25</v>
      </c>
      <c r="I1129" s="44">
        <v>467672.2179669558</v>
      </c>
      <c r="J1129" s="44">
        <v>500</v>
      </c>
      <c r="K1129" s="44">
        <v>500</v>
      </c>
      <c r="L1129" s="29">
        <f t="shared" si="71"/>
        <v>63435.33</v>
      </c>
      <c r="M1129" s="29">
        <f t="shared" si="68"/>
        <v>531107.54796695581</v>
      </c>
      <c r="N1129" s="44"/>
      <c r="O1129" s="44"/>
    </row>
    <row r="1130" spans="1:15" x14ac:dyDescent="0.25">
      <c r="A1130" s="43">
        <v>41304</v>
      </c>
      <c r="B1130" s="42">
        <f t="shared" si="69"/>
        <v>4</v>
      </c>
      <c r="C1130" s="42">
        <f t="shared" si="70"/>
        <v>0</v>
      </c>
      <c r="D1130" s="36" t="s">
        <v>1079</v>
      </c>
      <c r="E1130" s="44">
        <v>2225</v>
      </c>
      <c r="F1130" s="44">
        <v>10516.52</v>
      </c>
      <c r="G1130" s="44">
        <v>185780.94</v>
      </c>
      <c r="H1130" s="44">
        <v>544582.99</v>
      </c>
      <c r="I1130" s="44">
        <v>1812840.914593165</v>
      </c>
      <c r="J1130" s="44">
        <v>500</v>
      </c>
      <c r="K1130" s="44">
        <v>500</v>
      </c>
      <c r="L1130" s="29">
        <f t="shared" si="71"/>
        <v>740880.45</v>
      </c>
      <c r="M1130" s="29">
        <f t="shared" si="68"/>
        <v>2553721.364593165</v>
      </c>
      <c r="N1130" s="44"/>
      <c r="O1130" s="44"/>
    </row>
    <row r="1131" spans="1:15" x14ac:dyDescent="0.25">
      <c r="A1131" s="43">
        <v>41305</v>
      </c>
      <c r="B1131" s="42">
        <f t="shared" si="69"/>
        <v>4</v>
      </c>
      <c r="C1131" s="42">
        <f t="shared" si="70"/>
        <v>0</v>
      </c>
      <c r="D1131" s="36" t="s">
        <v>1080</v>
      </c>
      <c r="E1131" s="44">
        <v>1147</v>
      </c>
      <c r="F1131" s="44">
        <v>9122.5499999999993</v>
      </c>
      <c r="G1131" s="44">
        <v>81132.78</v>
      </c>
      <c r="H1131" s="44">
        <v>223380.58</v>
      </c>
      <c r="I1131" s="44">
        <v>934529.67597229674</v>
      </c>
      <c r="J1131" s="44">
        <v>500</v>
      </c>
      <c r="K1131" s="44">
        <v>500</v>
      </c>
      <c r="L1131" s="29">
        <f t="shared" si="71"/>
        <v>313635.90999999997</v>
      </c>
      <c r="M1131" s="29">
        <f t="shared" si="68"/>
        <v>1248165.5859722968</v>
      </c>
      <c r="N1131" s="44"/>
      <c r="O1131" s="44"/>
    </row>
    <row r="1132" spans="1:15" x14ac:dyDescent="0.25">
      <c r="A1132" s="43">
        <v>41306</v>
      </c>
      <c r="B1132" s="42">
        <f t="shared" si="69"/>
        <v>4</v>
      </c>
      <c r="C1132" s="42">
        <f t="shared" si="70"/>
        <v>0</v>
      </c>
      <c r="D1132" s="36" t="s">
        <v>1081</v>
      </c>
      <c r="E1132" s="44">
        <v>438</v>
      </c>
      <c r="F1132" s="44">
        <v>4651.8500000000004</v>
      </c>
      <c r="G1132" s="44">
        <v>28316.01</v>
      </c>
      <c r="H1132" s="44">
        <v>4726.6400000000003</v>
      </c>
      <c r="I1132" s="44">
        <v>356864.86318732862</v>
      </c>
      <c r="J1132" s="44">
        <v>500</v>
      </c>
      <c r="K1132" s="44">
        <v>500</v>
      </c>
      <c r="L1132" s="29">
        <f t="shared" si="71"/>
        <v>37694.5</v>
      </c>
      <c r="M1132" s="29">
        <f t="shared" si="68"/>
        <v>394559.36318732862</v>
      </c>
      <c r="N1132" s="44"/>
      <c r="O1132" s="44"/>
    </row>
    <row r="1133" spans="1:15" x14ac:dyDescent="0.25">
      <c r="A1133" s="43">
        <v>41307</v>
      </c>
      <c r="B1133" s="42">
        <f t="shared" si="69"/>
        <v>4</v>
      </c>
      <c r="C1133" s="42">
        <f t="shared" si="70"/>
        <v>0</v>
      </c>
      <c r="D1133" s="36" t="s">
        <v>1082</v>
      </c>
      <c r="E1133" s="44">
        <v>557</v>
      </c>
      <c r="F1133" s="44">
        <v>6765.85</v>
      </c>
      <c r="G1133" s="44">
        <v>37554.449999999997</v>
      </c>
      <c r="H1133" s="44">
        <v>45534.6</v>
      </c>
      <c r="I1133" s="44">
        <v>453821.29861950246</v>
      </c>
      <c r="J1133" s="44">
        <v>500</v>
      </c>
      <c r="K1133" s="44">
        <v>500</v>
      </c>
      <c r="L1133" s="29">
        <f t="shared" si="71"/>
        <v>89854.9</v>
      </c>
      <c r="M1133" s="29">
        <f t="shared" si="68"/>
        <v>543676.19861950248</v>
      </c>
      <c r="N1133" s="44"/>
      <c r="O1133" s="44"/>
    </row>
    <row r="1134" spans="1:15" x14ac:dyDescent="0.25">
      <c r="A1134" s="43">
        <v>41309</v>
      </c>
      <c r="B1134" s="42">
        <f t="shared" si="69"/>
        <v>4</v>
      </c>
      <c r="C1134" s="42">
        <f t="shared" si="70"/>
        <v>0</v>
      </c>
      <c r="D1134" s="36" t="s">
        <v>1083</v>
      </c>
      <c r="E1134" s="44">
        <v>2537</v>
      </c>
      <c r="F1134" s="44">
        <v>5243.78</v>
      </c>
      <c r="G1134" s="44">
        <v>203862.03</v>
      </c>
      <c r="H1134" s="44">
        <v>498319.57</v>
      </c>
      <c r="I1134" s="44">
        <v>2073213.7226170155</v>
      </c>
      <c r="J1134" s="44">
        <v>500</v>
      </c>
      <c r="K1134" s="44">
        <v>500</v>
      </c>
      <c r="L1134" s="29">
        <f t="shared" si="71"/>
        <v>707425.38</v>
      </c>
      <c r="M1134" s="29">
        <f t="shared" si="68"/>
        <v>2780639.1026170156</v>
      </c>
      <c r="N1134" s="44"/>
      <c r="O1134" s="44"/>
    </row>
    <row r="1135" spans="1:15" x14ac:dyDescent="0.25">
      <c r="A1135" s="43">
        <v>41311</v>
      </c>
      <c r="B1135" s="42">
        <f t="shared" si="69"/>
        <v>4</v>
      </c>
      <c r="C1135" s="42">
        <f t="shared" si="70"/>
        <v>0</v>
      </c>
      <c r="D1135" s="36" t="s">
        <v>1085</v>
      </c>
      <c r="E1135" s="44">
        <v>406</v>
      </c>
      <c r="F1135" s="44">
        <v>4771.91</v>
      </c>
      <c r="G1135" s="44">
        <v>23589.95</v>
      </c>
      <c r="H1135" s="44">
        <v>20451.919999999998</v>
      </c>
      <c r="I1135" s="44">
        <v>330792.54441565165</v>
      </c>
      <c r="J1135" s="44">
        <v>500</v>
      </c>
      <c r="K1135" s="44">
        <v>500</v>
      </c>
      <c r="L1135" s="29">
        <f t="shared" si="71"/>
        <v>48813.78</v>
      </c>
      <c r="M1135" s="29">
        <f t="shared" si="68"/>
        <v>379606.32441565162</v>
      </c>
      <c r="N1135" s="44"/>
      <c r="O1135" s="44"/>
    </row>
    <row r="1136" spans="1:15" x14ac:dyDescent="0.25">
      <c r="A1136" s="43">
        <v>41312</v>
      </c>
      <c r="B1136" s="42">
        <f t="shared" si="69"/>
        <v>4</v>
      </c>
      <c r="C1136" s="42">
        <f t="shared" si="70"/>
        <v>0</v>
      </c>
      <c r="D1136" s="36" t="s">
        <v>1086</v>
      </c>
      <c r="E1136" s="44">
        <v>1523</v>
      </c>
      <c r="F1136" s="44">
        <v>8363.43</v>
      </c>
      <c r="G1136" s="44">
        <v>130639.66</v>
      </c>
      <c r="H1136" s="44">
        <v>466170.33</v>
      </c>
      <c r="I1136" s="44">
        <v>1242132.2215395013</v>
      </c>
      <c r="J1136" s="44">
        <v>500</v>
      </c>
      <c r="K1136" s="44">
        <v>500</v>
      </c>
      <c r="L1136" s="29">
        <f t="shared" si="71"/>
        <v>605173.42000000004</v>
      </c>
      <c r="M1136" s="29">
        <f t="shared" si="68"/>
        <v>1847305.6415395015</v>
      </c>
      <c r="N1136" s="44"/>
      <c r="O1136" s="44"/>
    </row>
    <row r="1137" spans="1:15" x14ac:dyDescent="0.25">
      <c r="A1137" s="43">
        <v>41313</v>
      </c>
      <c r="B1137" s="42">
        <f t="shared" si="69"/>
        <v>4</v>
      </c>
      <c r="C1137" s="42">
        <f t="shared" si="70"/>
        <v>0</v>
      </c>
      <c r="D1137" s="36" t="s">
        <v>1087</v>
      </c>
      <c r="E1137" s="44">
        <v>1555</v>
      </c>
      <c r="F1137" s="44">
        <v>7431.63</v>
      </c>
      <c r="G1137" s="44">
        <v>96905.58</v>
      </c>
      <c r="H1137" s="44">
        <v>52937.97</v>
      </c>
      <c r="I1137" s="44">
        <v>1270122.4403111783</v>
      </c>
      <c r="J1137" s="44">
        <v>500</v>
      </c>
      <c r="K1137" s="44">
        <v>500</v>
      </c>
      <c r="L1137" s="29">
        <f t="shared" si="71"/>
        <v>157275.18</v>
      </c>
      <c r="M1137" s="29">
        <f t="shared" si="68"/>
        <v>1427397.6203111783</v>
      </c>
      <c r="N1137" s="44"/>
      <c r="O1137" s="44"/>
    </row>
    <row r="1138" spans="1:15" x14ac:dyDescent="0.25">
      <c r="A1138" s="43">
        <v>41314</v>
      </c>
      <c r="B1138" s="42">
        <f t="shared" si="69"/>
        <v>4</v>
      </c>
      <c r="C1138" s="42">
        <f t="shared" si="70"/>
        <v>0</v>
      </c>
      <c r="D1138" s="36" t="s">
        <v>1088</v>
      </c>
      <c r="E1138" s="44">
        <v>1041</v>
      </c>
      <c r="F1138" s="44">
        <v>7362.43</v>
      </c>
      <c r="G1138" s="44">
        <v>76428.179999999993</v>
      </c>
      <c r="H1138" s="44">
        <v>113405.84</v>
      </c>
      <c r="I1138" s="44">
        <v>850039.82004111668</v>
      </c>
      <c r="J1138" s="44">
        <v>500</v>
      </c>
      <c r="K1138" s="44">
        <v>500</v>
      </c>
      <c r="L1138" s="29">
        <f t="shared" si="71"/>
        <v>197196.44999999998</v>
      </c>
      <c r="M1138" s="29">
        <f t="shared" si="68"/>
        <v>1047236.2700411166</v>
      </c>
      <c r="N1138" s="44"/>
      <c r="O1138" s="44"/>
    </row>
    <row r="1139" spans="1:15" x14ac:dyDescent="0.25">
      <c r="A1139" s="43">
        <v>41315</v>
      </c>
      <c r="B1139" s="42">
        <f t="shared" si="69"/>
        <v>4</v>
      </c>
      <c r="C1139" s="42">
        <f t="shared" si="70"/>
        <v>0</v>
      </c>
      <c r="D1139" s="36" t="s">
        <v>1089</v>
      </c>
      <c r="E1139" s="44">
        <v>1291</v>
      </c>
      <c r="F1139" s="44">
        <v>10034.120000000001</v>
      </c>
      <c r="G1139" s="44">
        <v>98979.59</v>
      </c>
      <c r="H1139" s="44">
        <v>99987.61</v>
      </c>
      <c r="I1139" s="44">
        <v>1079656.1104448431</v>
      </c>
      <c r="J1139" s="44">
        <v>500</v>
      </c>
      <c r="K1139" s="44">
        <v>500</v>
      </c>
      <c r="L1139" s="29">
        <f t="shared" si="71"/>
        <v>209001.32</v>
      </c>
      <c r="M1139" s="29">
        <f t="shared" si="68"/>
        <v>1288657.4304448431</v>
      </c>
      <c r="N1139" s="44"/>
      <c r="O1139" s="44"/>
    </row>
    <row r="1140" spans="1:15" x14ac:dyDescent="0.25">
      <c r="A1140" s="43">
        <v>41316</v>
      </c>
      <c r="B1140" s="42">
        <f t="shared" si="69"/>
        <v>4</v>
      </c>
      <c r="C1140" s="42">
        <f t="shared" si="70"/>
        <v>0</v>
      </c>
      <c r="D1140" s="36" t="s">
        <v>1090</v>
      </c>
      <c r="E1140" s="44">
        <v>1591</v>
      </c>
      <c r="F1140" s="44">
        <v>6960.83</v>
      </c>
      <c r="G1140" s="44">
        <v>107489.88</v>
      </c>
      <c r="H1140" s="44">
        <v>92244.45</v>
      </c>
      <c r="I1140" s="44">
        <v>1296283.0989293149</v>
      </c>
      <c r="J1140" s="44">
        <v>500</v>
      </c>
      <c r="K1140" s="44">
        <v>500</v>
      </c>
      <c r="L1140" s="29">
        <f t="shared" si="71"/>
        <v>206695.16</v>
      </c>
      <c r="M1140" s="29">
        <f t="shared" si="68"/>
        <v>1502978.2589293148</v>
      </c>
      <c r="N1140" s="44"/>
      <c r="O1140" s="44"/>
    </row>
    <row r="1141" spans="1:15" x14ac:dyDescent="0.25">
      <c r="A1141" s="43">
        <v>41317</v>
      </c>
      <c r="B1141" s="42">
        <f t="shared" si="69"/>
        <v>4</v>
      </c>
      <c r="C1141" s="42">
        <f t="shared" si="70"/>
        <v>0</v>
      </c>
      <c r="D1141" s="36" t="s">
        <v>1091</v>
      </c>
      <c r="E1141" s="44">
        <v>1510</v>
      </c>
      <c r="F1141" s="44">
        <v>5004.33</v>
      </c>
      <c r="G1141" s="44">
        <v>89864.62</v>
      </c>
      <c r="H1141" s="44">
        <v>219667.71</v>
      </c>
      <c r="I1141" s="44">
        <v>1230287.5420385073</v>
      </c>
      <c r="J1141" s="44">
        <v>500</v>
      </c>
      <c r="K1141" s="44">
        <v>500</v>
      </c>
      <c r="L1141" s="29">
        <f t="shared" si="71"/>
        <v>314536.65999999997</v>
      </c>
      <c r="M1141" s="29">
        <f t="shared" si="68"/>
        <v>1544824.2020385072</v>
      </c>
      <c r="N1141" s="44"/>
      <c r="O1141" s="44"/>
    </row>
    <row r="1142" spans="1:15" x14ac:dyDescent="0.25">
      <c r="A1142" s="43">
        <v>41318</v>
      </c>
      <c r="B1142" s="42">
        <f t="shared" si="69"/>
        <v>4</v>
      </c>
      <c r="C1142" s="42">
        <f t="shared" si="70"/>
        <v>0</v>
      </c>
      <c r="D1142" s="36" t="s">
        <v>1092</v>
      </c>
      <c r="E1142" s="44">
        <v>1539</v>
      </c>
      <c r="F1142" s="44">
        <v>2619.21</v>
      </c>
      <c r="G1142" s="44">
        <v>141510.44</v>
      </c>
      <c r="H1142" s="44">
        <v>398796.06</v>
      </c>
      <c r="I1142" s="44">
        <v>1267594.6809253397</v>
      </c>
      <c r="J1142" s="44">
        <v>500</v>
      </c>
      <c r="K1142" s="44">
        <v>500</v>
      </c>
      <c r="L1142" s="29">
        <f t="shared" si="71"/>
        <v>542925.71</v>
      </c>
      <c r="M1142" s="29">
        <f t="shared" si="68"/>
        <v>1810520.3909253397</v>
      </c>
      <c r="N1142" s="44"/>
      <c r="O1142" s="44"/>
    </row>
    <row r="1143" spans="1:15" x14ac:dyDescent="0.25">
      <c r="A1143" s="43">
        <v>41319</v>
      </c>
      <c r="B1143" s="42">
        <f t="shared" si="69"/>
        <v>4</v>
      </c>
      <c r="C1143" s="42">
        <f t="shared" si="70"/>
        <v>0</v>
      </c>
      <c r="D1143" s="36" t="s">
        <v>1093</v>
      </c>
      <c r="E1143" s="44">
        <v>495</v>
      </c>
      <c r="F1143" s="44">
        <v>4344.2</v>
      </c>
      <c r="G1143" s="44">
        <v>34610.44</v>
      </c>
      <c r="H1143" s="44">
        <v>9513.61</v>
      </c>
      <c r="I1143" s="44">
        <v>403634.68099937832</v>
      </c>
      <c r="J1143" s="44">
        <v>500</v>
      </c>
      <c r="K1143" s="44">
        <v>500</v>
      </c>
      <c r="L1143" s="29">
        <f t="shared" si="71"/>
        <v>48468.25</v>
      </c>
      <c r="M1143" s="29">
        <f t="shared" si="68"/>
        <v>452102.93099937832</v>
      </c>
      <c r="N1143" s="44"/>
      <c r="O1143" s="44"/>
    </row>
    <row r="1144" spans="1:15" x14ac:dyDescent="0.25">
      <c r="A1144" s="43">
        <v>41320</v>
      </c>
      <c r="B1144" s="42">
        <f t="shared" si="69"/>
        <v>4</v>
      </c>
      <c r="C1144" s="42">
        <f t="shared" si="70"/>
        <v>0</v>
      </c>
      <c r="D1144" s="36" t="s">
        <v>1094</v>
      </c>
      <c r="E1144" s="44">
        <v>641</v>
      </c>
      <c r="F1144" s="44">
        <v>3045.76</v>
      </c>
      <c r="G1144" s="44">
        <v>48890.22</v>
      </c>
      <c r="H1144" s="44">
        <v>173336.28</v>
      </c>
      <c r="I1144" s="44">
        <v>523561.63539515447</v>
      </c>
      <c r="J1144" s="44">
        <v>500</v>
      </c>
      <c r="K1144" s="44">
        <v>500</v>
      </c>
      <c r="L1144" s="29">
        <f t="shared" si="71"/>
        <v>225272.26</v>
      </c>
      <c r="M1144" s="29">
        <f t="shared" si="68"/>
        <v>748833.89539515448</v>
      </c>
      <c r="N1144" s="44"/>
      <c r="O1144" s="44"/>
    </row>
    <row r="1145" spans="1:15" x14ac:dyDescent="0.25">
      <c r="A1145" s="43">
        <v>41321</v>
      </c>
      <c r="B1145" s="42">
        <f t="shared" si="69"/>
        <v>4</v>
      </c>
      <c r="C1145" s="42">
        <f t="shared" si="70"/>
        <v>0</v>
      </c>
      <c r="D1145" s="36" t="s">
        <v>1095</v>
      </c>
      <c r="E1145" s="44">
        <v>1281</v>
      </c>
      <c r="F1145" s="44">
        <v>4132.8900000000003</v>
      </c>
      <c r="G1145" s="44">
        <v>136120.94</v>
      </c>
      <c r="H1145" s="44">
        <v>786731.1</v>
      </c>
      <c r="I1145" s="44">
        <v>1051655.410828694</v>
      </c>
      <c r="J1145" s="44">
        <v>500</v>
      </c>
      <c r="K1145" s="44">
        <v>500</v>
      </c>
      <c r="L1145" s="29">
        <f t="shared" si="71"/>
        <v>926984.92999999993</v>
      </c>
      <c r="M1145" s="29">
        <f t="shared" si="68"/>
        <v>1978640.3408286939</v>
      </c>
      <c r="N1145" s="44"/>
      <c r="O1145" s="44"/>
    </row>
    <row r="1146" spans="1:15" x14ac:dyDescent="0.25">
      <c r="A1146" s="43">
        <v>41322</v>
      </c>
      <c r="B1146" s="42">
        <f t="shared" si="69"/>
        <v>4</v>
      </c>
      <c r="C1146" s="42">
        <f t="shared" si="70"/>
        <v>0</v>
      </c>
      <c r="D1146" s="36" t="s">
        <v>1096</v>
      </c>
      <c r="E1146" s="44">
        <v>986</v>
      </c>
      <c r="F1146" s="44">
        <v>8506.99</v>
      </c>
      <c r="G1146" s="44">
        <v>68361.929999999993</v>
      </c>
      <c r="H1146" s="44">
        <v>90699.15</v>
      </c>
      <c r="I1146" s="44">
        <v>804670.92215229687</v>
      </c>
      <c r="J1146" s="44">
        <v>500</v>
      </c>
      <c r="K1146" s="44">
        <v>500</v>
      </c>
      <c r="L1146" s="29">
        <f t="shared" si="71"/>
        <v>167568.07</v>
      </c>
      <c r="M1146" s="29">
        <f t="shared" si="68"/>
        <v>972238.99215229694</v>
      </c>
      <c r="N1146" s="44"/>
      <c r="O1146" s="44"/>
    </row>
    <row r="1147" spans="1:15" x14ac:dyDescent="0.25">
      <c r="A1147" s="43">
        <v>41323</v>
      </c>
      <c r="B1147" s="42">
        <f t="shared" si="69"/>
        <v>4</v>
      </c>
      <c r="C1147" s="42">
        <f t="shared" si="70"/>
        <v>0</v>
      </c>
      <c r="D1147" s="36" t="s">
        <v>1097</v>
      </c>
      <c r="E1147" s="44">
        <v>1839</v>
      </c>
      <c r="F1147" s="44">
        <v>14094.41</v>
      </c>
      <c r="G1147" s="44">
        <v>125600.4</v>
      </c>
      <c r="H1147" s="44">
        <v>397813.23</v>
      </c>
      <c r="I1147" s="44">
        <v>1501316.2694098114</v>
      </c>
      <c r="J1147" s="44">
        <v>500</v>
      </c>
      <c r="K1147" s="44">
        <v>500</v>
      </c>
      <c r="L1147" s="29">
        <f t="shared" si="71"/>
        <v>537508.04</v>
      </c>
      <c r="M1147" s="29">
        <f t="shared" si="68"/>
        <v>2038824.3094098114</v>
      </c>
      <c r="N1147" s="44"/>
      <c r="O1147" s="44"/>
    </row>
    <row r="1148" spans="1:15" x14ac:dyDescent="0.25">
      <c r="A1148" s="43">
        <v>41324</v>
      </c>
      <c r="B1148" s="42">
        <f t="shared" si="69"/>
        <v>4</v>
      </c>
      <c r="C1148" s="42">
        <f t="shared" si="70"/>
        <v>0</v>
      </c>
      <c r="D1148" s="36" t="s">
        <v>1098</v>
      </c>
      <c r="E1148" s="44">
        <v>713</v>
      </c>
      <c r="F1148" s="44">
        <v>4535.68</v>
      </c>
      <c r="G1148" s="44">
        <v>47852.75</v>
      </c>
      <c r="H1148" s="44">
        <v>67465.850000000006</v>
      </c>
      <c r="I1148" s="44">
        <v>580923.8526314277</v>
      </c>
      <c r="J1148" s="44">
        <v>500</v>
      </c>
      <c r="K1148" s="44">
        <v>500</v>
      </c>
      <c r="L1148" s="29">
        <f t="shared" si="71"/>
        <v>119854.28</v>
      </c>
      <c r="M1148" s="29">
        <f t="shared" si="68"/>
        <v>700778.13263142772</v>
      </c>
      <c r="N1148" s="44"/>
      <c r="O1148" s="44"/>
    </row>
    <row r="1149" spans="1:15" x14ac:dyDescent="0.25">
      <c r="A1149" s="43">
        <v>41325</v>
      </c>
      <c r="B1149" s="42">
        <f t="shared" si="69"/>
        <v>4</v>
      </c>
      <c r="C1149" s="42">
        <f t="shared" si="70"/>
        <v>0</v>
      </c>
      <c r="D1149" s="36" t="s">
        <v>1099</v>
      </c>
      <c r="E1149" s="44">
        <v>1516</v>
      </c>
      <c r="F1149" s="44">
        <v>9559.17</v>
      </c>
      <c r="G1149" s="44">
        <v>121556.78</v>
      </c>
      <c r="H1149" s="44">
        <v>471090.83</v>
      </c>
      <c r="I1149" s="44">
        <v>1235176.1018081969</v>
      </c>
      <c r="J1149" s="44">
        <v>500</v>
      </c>
      <c r="K1149" s="44">
        <v>500</v>
      </c>
      <c r="L1149" s="29">
        <f t="shared" si="71"/>
        <v>602206.78</v>
      </c>
      <c r="M1149" s="29">
        <f t="shared" si="68"/>
        <v>1837382.8818081969</v>
      </c>
      <c r="N1149" s="44"/>
      <c r="O1149" s="44"/>
    </row>
    <row r="1150" spans="1:15" x14ac:dyDescent="0.25">
      <c r="A1150" s="43">
        <v>41326</v>
      </c>
      <c r="B1150" s="42">
        <f t="shared" si="69"/>
        <v>4</v>
      </c>
      <c r="C1150" s="42">
        <f t="shared" si="70"/>
        <v>0</v>
      </c>
      <c r="D1150" s="36" t="s">
        <v>1100</v>
      </c>
      <c r="E1150" s="44">
        <v>1549</v>
      </c>
      <c r="F1150" s="44">
        <v>8450.98</v>
      </c>
      <c r="G1150" s="44">
        <v>123441.35</v>
      </c>
      <c r="H1150" s="44">
        <v>234377.84</v>
      </c>
      <c r="I1150" s="44">
        <v>1263784.8805414888</v>
      </c>
      <c r="J1150" s="44">
        <v>500</v>
      </c>
      <c r="K1150" s="44">
        <v>500</v>
      </c>
      <c r="L1150" s="29">
        <f t="shared" si="71"/>
        <v>366270.17000000004</v>
      </c>
      <c r="M1150" s="29">
        <f t="shared" si="68"/>
        <v>1630055.0505414889</v>
      </c>
      <c r="N1150" s="44"/>
      <c r="O1150" s="44"/>
    </row>
    <row r="1151" spans="1:15" x14ac:dyDescent="0.25">
      <c r="A1151" s="43">
        <v>41327</v>
      </c>
      <c r="B1151" s="42">
        <f t="shared" si="69"/>
        <v>4</v>
      </c>
      <c r="C1151" s="42">
        <f t="shared" si="70"/>
        <v>0</v>
      </c>
      <c r="D1151" s="36" t="s">
        <v>2092</v>
      </c>
      <c r="E1151" s="44">
        <v>1462</v>
      </c>
      <c r="F1151" s="44">
        <v>10351.39</v>
      </c>
      <c r="G1151" s="44">
        <v>95001.279999999999</v>
      </c>
      <c r="H1151" s="44">
        <v>192269.15</v>
      </c>
      <c r="I1151" s="44">
        <v>1192948.463880992</v>
      </c>
      <c r="J1151" s="44">
        <v>500</v>
      </c>
      <c r="K1151" s="44">
        <v>500</v>
      </c>
      <c r="L1151" s="29">
        <f t="shared" si="71"/>
        <v>297621.82</v>
      </c>
      <c r="M1151" s="29">
        <f t="shared" si="68"/>
        <v>1490570.2838809921</v>
      </c>
      <c r="N1151" s="44"/>
      <c r="O1151" s="44"/>
    </row>
    <row r="1152" spans="1:15" x14ac:dyDescent="0.25">
      <c r="A1152" s="43">
        <v>41328</v>
      </c>
      <c r="B1152" s="42">
        <f t="shared" si="69"/>
        <v>4</v>
      </c>
      <c r="C1152" s="42">
        <f t="shared" si="70"/>
        <v>0</v>
      </c>
      <c r="D1152" s="36" t="s">
        <v>1101</v>
      </c>
      <c r="E1152" s="44">
        <v>1534</v>
      </c>
      <c r="F1152" s="44">
        <v>10147.42</v>
      </c>
      <c r="G1152" s="44">
        <v>132154.60999999999</v>
      </c>
      <c r="H1152" s="44">
        <v>213052.86</v>
      </c>
      <c r="I1152" s="44">
        <v>1249841.7811172653</v>
      </c>
      <c r="J1152" s="44">
        <v>500</v>
      </c>
      <c r="K1152" s="44">
        <v>500</v>
      </c>
      <c r="L1152" s="29">
        <f t="shared" si="71"/>
        <v>355354.89</v>
      </c>
      <c r="M1152" s="29">
        <f t="shared" si="68"/>
        <v>1605196.6711172652</v>
      </c>
      <c r="N1152" s="44"/>
      <c r="O1152" s="44"/>
    </row>
    <row r="1153" spans="1:15" x14ac:dyDescent="0.25">
      <c r="A1153" s="43">
        <v>41329</v>
      </c>
      <c r="B1153" s="42">
        <f t="shared" si="69"/>
        <v>4</v>
      </c>
      <c r="C1153" s="42">
        <f t="shared" si="70"/>
        <v>0</v>
      </c>
      <c r="D1153" s="36" t="s">
        <v>1102</v>
      </c>
      <c r="E1153" s="44">
        <v>1466</v>
      </c>
      <c r="F1153" s="44">
        <v>5941.39</v>
      </c>
      <c r="G1153" s="44">
        <v>111723.84</v>
      </c>
      <c r="H1153" s="44">
        <v>179624.11</v>
      </c>
      <c r="I1153" s="44">
        <v>1213604.5037274514</v>
      </c>
      <c r="J1153" s="44">
        <v>500</v>
      </c>
      <c r="K1153" s="44">
        <v>500</v>
      </c>
      <c r="L1153" s="29">
        <f t="shared" si="71"/>
        <v>297289.33999999997</v>
      </c>
      <c r="M1153" s="29">
        <f t="shared" si="68"/>
        <v>1510893.8437274513</v>
      </c>
      <c r="N1153" s="44"/>
      <c r="O1153" s="44"/>
    </row>
    <row r="1154" spans="1:15" x14ac:dyDescent="0.25">
      <c r="A1154" s="43">
        <v>41331</v>
      </c>
      <c r="B1154" s="42">
        <f t="shared" si="69"/>
        <v>4</v>
      </c>
      <c r="C1154" s="42">
        <f t="shared" si="70"/>
        <v>0</v>
      </c>
      <c r="D1154" s="36" t="s">
        <v>2093</v>
      </c>
      <c r="E1154" s="44">
        <v>1023</v>
      </c>
      <c r="F1154" s="44">
        <v>7332.81</v>
      </c>
      <c r="G1154" s="44">
        <v>76165.070000000007</v>
      </c>
      <c r="H1154" s="44">
        <v>98355.19</v>
      </c>
      <c r="I1154" s="44">
        <v>836968.04073204834</v>
      </c>
      <c r="J1154" s="44">
        <v>500</v>
      </c>
      <c r="K1154" s="44">
        <v>500</v>
      </c>
      <c r="L1154" s="29">
        <f t="shared" si="71"/>
        <v>181853.07</v>
      </c>
      <c r="M1154" s="29">
        <f t="shared" si="68"/>
        <v>1018821.1107320483</v>
      </c>
      <c r="N1154" s="44"/>
      <c r="O1154" s="44"/>
    </row>
    <row r="1155" spans="1:15" x14ac:dyDescent="0.25">
      <c r="A1155" s="43">
        <v>41332</v>
      </c>
      <c r="B1155" s="42">
        <f t="shared" si="69"/>
        <v>4</v>
      </c>
      <c r="C1155" s="42">
        <f t="shared" si="70"/>
        <v>0</v>
      </c>
      <c r="D1155" s="36" t="s">
        <v>2094</v>
      </c>
      <c r="E1155" s="44">
        <v>3769</v>
      </c>
      <c r="F1155" s="44">
        <v>13345.89</v>
      </c>
      <c r="G1155" s="44">
        <v>346224.64000000001</v>
      </c>
      <c r="H1155" s="44">
        <v>1272591.67</v>
      </c>
      <c r="I1155" s="44">
        <v>3071990.395326579</v>
      </c>
      <c r="J1155" s="44">
        <v>500</v>
      </c>
      <c r="K1155" s="44">
        <v>500</v>
      </c>
      <c r="L1155" s="29">
        <f t="shared" si="71"/>
        <v>1632162.2</v>
      </c>
      <c r="M1155" s="29">
        <f t="shared" si="68"/>
        <v>4704152.5953265792</v>
      </c>
      <c r="N1155" s="44"/>
      <c r="O1155" s="44"/>
    </row>
    <row r="1156" spans="1:15" x14ac:dyDescent="0.25">
      <c r="A1156" s="43">
        <v>41333</v>
      </c>
      <c r="B1156" s="42">
        <f t="shared" si="69"/>
        <v>4</v>
      </c>
      <c r="C1156" s="42">
        <f t="shared" si="70"/>
        <v>0</v>
      </c>
      <c r="D1156" s="36" t="s">
        <v>2095</v>
      </c>
      <c r="E1156" s="44">
        <v>504</v>
      </c>
      <c r="F1156" s="44">
        <v>3730.14</v>
      </c>
      <c r="G1156" s="44">
        <v>43865.9</v>
      </c>
      <c r="H1156" s="44">
        <v>18995.27</v>
      </c>
      <c r="I1156" s="44">
        <v>410639.02065391245</v>
      </c>
      <c r="J1156" s="44">
        <v>500</v>
      </c>
      <c r="K1156" s="44">
        <v>500</v>
      </c>
      <c r="L1156" s="29">
        <f t="shared" si="71"/>
        <v>66591.31</v>
      </c>
      <c r="M1156" s="29">
        <f t="shared" si="68"/>
        <v>477230.33065391245</v>
      </c>
      <c r="N1156" s="44"/>
      <c r="O1156" s="44"/>
    </row>
    <row r="1157" spans="1:15" x14ac:dyDescent="0.25">
      <c r="A1157" s="43">
        <v>41334</v>
      </c>
      <c r="B1157" s="42">
        <f t="shared" si="69"/>
        <v>4</v>
      </c>
      <c r="C1157" s="42">
        <f t="shared" si="70"/>
        <v>0</v>
      </c>
      <c r="D1157" s="36" t="s">
        <v>2096</v>
      </c>
      <c r="E1157" s="44">
        <v>1759</v>
      </c>
      <c r="F1157" s="44">
        <v>16422.57</v>
      </c>
      <c r="G1157" s="44">
        <v>119783.75</v>
      </c>
      <c r="H1157" s="44">
        <v>371015.43</v>
      </c>
      <c r="I1157" s="44">
        <v>1433162.7724806189</v>
      </c>
      <c r="J1157" s="44">
        <v>500</v>
      </c>
      <c r="K1157" s="44">
        <v>500</v>
      </c>
      <c r="L1157" s="29">
        <f t="shared" si="71"/>
        <v>507221.75</v>
      </c>
      <c r="M1157" s="29">
        <f t="shared" si="68"/>
        <v>1940384.5224806189</v>
      </c>
      <c r="N1157" s="44"/>
      <c r="O1157" s="44"/>
    </row>
    <row r="1158" spans="1:15" x14ac:dyDescent="0.25">
      <c r="A1158" s="43">
        <v>41336</v>
      </c>
      <c r="B1158" s="42">
        <f t="shared" si="69"/>
        <v>4</v>
      </c>
      <c r="C1158" s="42">
        <f t="shared" si="70"/>
        <v>0</v>
      </c>
      <c r="D1158" s="36" t="s">
        <v>2097</v>
      </c>
      <c r="E1158" s="44">
        <v>633</v>
      </c>
      <c r="F1158" s="44">
        <v>8221.5400000000009</v>
      </c>
      <c r="G1158" s="44">
        <v>46809.760000000002</v>
      </c>
      <c r="H1158" s="44">
        <v>21374.44</v>
      </c>
      <c r="I1158" s="44">
        <v>515743.05570223526</v>
      </c>
      <c r="J1158" s="44">
        <v>500</v>
      </c>
      <c r="K1158" s="44">
        <v>500</v>
      </c>
      <c r="L1158" s="29">
        <f t="shared" si="71"/>
        <v>76405.740000000005</v>
      </c>
      <c r="M1158" s="29">
        <f t="shared" ref="M1158:M1221" si="72">L1158+I1158</f>
        <v>592148.79570223531</v>
      </c>
      <c r="N1158" s="44"/>
      <c r="O1158" s="44"/>
    </row>
    <row r="1159" spans="1:15" x14ac:dyDescent="0.25">
      <c r="A1159" s="43">
        <v>41337</v>
      </c>
      <c r="B1159" s="42">
        <f t="shared" ref="B1159:B1222" si="73">INT(A1159/10000)</f>
        <v>4</v>
      </c>
      <c r="C1159" s="42">
        <f t="shared" ref="C1159:C1222" si="74">IF(E1159&lt;=10000,0,IF(E1159&lt;=20000,1,IF(E1159&lt;=50000,2,3)))</f>
        <v>0</v>
      </c>
      <c r="D1159" s="36" t="s">
        <v>2098</v>
      </c>
      <c r="E1159" s="44">
        <v>1218</v>
      </c>
      <c r="F1159" s="44">
        <v>10618.74</v>
      </c>
      <c r="G1159" s="44">
        <v>82744.83</v>
      </c>
      <c r="H1159" s="44">
        <v>138806.62</v>
      </c>
      <c r="I1159" s="44">
        <v>992377.633246955</v>
      </c>
      <c r="J1159" s="44">
        <v>500</v>
      </c>
      <c r="K1159" s="44">
        <v>500</v>
      </c>
      <c r="L1159" s="29">
        <f t="shared" ref="L1159:L1222" si="75">F1159/J1159*500+G1159/K1159*500+H1159</f>
        <v>232170.19</v>
      </c>
      <c r="M1159" s="29">
        <f t="shared" si="72"/>
        <v>1224547.8232469549</v>
      </c>
      <c r="N1159" s="44"/>
      <c r="O1159" s="44"/>
    </row>
    <row r="1160" spans="1:15" x14ac:dyDescent="0.25">
      <c r="A1160" s="43">
        <v>41338</v>
      </c>
      <c r="B1160" s="42">
        <f t="shared" si="73"/>
        <v>4</v>
      </c>
      <c r="C1160" s="42">
        <f t="shared" si="74"/>
        <v>0</v>
      </c>
      <c r="D1160" s="36" t="s">
        <v>1103</v>
      </c>
      <c r="E1160" s="44">
        <v>2272</v>
      </c>
      <c r="F1160" s="44">
        <v>13881.74</v>
      </c>
      <c r="G1160" s="44">
        <v>200053.09</v>
      </c>
      <c r="H1160" s="44">
        <v>1422630.54</v>
      </c>
      <c r="I1160" s="44">
        <v>1857911.6327890656</v>
      </c>
      <c r="J1160" s="44">
        <v>500</v>
      </c>
      <c r="K1160" s="44">
        <v>500</v>
      </c>
      <c r="L1160" s="29">
        <f t="shared" si="75"/>
        <v>1636565.37</v>
      </c>
      <c r="M1160" s="29">
        <f t="shared" si="72"/>
        <v>3494477.0027890657</v>
      </c>
      <c r="N1160" s="44"/>
      <c r="O1160" s="44"/>
    </row>
    <row r="1161" spans="1:15" x14ac:dyDescent="0.25">
      <c r="A1161" s="43">
        <v>41341</v>
      </c>
      <c r="B1161" s="42">
        <f t="shared" si="73"/>
        <v>4</v>
      </c>
      <c r="C1161" s="42">
        <f t="shared" si="74"/>
        <v>0</v>
      </c>
      <c r="D1161" s="36" t="s">
        <v>2099</v>
      </c>
      <c r="E1161" s="44">
        <v>571</v>
      </c>
      <c r="F1161" s="44">
        <v>10220.89</v>
      </c>
      <c r="G1161" s="44">
        <v>50221.23</v>
      </c>
      <c r="H1161" s="44">
        <v>23186.46</v>
      </c>
      <c r="I1161" s="44">
        <v>475577.93808211113</v>
      </c>
      <c r="J1161" s="44">
        <v>500</v>
      </c>
      <c r="K1161" s="44">
        <v>500</v>
      </c>
      <c r="L1161" s="29">
        <f t="shared" si="75"/>
        <v>83628.58</v>
      </c>
      <c r="M1161" s="29">
        <f t="shared" si="72"/>
        <v>559206.51808211114</v>
      </c>
      <c r="N1161" s="44"/>
      <c r="O1161" s="44"/>
    </row>
    <row r="1162" spans="1:15" x14ac:dyDescent="0.25">
      <c r="A1162" s="43">
        <v>41342</v>
      </c>
      <c r="B1162" s="42">
        <f t="shared" si="73"/>
        <v>4</v>
      </c>
      <c r="C1162" s="42">
        <f t="shared" si="74"/>
        <v>0</v>
      </c>
      <c r="D1162" s="36" t="s">
        <v>1104</v>
      </c>
      <c r="E1162" s="44">
        <v>2835</v>
      </c>
      <c r="F1162" s="44">
        <v>19162.04</v>
      </c>
      <c r="G1162" s="44">
        <v>250055.11</v>
      </c>
      <c r="H1162" s="44">
        <v>723053.35</v>
      </c>
      <c r="I1162" s="44">
        <v>2348589.9585996671</v>
      </c>
      <c r="J1162" s="44">
        <v>500</v>
      </c>
      <c r="K1162" s="44">
        <v>500</v>
      </c>
      <c r="L1162" s="29">
        <f t="shared" si="75"/>
        <v>992270.5</v>
      </c>
      <c r="M1162" s="29">
        <f t="shared" si="72"/>
        <v>3340860.4585996671</v>
      </c>
      <c r="N1162" s="44"/>
      <c r="O1162" s="44"/>
    </row>
    <row r="1163" spans="1:15" x14ac:dyDescent="0.25">
      <c r="A1163" s="43">
        <v>41343</v>
      </c>
      <c r="B1163" s="42">
        <f t="shared" si="73"/>
        <v>4</v>
      </c>
      <c r="C1163" s="42">
        <f t="shared" si="74"/>
        <v>0</v>
      </c>
      <c r="D1163" s="36" t="s">
        <v>1105</v>
      </c>
      <c r="E1163" s="44">
        <v>3225</v>
      </c>
      <c r="F1163" s="44">
        <v>17454.82</v>
      </c>
      <c r="G1163" s="44">
        <v>323432.08</v>
      </c>
      <c r="H1163" s="44">
        <v>708097.89</v>
      </c>
      <c r="I1163" s="44">
        <v>2700787.9762080708</v>
      </c>
      <c r="J1163" s="44">
        <v>500</v>
      </c>
      <c r="K1163" s="44">
        <v>500</v>
      </c>
      <c r="L1163" s="29">
        <f t="shared" si="75"/>
        <v>1048984.79</v>
      </c>
      <c r="M1163" s="29">
        <f t="shared" si="72"/>
        <v>3749772.7662080708</v>
      </c>
      <c r="N1163" s="44"/>
      <c r="O1163" s="44"/>
    </row>
    <row r="1164" spans="1:15" x14ac:dyDescent="0.25">
      <c r="A1164" s="43">
        <v>41344</v>
      </c>
      <c r="B1164" s="42">
        <f t="shared" si="73"/>
        <v>4</v>
      </c>
      <c r="C1164" s="42">
        <f t="shared" si="74"/>
        <v>0</v>
      </c>
      <c r="D1164" s="36" t="s">
        <v>1106</v>
      </c>
      <c r="E1164" s="44">
        <v>5163</v>
      </c>
      <c r="F1164" s="44">
        <v>14699.09</v>
      </c>
      <c r="G1164" s="44">
        <v>611972.86</v>
      </c>
      <c r="H1164" s="44">
        <v>2059110.02</v>
      </c>
      <c r="I1164" s="44">
        <v>4217033.0818177573</v>
      </c>
      <c r="J1164" s="44">
        <v>500</v>
      </c>
      <c r="K1164" s="44">
        <v>500</v>
      </c>
      <c r="L1164" s="29">
        <f t="shared" si="75"/>
        <v>2685781.9699999997</v>
      </c>
      <c r="M1164" s="29">
        <f t="shared" si="72"/>
        <v>6902815.0518177571</v>
      </c>
      <c r="N1164" s="44"/>
      <c r="O1164" s="44"/>
    </row>
    <row r="1165" spans="1:15" x14ac:dyDescent="0.25">
      <c r="A1165" s="43">
        <v>41345</v>
      </c>
      <c r="B1165" s="42">
        <f t="shared" si="73"/>
        <v>4</v>
      </c>
      <c r="C1165" s="42">
        <f t="shared" si="74"/>
        <v>0</v>
      </c>
      <c r="D1165" s="36" t="s">
        <v>1084</v>
      </c>
      <c r="E1165" s="44">
        <v>1591</v>
      </c>
      <c r="F1165" s="44">
        <v>8930.67</v>
      </c>
      <c r="G1165" s="44">
        <v>108506.56</v>
      </c>
      <c r="H1165" s="44">
        <v>157227.12</v>
      </c>
      <c r="I1165" s="44">
        <v>1296809.5989293149</v>
      </c>
      <c r="J1165" s="44">
        <v>500</v>
      </c>
      <c r="K1165" s="44">
        <v>500</v>
      </c>
      <c r="L1165" s="29">
        <f t="shared" si="75"/>
        <v>274664.34999999998</v>
      </c>
      <c r="M1165" s="29">
        <f t="shared" si="72"/>
        <v>1571473.948929315</v>
      </c>
      <c r="N1165" s="44"/>
      <c r="O1165" s="44"/>
    </row>
    <row r="1166" spans="1:15" x14ac:dyDescent="0.25">
      <c r="A1166" s="43">
        <v>41346</v>
      </c>
      <c r="B1166" s="42">
        <f t="shared" si="73"/>
        <v>4</v>
      </c>
      <c r="C1166" s="42">
        <f t="shared" si="74"/>
        <v>0</v>
      </c>
      <c r="D1166" s="36" t="s">
        <v>2179</v>
      </c>
      <c r="E1166" s="44">
        <v>1100</v>
      </c>
      <c r="F1166" s="44">
        <v>20415.86</v>
      </c>
      <c r="G1166" s="44">
        <v>87063.53</v>
      </c>
      <c r="H1166" s="44">
        <v>91636.75</v>
      </c>
      <c r="I1166" s="44">
        <v>925219.55777639616</v>
      </c>
      <c r="J1166" s="44">
        <v>500</v>
      </c>
      <c r="K1166" s="44">
        <v>500</v>
      </c>
      <c r="L1166" s="29">
        <f t="shared" si="75"/>
        <v>199116.14</v>
      </c>
      <c r="M1166" s="29">
        <f t="shared" si="72"/>
        <v>1124335.6977763963</v>
      </c>
      <c r="N1166" s="44"/>
      <c r="O1166" s="44"/>
    </row>
    <row r="1167" spans="1:15" x14ac:dyDescent="0.25">
      <c r="A1167" s="43">
        <v>41401</v>
      </c>
      <c r="B1167" s="42">
        <f t="shared" si="73"/>
        <v>4</v>
      </c>
      <c r="C1167" s="42">
        <f t="shared" si="74"/>
        <v>0</v>
      </c>
      <c r="D1167" s="36" t="s">
        <v>1107</v>
      </c>
      <c r="E1167" s="44">
        <v>693</v>
      </c>
      <c r="F1167" s="44">
        <v>10905.71</v>
      </c>
      <c r="G1167" s="44">
        <v>44953.13</v>
      </c>
      <c r="H1167" s="44">
        <v>17678.099999999999</v>
      </c>
      <c r="I1167" s="44">
        <v>564628.65339912963</v>
      </c>
      <c r="J1167" s="44">
        <v>500</v>
      </c>
      <c r="K1167" s="44">
        <v>500</v>
      </c>
      <c r="L1167" s="29">
        <f t="shared" si="75"/>
        <v>73536.94</v>
      </c>
      <c r="M1167" s="29">
        <f t="shared" si="72"/>
        <v>638165.59339912958</v>
      </c>
      <c r="N1167" s="44"/>
      <c r="O1167" s="44"/>
    </row>
    <row r="1168" spans="1:15" x14ac:dyDescent="0.25">
      <c r="A1168" s="43">
        <v>41402</v>
      </c>
      <c r="B1168" s="42">
        <f t="shared" si="73"/>
        <v>4</v>
      </c>
      <c r="C1168" s="42">
        <f t="shared" si="74"/>
        <v>0</v>
      </c>
      <c r="D1168" s="36" t="s">
        <v>1108</v>
      </c>
      <c r="E1168" s="44">
        <v>5232</v>
      </c>
      <c r="F1168" s="44">
        <v>35370.17</v>
      </c>
      <c r="G1168" s="44">
        <v>353952.45</v>
      </c>
      <c r="H1168" s="44">
        <v>1339266.83</v>
      </c>
      <c r="I1168" s="44">
        <v>4268080.1191691859</v>
      </c>
      <c r="J1168" s="44">
        <v>500</v>
      </c>
      <c r="K1168" s="44">
        <v>500</v>
      </c>
      <c r="L1168" s="29">
        <f t="shared" si="75"/>
        <v>1728589.4500000002</v>
      </c>
      <c r="M1168" s="29">
        <f t="shared" si="72"/>
        <v>5996669.5691691861</v>
      </c>
      <c r="N1168" s="44"/>
      <c r="O1168" s="44"/>
    </row>
    <row r="1169" spans="1:15" x14ac:dyDescent="0.25">
      <c r="A1169" s="43">
        <v>41403</v>
      </c>
      <c r="B1169" s="42">
        <f t="shared" si="73"/>
        <v>4</v>
      </c>
      <c r="C1169" s="42">
        <f t="shared" si="74"/>
        <v>0</v>
      </c>
      <c r="D1169" s="36" t="s">
        <v>1109</v>
      </c>
      <c r="E1169" s="44">
        <v>2066</v>
      </c>
      <c r="F1169" s="44">
        <v>10348.16</v>
      </c>
      <c r="G1169" s="44">
        <v>140327.56</v>
      </c>
      <c r="H1169" s="44">
        <v>265724.93</v>
      </c>
      <c r="I1169" s="44">
        <v>1683294.0806963949</v>
      </c>
      <c r="J1169" s="44">
        <v>500</v>
      </c>
      <c r="K1169" s="44">
        <v>500</v>
      </c>
      <c r="L1169" s="29">
        <f t="shared" si="75"/>
        <v>416400.65</v>
      </c>
      <c r="M1169" s="29">
        <f t="shared" si="72"/>
        <v>2099694.730696395</v>
      </c>
      <c r="N1169" s="44"/>
      <c r="O1169" s="44"/>
    </row>
    <row r="1170" spans="1:15" x14ac:dyDescent="0.25">
      <c r="A1170" s="43">
        <v>41404</v>
      </c>
      <c r="B1170" s="42">
        <f t="shared" si="73"/>
        <v>4</v>
      </c>
      <c r="C1170" s="42">
        <f t="shared" si="74"/>
        <v>0</v>
      </c>
      <c r="D1170" s="36" t="s">
        <v>1110</v>
      </c>
      <c r="E1170" s="44">
        <v>1593</v>
      </c>
      <c r="F1170" s="44">
        <v>23305.93</v>
      </c>
      <c r="G1170" s="44">
        <v>82443.3</v>
      </c>
      <c r="H1170" s="44">
        <v>103351.19</v>
      </c>
      <c r="I1170" s="44">
        <v>1298870.2188525447</v>
      </c>
      <c r="J1170" s="44">
        <v>500</v>
      </c>
      <c r="K1170" s="44">
        <v>500</v>
      </c>
      <c r="L1170" s="29">
        <f t="shared" si="75"/>
        <v>209100.42</v>
      </c>
      <c r="M1170" s="29">
        <f t="shared" si="72"/>
        <v>1507970.6388525446</v>
      </c>
      <c r="N1170" s="44"/>
      <c r="O1170" s="44"/>
    </row>
    <row r="1171" spans="1:15" x14ac:dyDescent="0.25">
      <c r="A1171" s="43">
        <v>41405</v>
      </c>
      <c r="B1171" s="42">
        <f t="shared" si="73"/>
        <v>4</v>
      </c>
      <c r="C1171" s="42">
        <f t="shared" si="74"/>
        <v>0</v>
      </c>
      <c r="D1171" s="36" t="s">
        <v>1111</v>
      </c>
      <c r="E1171" s="44">
        <v>1041</v>
      </c>
      <c r="F1171" s="44">
        <v>13991.17</v>
      </c>
      <c r="G1171" s="44">
        <v>70458.570000000007</v>
      </c>
      <c r="H1171" s="44">
        <v>533589.98</v>
      </c>
      <c r="I1171" s="44">
        <v>848165.12004111672</v>
      </c>
      <c r="J1171" s="44">
        <v>500</v>
      </c>
      <c r="K1171" s="44">
        <v>500</v>
      </c>
      <c r="L1171" s="29">
        <f t="shared" si="75"/>
        <v>618039.72</v>
      </c>
      <c r="M1171" s="29">
        <f t="shared" si="72"/>
        <v>1466204.8400411168</v>
      </c>
      <c r="N1171" s="44"/>
      <c r="O1171" s="44"/>
    </row>
    <row r="1172" spans="1:15" x14ac:dyDescent="0.25">
      <c r="A1172" s="43">
        <v>41406</v>
      </c>
      <c r="B1172" s="42">
        <f t="shared" si="73"/>
        <v>4</v>
      </c>
      <c r="C1172" s="42">
        <f t="shared" si="74"/>
        <v>0</v>
      </c>
      <c r="D1172" s="36" t="s">
        <v>1112</v>
      </c>
      <c r="E1172" s="44">
        <v>1316</v>
      </c>
      <c r="F1172" s="44">
        <v>27902.57</v>
      </c>
      <c r="G1172" s="44">
        <v>72855.960000000006</v>
      </c>
      <c r="H1172" s="44">
        <v>84612.97</v>
      </c>
      <c r="I1172" s="44">
        <v>1072224.1094852157</v>
      </c>
      <c r="J1172" s="44">
        <v>500</v>
      </c>
      <c r="K1172" s="44">
        <v>500</v>
      </c>
      <c r="L1172" s="29">
        <f t="shared" si="75"/>
        <v>185371.5</v>
      </c>
      <c r="M1172" s="29">
        <f t="shared" si="72"/>
        <v>1257595.6094852157</v>
      </c>
      <c r="N1172" s="44"/>
      <c r="O1172" s="44"/>
    </row>
    <row r="1173" spans="1:15" x14ac:dyDescent="0.25">
      <c r="A1173" s="43">
        <v>41407</v>
      </c>
      <c r="B1173" s="42">
        <f t="shared" si="73"/>
        <v>4</v>
      </c>
      <c r="C1173" s="42">
        <f t="shared" si="74"/>
        <v>0</v>
      </c>
      <c r="D1173" s="36" t="s">
        <v>1113</v>
      </c>
      <c r="E1173" s="44">
        <v>933</v>
      </c>
      <c r="F1173" s="44">
        <v>6137.07</v>
      </c>
      <c r="G1173" s="44">
        <v>69142.36</v>
      </c>
      <c r="H1173" s="44">
        <v>244422.28</v>
      </c>
      <c r="I1173" s="44">
        <v>768257.544186707</v>
      </c>
      <c r="J1173" s="44">
        <v>500</v>
      </c>
      <c r="K1173" s="44">
        <v>500</v>
      </c>
      <c r="L1173" s="29">
        <f t="shared" si="75"/>
        <v>319701.70999999996</v>
      </c>
      <c r="M1173" s="29">
        <f t="shared" si="72"/>
        <v>1087959.2541867071</v>
      </c>
      <c r="N1173" s="44"/>
      <c r="O1173" s="44"/>
    </row>
    <row r="1174" spans="1:15" x14ac:dyDescent="0.25">
      <c r="A1174" s="43">
        <v>41408</v>
      </c>
      <c r="B1174" s="42">
        <f t="shared" si="73"/>
        <v>4</v>
      </c>
      <c r="C1174" s="42">
        <f t="shared" si="74"/>
        <v>0</v>
      </c>
      <c r="D1174" s="36" t="s">
        <v>1114</v>
      </c>
      <c r="E1174" s="44">
        <v>1783</v>
      </c>
      <c r="F1174" s="44">
        <v>15131.04</v>
      </c>
      <c r="G1174" s="44">
        <v>87618.47</v>
      </c>
      <c r="H1174" s="44">
        <v>407041.69</v>
      </c>
      <c r="I1174" s="44">
        <v>1452717.0115593767</v>
      </c>
      <c r="J1174" s="44">
        <v>500</v>
      </c>
      <c r="K1174" s="44">
        <v>500</v>
      </c>
      <c r="L1174" s="29">
        <f t="shared" si="75"/>
        <v>509791.2</v>
      </c>
      <c r="M1174" s="29">
        <f t="shared" si="72"/>
        <v>1962508.2115593767</v>
      </c>
      <c r="N1174" s="44"/>
      <c r="O1174" s="44"/>
    </row>
    <row r="1175" spans="1:15" x14ac:dyDescent="0.25">
      <c r="A1175" s="43">
        <v>41409</v>
      </c>
      <c r="B1175" s="42">
        <f t="shared" si="73"/>
        <v>4</v>
      </c>
      <c r="C1175" s="42">
        <f t="shared" si="74"/>
        <v>0</v>
      </c>
      <c r="D1175" s="36" t="s">
        <v>1115</v>
      </c>
      <c r="E1175" s="44">
        <v>2870</v>
      </c>
      <c r="F1175" s="44">
        <v>19340.8</v>
      </c>
      <c r="G1175" s="44">
        <v>134610.38</v>
      </c>
      <c r="H1175" s="44">
        <v>206487.88</v>
      </c>
      <c r="I1175" s="44">
        <v>2338361.0898347795</v>
      </c>
      <c r="J1175" s="44">
        <v>500</v>
      </c>
      <c r="K1175" s="44">
        <v>500</v>
      </c>
      <c r="L1175" s="29">
        <f t="shared" si="75"/>
        <v>360439.06</v>
      </c>
      <c r="M1175" s="29">
        <f t="shared" si="72"/>
        <v>2698800.1498347796</v>
      </c>
      <c r="N1175" s="44"/>
      <c r="O1175" s="44"/>
    </row>
    <row r="1176" spans="1:15" x14ac:dyDescent="0.25">
      <c r="A1176" s="43">
        <v>41410</v>
      </c>
      <c r="B1176" s="42">
        <f t="shared" si="73"/>
        <v>4</v>
      </c>
      <c r="C1176" s="42">
        <f t="shared" si="74"/>
        <v>0</v>
      </c>
      <c r="D1176" s="36" t="s">
        <v>1116</v>
      </c>
      <c r="E1176" s="44">
        <v>1447</v>
      </c>
      <c r="F1176" s="44">
        <v>10214.81</v>
      </c>
      <c r="G1176" s="44">
        <v>148475.92000000001</v>
      </c>
      <c r="H1176" s="44">
        <v>956562.08</v>
      </c>
      <c r="I1176" s="44">
        <v>1179280.7644567685</v>
      </c>
      <c r="J1176" s="44">
        <v>500</v>
      </c>
      <c r="K1176" s="44">
        <v>500</v>
      </c>
      <c r="L1176" s="29">
        <f t="shared" si="75"/>
        <v>1115252.81</v>
      </c>
      <c r="M1176" s="29">
        <f t="shared" si="72"/>
        <v>2294533.5744567686</v>
      </c>
      <c r="N1176" s="44"/>
      <c r="O1176" s="44"/>
    </row>
    <row r="1177" spans="1:15" x14ac:dyDescent="0.25">
      <c r="A1177" s="43">
        <v>41411</v>
      </c>
      <c r="B1177" s="42">
        <f t="shared" si="73"/>
        <v>4</v>
      </c>
      <c r="C1177" s="42">
        <f t="shared" si="74"/>
        <v>0</v>
      </c>
      <c r="D1177" s="36" t="s">
        <v>1117</v>
      </c>
      <c r="E1177" s="44">
        <v>1994</v>
      </c>
      <c r="F1177" s="44">
        <v>15017.21</v>
      </c>
      <c r="G1177" s="44">
        <v>135704.91</v>
      </c>
      <c r="H1177" s="44">
        <v>807560.02</v>
      </c>
      <c r="I1177" s="44">
        <v>1631574.8634601217</v>
      </c>
      <c r="J1177" s="44">
        <v>500</v>
      </c>
      <c r="K1177" s="44">
        <v>500</v>
      </c>
      <c r="L1177" s="29">
        <f t="shared" si="75"/>
        <v>958282.14</v>
      </c>
      <c r="M1177" s="29">
        <f t="shared" si="72"/>
        <v>2589857.0034601218</v>
      </c>
      <c r="N1177" s="44"/>
      <c r="O1177" s="44"/>
    </row>
    <row r="1178" spans="1:15" x14ac:dyDescent="0.25">
      <c r="A1178" s="43">
        <v>41412</v>
      </c>
      <c r="B1178" s="42">
        <f t="shared" si="73"/>
        <v>4</v>
      </c>
      <c r="C1178" s="42">
        <f t="shared" si="74"/>
        <v>0</v>
      </c>
      <c r="D1178" s="36" t="s">
        <v>1118</v>
      </c>
      <c r="E1178" s="44">
        <v>328</v>
      </c>
      <c r="F1178" s="44">
        <v>5401.28</v>
      </c>
      <c r="G1178" s="44">
        <v>11160.97</v>
      </c>
      <c r="H1178" s="44">
        <v>4523.71</v>
      </c>
      <c r="I1178" s="44">
        <v>267241.26740968903</v>
      </c>
      <c r="J1178" s="44">
        <v>500</v>
      </c>
      <c r="K1178" s="44">
        <v>500</v>
      </c>
      <c r="L1178" s="29">
        <f t="shared" si="75"/>
        <v>21085.96</v>
      </c>
      <c r="M1178" s="29">
        <f t="shared" si="72"/>
        <v>288327.22740968905</v>
      </c>
      <c r="N1178" s="44"/>
      <c r="O1178" s="44"/>
    </row>
    <row r="1179" spans="1:15" x14ac:dyDescent="0.25">
      <c r="A1179" s="43">
        <v>41413</v>
      </c>
      <c r="B1179" s="42">
        <f t="shared" si="73"/>
        <v>4</v>
      </c>
      <c r="C1179" s="42">
        <f t="shared" si="74"/>
        <v>0</v>
      </c>
      <c r="D1179" s="36" t="s">
        <v>1119</v>
      </c>
      <c r="E1179" s="44">
        <v>2576</v>
      </c>
      <c r="F1179" s="44">
        <v>13452.73</v>
      </c>
      <c r="G1179" s="44">
        <v>167785.15</v>
      </c>
      <c r="H1179" s="44">
        <v>371499.25</v>
      </c>
      <c r="I1179" s="44">
        <v>2098821.6611199966</v>
      </c>
      <c r="J1179" s="44">
        <v>500</v>
      </c>
      <c r="K1179" s="44">
        <v>500</v>
      </c>
      <c r="L1179" s="29">
        <f t="shared" si="75"/>
        <v>552737.13</v>
      </c>
      <c r="M1179" s="29">
        <f t="shared" si="72"/>
        <v>2651558.7911199965</v>
      </c>
      <c r="N1179" s="44"/>
      <c r="O1179" s="44"/>
    </row>
    <row r="1180" spans="1:15" x14ac:dyDescent="0.25">
      <c r="A1180" s="43">
        <v>41414</v>
      </c>
      <c r="B1180" s="42">
        <f t="shared" si="73"/>
        <v>4</v>
      </c>
      <c r="C1180" s="42">
        <f t="shared" si="74"/>
        <v>0</v>
      </c>
      <c r="D1180" s="36" t="s">
        <v>1120</v>
      </c>
      <c r="E1180" s="44">
        <v>2264</v>
      </c>
      <c r="F1180" s="44">
        <v>27738.080000000002</v>
      </c>
      <c r="G1180" s="44">
        <v>149575.13</v>
      </c>
      <c r="H1180" s="44">
        <v>450946.76</v>
      </c>
      <c r="I1180" s="44">
        <v>1844616.5530961463</v>
      </c>
      <c r="J1180" s="44">
        <v>500</v>
      </c>
      <c r="K1180" s="44">
        <v>500</v>
      </c>
      <c r="L1180" s="29">
        <f t="shared" si="75"/>
        <v>628259.97</v>
      </c>
      <c r="M1180" s="29">
        <f t="shared" si="72"/>
        <v>2472876.5230961461</v>
      </c>
      <c r="N1180" s="44"/>
      <c r="O1180" s="44"/>
    </row>
    <row r="1181" spans="1:15" x14ac:dyDescent="0.25">
      <c r="A1181" s="43">
        <v>41415</v>
      </c>
      <c r="B1181" s="42">
        <f t="shared" si="73"/>
        <v>4</v>
      </c>
      <c r="C1181" s="42">
        <f t="shared" si="74"/>
        <v>0</v>
      </c>
      <c r="D1181" s="36" t="s">
        <v>1121</v>
      </c>
      <c r="E1181" s="44">
        <v>1482</v>
      </c>
      <c r="F1181" s="44">
        <v>21731.34</v>
      </c>
      <c r="G1181" s="44">
        <v>88791.56</v>
      </c>
      <c r="H1181" s="44">
        <v>78496.600000000006</v>
      </c>
      <c r="I1181" s="44">
        <v>1207474.2631132901</v>
      </c>
      <c r="J1181" s="44">
        <v>500</v>
      </c>
      <c r="K1181" s="44">
        <v>500</v>
      </c>
      <c r="L1181" s="29">
        <f t="shared" si="75"/>
        <v>189019.5</v>
      </c>
      <c r="M1181" s="29">
        <f t="shared" si="72"/>
        <v>1396493.7631132901</v>
      </c>
      <c r="N1181" s="44"/>
      <c r="O1181" s="44"/>
    </row>
    <row r="1182" spans="1:15" x14ac:dyDescent="0.25">
      <c r="A1182" s="43">
        <v>41416</v>
      </c>
      <c r="B1182" s="42">
        <f t="shared" si="73"/>
        <v>4</v>
      </c>
      <c r="C1182" s="42">
        <f t="shared" si="74"/>
        <v>0</v>
      </c>
      <c r="D1182" s="36" t="s">
        <v>1122</v>
      </c>
      <c r="E1182" s="44">
        <v>2074</v>
      </c>
      <c r="F1182" s="44">
        <v>7447.11</v>
      </c>
      <c r="G1182" s="44">
        <v>140249.46</v>
      </c>
      <c r="H1182" s="44">
        <v>816595.45</v>
      </c>
      <c r="I1182" s="44">
        <v>1689812.1603893142</v>
      </c>
      <c r="J1182" s="44">
        <v>500</v>
      </c>
      <c r="K1182" s="44">
        <v>500</v>
      </c>
      <c r="L1182" s="29">
        <f t="shared" si="75"/>
        <v>964292.0199999999</v>
      </c>
      <c r="M1182" s="29">
        <f t="shared" si="72"/>
        <v>2654104.180389314</v>
      </c>
      <c r="N1182" s="44"/>
      <c r="O1182" s="44"/>
    </row>
    <row r="1183" spans="1:15" x14ac:dyDescent="0.25">
      <c r="A1183" s="43">
        <v>41417</v>
      </c>
      <c r="B1183" s="42">
        <f t="shared" si="73"/>
        <v>4</v>
      </c>
      <c r="C1183" s="42">
        <f t="shared" si="74"/>
        <v>0</v>
      </c>
      <c r="D1183" s="36" t="s">
        <v>2100</v>
      </c>
      <c r="E1183" s="44">
        <v>1549</v>
      </c>
      <c r="F1183" s="44">
        <v>15793.62</v>
      </c>
      <c r="G1183" s="44">
        <v>94302.74</v>
      </c>
      <c r="H1183" s="44">
        <v>165936.97</v>
      </c>
      <c r="I1183" s="44">
        <v>1263429.3805414888</v>
      </c>
      <c r="J1183" s="44">
        <v>500</v>
      </c>
      <c r="K1183" s="44">
        <v>500</v>
      </c>
      <c r="L1183" s="29">
        <f t="shared" si="75"/>
        <v>276033.33</v>
      </c>
      <c r="M1183" s="29">
        <f t="shared" si="72"/>
        <v>1539462.7105414888</v>
      </c>
      <c r="N1183" s="44"/>
      <c r="O1183" s="44"/>
    </row>
    <row r="1184" spans="1:15" x14ac:dyDescent="0.25">
      <c r="A1184" s="43">
        <v>41418</v>
      </c>
      <c r="B1184" s="42">
        <f t="shared" si="73"/>
        <v>4</v>
      </c>
      <c r="C1184" s="42">
        <f t="shared" si="74"/>
        <v>0</v>
      </c>
      <c r="D1184" s="36" t="s">
        <v>2101</v>
      </c>
      <c r="E1184" s="44">
        <v>3182</v>
      </c>
      <c r="F1184" s="44">
        <v>21731.16</v>
      </c>
      <c r="G1184" s="44">
        <v>367128.71</v>
      </c>
      <c r="H1184" s="44">
        <v>2700047.41</v>
      </c>
      <c r="I1184" s="44">
        <v>2594678.4978586296</v>
      </c>
      <c r="J1184" s="44">
        <v>500</v>
      </c>
      <c r="K1184" s="44">
        <v>500</v>
      </c>
      <c r="L1184" s="29">
        <f t="shared" si="75"/>
        <v>3088907.2800000003</v>
      </c>
      <c r="M1184" s="29">
        <f t="shared" si="72"/>
        <v>5683585.7778586298</v>
      </c>
      <c r="N1184" s="44"/>
      <c r="O1184" s="44"/>
    </row>
    <row r="1185" spans="1:15" x14ac:dyDescent="0.25">
      <c r="A1185" s="43">
        <v>41419</v>
      </c>
      <c r="B1185" s="42">
        <f t="shared" si="73"/>
        <v>4</v>
      </c>
      <c r="C1185" s="42">
        <f t="shared" si="74"/>
        <v>0</v>
      </c>
      <c r="D1185" s="36" t="s">
        <v>2102</v>
      </c>
      <c r="E1185" s="44">
        <v>1879</v>
      </c>
      <c r="F1185" s="44">
        <v>24942.94</v>
      </c>
      <c r="G1185" s="44">
        <v>111910.65</v>
      </c>
      <c r="H1185" s="44">
        <v>867893.43</v>
      </c>
      <c r="I1185" s="44">
        <v>1532293.8678744074</v>
      </c>
      <c r="J1185" s="44">
        <v>500</v>
      </c>
      <c r="K1185" s="44">
        <v>500</v>
      </c>
      <c r="L1185" s="29">
        <f t="shared" si="75"/>
        <v>1004747.02</v>
      </c>
      <c r="M1185" s="29">
        <f t="shared" si="72"/>
        <v>2537040.8878744077</v>
      </c>
      <c r="N1185" s="44"/>
      <c r="O1185" s="44"/>
    </row>
    <row r="1186" spans="1:15" x14ac:dyDescent="0.25">
      <c r="A1186" s="43">
        <v>41420</v>
      </c>
      <c r="B1186" s="42">
        <f t="shared" si="73"/>
        <v>4</v>
      </c>
      <c r="C1186" s="42">
        <f t="shared" si="74"/>
        <v>0</v>
      </c>
      <c r="D1186" s="36" t="s">
        <v>2103</v>
      </c>
      <c r="E1186" s="44">
        <v>1719</v>
      </c>
      <c r="F1186" s="44">
        <v>25707.57</v>
      </c>
      <c r="G1186" s="44">
        <v>92639.55</v>
      </c>
      <c r="H1186" s="44">
        <v>183448.58</v>
      </c>
      <c r="I1186" s="44">
        <v>1400572.3740160228</v>
      </c>
      <c r="J1186" s="44">
        <v>500</v>
      </c>
      <c r="K1186" s="44">
        <v>500</v>
      </c>
      <c r="L1186" s="29">
        <f t="shared" si="75"/>
        <v>301795.69999999995</v>
      </c>
      <c r="M1186" s="29">
        <f t="shared" si="72"/>
        <v>1702368.0740160227</v>
      </c>
      <c r="N1186" s="44"/>
      <c r="O1186" s="44"/>
    </row>
    <row r="1187" spans="1:15" x14ac:dyDescent="0.25">
      <c r="A1187" s="43">
        <v>41421</v>
      </c>
      <c r="B1187" s="42">
        <f t="shared" si="73"/>
        <v>4</v>
      </c>
      <c r="C1187" s="42">
        <f t="shared" si="74"/>
        <v>0</v>
      </c>
      <c r="D1187" s="36" t="s">
        <v>2104</v>
      </c>
      <c r="E1187" s="44">
        <v>1091</v>
      </c>
      <c r="F1187" s="44">
        <v>11760.75</v>
      </c>
      <c r="G1187" s="44">
        <v>82239.990000000005</v>
      </c>
      <c r="H1187" s="44">
        <v>282945.98</v>
      </c>
      <c r="I1187" s="44">
        <v>888903.11812186195</v>
      </c>
      <c r="J1187" s="44">
        <v>500</v>
      </c>
      <c r="K1187" s="44">
        <v>500</v>
      </c>
      <c r="L1187" s="29">
        <f t="shared" si="75"/>
        <v>376946.72</v>
      </c>
      <c r="M1187" s="29">
        <f t="shared" si="72"/>
        <v>1265849.8381218619</v>
      </c>
      <c r="N1187" s="44"/>
      <c r="O1187" s="44"/>
    </row>
    <row r="1188" spans="1:15" x14ac:dyDescent="0.25">
      <c r="A1188" s="43">
        <v>41422</v>
      </c>
      <c r="B1188" s="42">
        <f t="shared" si="73"/>
        <v>4</v>
      </c>
      <c r="C1188" s="42">
        <f t="shared" si="74"/>
        <v>0</v>
      </c>
      <c r="D1188" s="36" t="s">
        <v>1123</v>
      </c>
      <c r="E1188" s="44">
        <v>5213</v>
      </c>
      <c r="F1188" s="44">
        <v>795.22</v>
      </c>
      <c r="G1188" s="44">
        <v>500647.61</v>
      </c>
      <c r="H1188" s="44">
        <v>1973201.23</v>
      </c>
      <c r="I1188" s="44">
        <v>4307677.8798985034</v>
      </c>
      <c r="J1188" s="44">
        <v>500</v>
      </c>
      <c r="K1188" s="44">
        <v>500</v>
      </c>
      <c r="L1188" s="29">
        <f t="shared" si="75"/>
        <v>2474644.06</v>
      </c>
      <c r="M1188" s="29">
        <f t="shared" si="72"/>
        <v>6782321.9398985039</v>
      </c>
      <c r="N1188" s="44"/>
      <c r="O1188" s="44"/>
    </row>
    <row r="1189" spans="1:15" x14ac:dyDescent="0.25">
      <c r="A1189" s="43">
        <v>41423</v>
      </c>
      <c r="B1189" s="42">
        <f t="shared" si="73"/>
        <v>4</v>
      </c>
      <c r="C1189" s="42">
        <f t="shared" si="74"/>
        <v>0</v>
      </c>
      <c r="D1189" s="36" t="s">
        <v>1124</v>
      </c>
      <c r="E1189" s="44">
        <v>2431</v>
      </c>
      <c r="F1189" s="44">
        <v>38113.99</v>
      </c>
      <c r="G1189" s="44">
        <v>142033.92000000001</v>
      </c>
      <c r="H1189" s="44">
        <v>258152.48</v>
      </c>
      <c r="I1189" s="44">
        <v>1980681.4666858355</v>
      </c>
      <c r="J1189" s="44">
        <v>500</v>
      </c>
      <c r="K1189" s="44">
        <v>500</v>
      </c>
      <c r="L1189" s="29">
        <f t="shared" si="75"/>
        <v>438300.39</v>
      </c>
      <c r="M1189" s="29">
        <f t="shared" si="72"/>
        <v>2418981.8566858354</v>
      </c>
      <c r="N1189" s="44"/>
      <c r="O1189" s="44"/>
    </row>
    <row r="1190" spans="1:15" x14ac:dyDescent="0.25">
      <c r="A1190" s="43">
        <v>41424</v>
      </c>
      <c r="B1190" s="42">
        <f t="shared" si="73"/>
        <v>4</v>
      </c>
      <c r="C1190" s="42">
        <f t="shared" si="74"/>
        <v>0</v>
      </c>
      <c r="D1190" s="36" t="s">
        <v>1125</v>
      </c>
      <c r="E1190" s="44">
        <v>825</v>
      </c>
      <c r="F1190" s="44">
        <v>4454.03</v>
      </c>
      <c r="G1190" s="44">
        <v>68131.61</v>
      </c>
      <c r="H1190" s="44">
        <v>377501.59</v>
      </c>
      <c r="I1190" s="44">
        <v>672176.96833229705</v>
      </c>
      <c r="J1190" s="44">
        <v>500</v>
      </c>
      <c r="K1190" s="44">
        <v>500</v>
      </c>
      <c r="L1190" s="29">
        <f t="shared" si="75"/>
        <v>450087.23000000004</v>
      </c>
      <c r="M1190" s="29">
        <f t="shared" si="72"/>
        <v>1122264.1983322972</v>
      </c>
      <c r="N1190" s="44"/>
      <c r="O1190" s="44"/>
    </row>
    <row r="1191" spans="1:15" x14ac:dyDescent="0.25">
      <c r="A1191" s="43">
        <v>41425</v>
      </c>
      <c r="B1191" s="42">
        <f t="shared" si="73"/>
        <v>4</v>
      </c>
      <c r="C1191" s="42">
        <f t="shared" si="74"/>
        <v>0</v>
      </c>
      <c r="D1191" s="36" t="s">
        <v>1126</v>
      </c>
      <c r="E1191" s="44">
        <v>1457</v>
      </c>
      <c r="F1191" s="44">
        <v>5858.94</v>
      </c>
      <c r="G1191" s="44">
        <v>85859.57</v>
      </c>
      <c r="H1191" s="44">
        <v>593151.21</v>
      </c>
      <c r="I1191" s="44">
        <v>1189954.6640729173</v>
      </c>
      <c r="J1191" s="44">
        <v>500</v>
      </c>
      <c r="K1191" s="44">
        <v>500</v>
      </c>
      <c r="L1191" s="29">
        <f t="shared" si="75"/>
        <v>684869.72</v>
      </c>
      <c r="M1191" s="29">
        <f t="shared" si="72"/>
        <v>1874824.3840729173</v>
      </c>
      <c r="N1191" s="44"/>
      <c r="O1191" s="44"/>
    </row>
    <row r="1192" spans="1:15" x14ac:dyDescent="0.25">
      <c r="A1192" s="43">
        <v>41426</v>
      </c>
      <c r="B1192" s="42">
        <f t="shared" si="73"/>
        <v>4</v>
      </c>
      <c r="C1192" s="42">
        <f t="shared" si="74"/>
        <v>0</v>
      </c>
      <c r="D1192" s="36" t="s">
        <v>1127</v>
      </c>
      <c r="E1192" s="44">
        <v>2914</v>
      </c>
      <c r="F1192" s="44">
        <v>24226.79</v>
      </c>
      <c r="G1192" s="44">
        <v>198303.49</v>
      </c>
      <c r="H1192" s="44">
        <v>1139387.54</v>
      </c>
      <c r="I1192" s="44">
        <v>2374210.5281458348</v>
      </c>
      <c r="J1192" s="44">
        <v>500</v>
      </c>
      <c r="K1192" s="44">
        <v>500</v>
      </c>
      <c r="L1192" s="29">
        <f t="shared" si="75"/>
        <v>1361917.82</v>
      </c>
      <c r="M1192" s="29">
        <f t="shared" si="72"/>
        <v>3736128.3481458351</v>
      </c>
      <c r="N1192" s="44"/>
      <c r="O1192" s="44"/>
    </row>
    <row r="1193" spans="1:15" x14ac:dyDescent="0.25">
      <c r="A1193" s="43">
        <v>41427</v>
      </c>
      <c r="B1193" s="42">
        <f t="shared" si="73"/>
        <v>4</v>
      </c>
      <c r="C1193" s="42">
        <f t="shared" si="74"/>
        <v>0</v>
      </c>
      <c r="D1193" s="36" t="s">
        <v>1128</v>
      </c>
      <c r="E1193" s="44">
        <v>626</v>
      </c>
      <c r="F1193" s="44">
        <v>3628.1</v>
      </c>
      <c r="G1193" s="44">
        <v>43640.84</v>
      </c>
      <c r="H1193" s="44">
        <v>13963.58</v>
      </c>
      <c r="I1193" s="44">
        <v>512127.73597093095</v>
      </c>
      <c r="J1193" s="44">
        <v>500</v>
      </c>
      <c r="K1193" s="44">
        <v>500</v>
      </c>
      <c r="L1193" s="29">
        <f t="shared" si="75"/>
        <v>61232.52</v>
      </c>
      <c r="M1193" s="29">
        <f t="shared" si="72"/>
        <v>573360.25597093091</v>
      </c>
      <c r="N1193" s="44"/>
      <c r="O1193" s="44"/>
    </row>
    <row r="1194" spans="1:15" x14ac:dyDescent="0.25">
      <c r="A1194" s="43">
        <v>41428</v>
      </c>
      <c r="B1194" s="42">
        <f t="shared" si="73"/>
        <v>4</v>
      </c>
      <c r="C1194" s="42">
        <f t="shared" si="74"/>
        <v>0</v>
      </c>
      <c r="D1194" s="36" t="s">
        <v>1129</v>
      </c>
      <c r="E1194" s="44">
        <v>1195</v>
      </c>
      <c r="F1194" s="44">
        <v>9106.7000000000007</v>
      </c>
      <c r="G1194" s="44">
        <v>71582.34</v>
      </c>
      <c r="H1194" s="44">
        <v>100457.14</v>
      </c>
      <c r="I1194" s="44">
        <v>987092.25412981212</v>
      </c>
      <c r="J1194" s="44">
        <v>500</v>
      </c>
      <c r="K1194" s="44">
        <v>500</v>
      </c>
      <c r="L1194" s="29">
        <f t="shared" si="75"/>
        <v>181146.18</v>
      </c>
      <c r="M1194" s="29">
        <f t="shared" si="72"/>
        <v>1168238.4341298121</v>
      </c>
      <c r="N1194" s="44"/>
      <c r="O1194" s="44"/>
    </row>
    <row r="1195" spans="1:15" x14ac:dyDescent="0.25">
      <c r="A1195" s="43">
        <v>41429</v>
      </c>
      <c r="B1195" s="42">
        <f t="shared" si="73"/>
        <v>4</v>
      </c>
      <c r="C1195" s="42">
        <f t="shared" si="74"/>
        <v>0</v>
      </c>
      <c r="D1195" s="36" t="s">
        <v>1130</v>
      </c>
      <c r="E1195" s="44">
        <v>1540</v>
      </c>
      <c r="F1195" s="44">
        <v>9961.5400000000009</v>
      </c>
      <c r="G1195" s="44">
        <v>96555.49</v>
      </c>
      <c r="H1195" s="44">
        <v>271611.34999999998</v>
      </c>
      <c r="I1195" s="44">
        <v>1257911.8408869547</v>
      </c>
      <c r="J1195" s="44">
        <v>500</v>
      </c>
      <c r="K1195" s="44">
        <v>500</v>
      </c>
      <c r="L1195" s="29">
        <f t="shared" si="75"/>
        <v>378128.38</v>
      </c>
      <c r="M1195" s="29">
        <f t="shared" si="72"/>
        <v>1636040.2208869546</v>
      </c>
      <c r="N1195" s="44"/>
      <c r="O1195" s="44"/>
    </row>
    <row r="1196" spans="1:15" x14ac:dyDescent="0.25">
      <c r="A1196" s="43">
        <v>41430</v>
      </c>
      <c r="B1196" s="42">
        <f t="shared" si="73"/>
        <v>4</v>
      </c>
      <c r="C1196" s="42">
        <f t="shared" si="74"/>
        <v>0</v>
      </c>
      <c r="D1196" s="36" t="s">
        <v>1131</v>
      </c>
      <c r="E1196" s="44">
        <v>2024</v>
      </c>
      <c r="F1196" s="44">
        <v>25846.03</v>
      </c>
      <c r="G1196" s="44">
        <v>101566.84</v>
      </c>
      <c r="H1196" s="44">
        <v>446832.37</v>
      </c>
      <c r="I1196" s="44">
        <v>1657445.9623085691</v>
      </c>
      <c r="J1196" s="44">
        <v>500</v>
      </c>
      <c r="K1196" s="44">
        <v>500</v>
      </c>
      <c r="L1196" s="29">
        <f t="shared" si="75"/>
        <v>574245.24</v>
      </c>
      <c r="M1196" s="29">
        <f t="shared" si="72"/>
        <v>2231691.2023085691</v>
      </c>
      <c r="N1196" s="44"/>
      <c r="O1196" s="44"/>
    </row>
    <row r="1197" spans="1:15" x14ac:dyDescent="0.25">
      <c r="A1197" s="43">
        <v>41501</v>
      </c>
      <c r="B1197" s="42">
        <f t="shared" si="73"/>
        <v>4</v>
      </c>
      <c r="C1197" s="42">
        <f t="shared" si="74"/>
        <v>0</v>
      </c>
      <c r="D1197" s="36" t="s">
        <v>1132</v>
      </c>
      <c r="E1197" s="44">
        <v>1875</v>
      </c>
      <c r="F1197" s="44">
        <v>15112.95</v>
      </c>
      <c r="G1197" s="44">
        <v>160288.91</v>
      </c>
      <c r="H1197" s="44">
        <v>633247.48</v>
      </c>
      <c r="I1197" s="44">
        <v>1527674.9280279481</v>
      </c>
      <c r="J1197" s="44">
        <v>500</v>
      </c>
      <c r="K1197" s="44">
        <v>500</v>
      </c>
      <c r="L1197" s="29">
        <f t="shared" si="75"/>
        <v>808649.34</v>
      </c>
      <c r="M1197" s="29">
        <f t="shared" si="72"/>
        <v>2336324.2680279482</v>
      </c>
      <c r="N1197" s="44"/>
      <c r="O1197" s="44"/>
    </row>
    <row r="1198" spans="1:15" x14ac:dyDescent="0.25">
      <c r="A1198" s="43">
        <v>41502</v>
      </c>
      <c r="B1198" s="42">
        <f t="shared" si="73"/>
        <v>4</v>
      </c>
      <c r="C1198" s="42">
        <f t="shared" si="74"/>
        <v>0</v>
      </c>
      <c r="D1198" s="36" t="s">
        <v>1133</v>
      </c>
      <c r="E1198" s="44">
        <v>2277</v>
      </c>
      <c r="F1198" s="44">
        <v>13738.85</v>
      </c>
      <c r="G1198" s="44">
        <v>170922.34</v>
      </c>
      <c r="H1198" s="44">
        <v>137950.54</v>
      </c>
      <c r="I1198" s="44">
        <v>1855208.4325971401</v>
      </c>
      <c r="J1198" s="44">
        <v>500</v>
      </c>
      <c r="K1198" s="44">
        <v>500</v>
      </c>
      <c r="L1198" s="29">
        <f t="shared" si="75"/>
        <v>322611.73</v>
      </c>
      <c r="M1198" s="29">
        <f t="shared" si="72"/>
        <v>2177820.1625971403</v>
      </c>
      <c r="N1198" s="44"/>
      <c r="O1198" s="44"/>
    </row>
    <row r="1199" spans="1:15" x14ac:dyDescent="0.25">
      <c r="A1199" s="43">
        <v>41503</v>
      </c>
      <c r="B1199" s="42">
        <f t="shared" si="73"/>
        <v>4</v>
      </c>
      <c r="C1199" s="42">
        <f t="shared" si="74"/>
        <v>0</v>
      </c>
      <c r="D1199" s="36" t="s">
        <v>1134</v>
      </c>
      <c r="E1199" s="44">
        <v>5378</v>
      </c>
      <c r="F1199" s="44">
        <v>11579.65</v>
      </c>
      <c r="G1199" s="44">
        <v>530963.87</v>
      </c>
      <c r="H1199" s="44">
        <v>1669286.4</v>
      </c>
      <c r="I1199" s="44">
        <v>4592902.8735649623</v>
      </c>
      <c r="J1199" s="44">
        <v>500</v>
      </c>
      <c r="K1199" s="44">
        <v>500</v>
      </c>
      <c r="L1199" s="29">
        <f t="shared" si="75"/>
        <v>2211829.92</v>
      </c>
      <c r="M1199" s="29">
        <f t="shared" si="72"/>
        <v>6804732.7935649622</v>
      </c>
      <c r="N1199" s="44"/>
      <c r="O1199" s="44"/>
    </row>
    <row r="1200" spans="1:15" x14ac:dyDescent="0.25">
      <c r="A1200" s="43">
        <v>41504</v>
      </c>
      <c r="B1200" s="42">
        <f t="shared" si="73"/>
        <v>4</v>
      </c>
      <c r="C1200" s="42">
        <f t="shared" si="74"/>
        <v>0</v>
      </c>
      <c r="D1200" s="36" t="s">
        <v>1135</v>
      </c>
      <c r="E1200" s="44">
        <v>3233</v>
      </c>
      <c r="F1200" s="44">
        <v>17573.43</v>
      </c>
      <c r="G1200" s="44">
        <v>332479.44</v>
      </c>
      <c r="H1200" s="44">
        <v>1357455.19</v>
      </c>
      <c r="I1200" s="44">
        <v>2649666.4559009895</v>
      </c>
      <c r="J1200" s="44">
        <v>500</v>
      </c>
      <c r="K1200" s="44">
        <v>500</v>
      </c>
      <c r="L1200" s="29">
        <f t="shared" si="75"/>
        <v>1707508.06</v>
      </c>
      <c r="M1200" s="29">
        <f t="shared" si="72"/>
        <v>4357174.51590099</v>
      </c>
      <c r="N1200" s="44"/>
      <c r="O1200" s="44"/>
    </row>
    <row r="1201" spans="1:15" x14ac:dyDescent="0.25">
      <c r="A1201" s="43">
        <v>41505</v>
      </c>
      <c r="B1201" s="42">
        <f t="shared" si="73"/>
        <v>4</v>
      </c>
      <c r="C1201" s="42">
        <f t="shared" si="74"/>
        <v>0</v>
      </c>
      <c r="D1201" s="36" t="s">
        <v>1136</v>
      </c>
      <c r="E1201" s="44">
        <v>1950</v>
      </c>
      <c r="F1201" s="44">
        <v>15980.45</v>
      </c>
      <c r="G1201" s="44">
        <v>132752.15</v>
      </c>
      <c r="H1201" s="44">
        <v>366335.1</v>
      </c>
      <c r="I1201" s="44">
        <v>1589721.525149066</v>
      </c>
      <c r="J1201" s="44">
        <v>500</v>
      </c>
      <c r="K1201" s="44">
        <v>500</v>
      </c>
      <c r="L1201" s="29">
        <f t="shared" si="75"/>
        <v>515067.69999999995</v>
      </c>
      <c r="M1201" s="29">
        <f t="shared" si="72"/>
        <v>2104789.2251490662</v>
      </c>
      <c r="N1201" s="44"/>
      <c r="O1201" s="44"/>
    </row>
    <row r="1202" spans="1:15" x14ac:dyDescent="0.25">
      <c r="A1202" s="43">
        <v>41506</v>
      </c>
      <c r="B1202" s="42">
        <f t="shared" si="73"/>
        <v>4</v>
      </c>
      <c r="C1202" s="42">
        <f t="shared" si="74"/>
        <v>0</v>
      </c>
      <c r="D1202" s="36" t="s">
        <v>1137</v>
      </c>
      <c r="E1202" s="44">
        <v>6653</v>
      </c>
      <c r="F1202" s="44">
        <v>26552.14</v>
      </c>
      <c r="G1202" s="44">
        <v>390680.71</v>
      </c>
      <c r="H1202" s="44">
        <v>738202.55</v>
      </c>
      <c r="I1202" s="44">
        <v>5421532.2246239679</v>
      </c>
      <c r="J1202" s="44">
        <v>500</v>
      </c>
      <c r="K1202" s="44">
        <v>500</v>
      </c>
      <c r="L1202" s="29">
        <f t="shared" si="75"/>
        <v>1155435.4000000001</v>
      </c>
      <c r="M1202" s="29">
        <f t="shared" si="72"/>
        <v>6576967.6246239683</v>
      </c>
      <c r="N1202" s="44"/>
      <c r="O1202" s="44"/>
    </row>
    <row r="1203" spans="1:15" x14ac:dyDescent="0.25">
      <c r="A1203" s="43">
        <v>41507</v>
      </c>
      <c r="B1203" s="42">
        <f t="shared" si="73"/>
        <v>4</v>
      </c>
      <c r="C1203" s="42">
        <f t="shared" si="74"/>
        <v>0</v>
      </c>
      <c r="D1203" s="36" t="s">
        <v>1138</v>
      </c>
      <c r="E1203" s="44">
        <v>2680</v>
      </c>
      <c r="F1203" s="44">
        <v>29509.81</v>
      </c>
      <c r="G1203" s="44">
        <v>168585.71</v>
      </c>
      <c r="H1203" s="44">
        <v>562761.21</v>
      </c>
      <c r="I1203" s="44">
        <v>2196569.7971279472</v>
      </c>
      <c r="J1203" s="44">
        <v>500</v>
      </c>
      <c r="K1203" s="44">
        <v>500</v>
      </c>
      <c r="L1203" s="29">
        <f t="shared" si="75"/>
        <v>760856.73</v>
      </c>
      <c r="M1203" s="29">
        <f t="shared" si="72"/>
        <v>2957426.5271279472</v>
      </c>
      <c r="N1203" s="44"/>
      <c r="O1203" s="44"/>
    </row>
    <row r="1204" spans="1:15" x14ac:dyDescent="0.25">
      <c r="A1204" s="43">
        <v>41508</v>
      </c>
      <c r="B1204" s="42">
        <f t="shared" si="73"/>
        <v>4</v>
      </c>
      <c r="C1204" s="42">
        <f t="shared" si="74"/>
        <v>0</v>
      </c>
      <c r="D1204" s="36" t="s">
        <v>1139</v>
      </c>
      <c r="E1204" s="44">
        <v>1248</v>
      </c>
      <c r="F1204" s="44">
        <v>9230.4699999999993</v>
      </c>
      <c r="G1204" s="44">
        <v>64541.08</v>
      </c>
      <c r="H1204" s="44">
        <v>142351.4</v>
      </c>
      <c r="I1204" s="44">
        <v>1024014.1320954022</v>
      </c>
      <c r="J1204" s="44">
        <v>500</v>
      </c>
      <c r="K1204" s="44">
        <v>500</v>
      </c>
      <c r="L1204" s="29">
        <f t="shared" si="75"/>
        <v>216122.95</v>
      </c>
      <c r="M1204" s="29">
        <f t="shared" si="72"/>
        <v>1240137.0820954023</v>
      </c>
      <c r="N1204" s="44"/>
      <c r="O1204" s="44"/>
    </row>
    <row r="1205" spans="1:15" x14ac:dyDescent="0.25">
      <c r="A1205" s="43">
        <v>41509</v>
      </c>
      <c r="B1205" s="42">
        <f t="shared" si="73"/>
        <v>4</v>
      </c>
      <c r="C1205" s="42">
        <f t="shared" si="74"/>
        <v>0</v>
      </c>
      <c r="D1205" s="36" t="s">
        <v>1140</v>
      </c>
      <c r="E1205" s="44">
        <v>1609</v>
      </c>
      <c r="F1205" s="44">
        <v>3572.02</v>
      </c>
      <c r="G1205" s="44">
        <v>138771.53</v>
      </c>
      <c r="H1205" s="44">
        <v>829172.54</v>
      </c>
      <c r="I1205" s="44">
        <v>1334175.9782383831</v>
      </c>
      <c r="J1205" s="44">
        <v>500</v>
      </c>
      <c r="K1205" s="44">
        <v>500</v>
      </c>
      <c r="L1205" s="29">
        <f t="shared" si="75"/>
        <v>971516.09000000008</v>
      </c>
      <c r="M1205" s="29">
        <f t="shared" si="72"/>
        <v>2305692.0682383832</v>
      </c>
      <c r="N1205" s="44"/>
      <c r="O1205" s="44"/>
    </row>
    <row r="1206" spans="1:15" x14ac:dyDescent="0.25">
      <c r="A1206" s="43">
        <v>41510</v>
      </c>
      <c r="B1206" s="42">
        <f t="shared" si="73"/>
        <v>4</v>
      </c>
      <c r="C1206" s="42">
        <f t="shared" si="74"/>
        <v>0</v>
      </c>
      <c r="D1206" s="36" t="s">
        <v>1141</v>
      </c>
      <c r="E1206" s="44">
        <v>1612</v>
      </c>
      <c r="F1206" s="44">
        <v>14205.14</v>
      </c>
      <c r="G1206" s="44">
        <v>68918.78</v>
      </c>
      <c r="H1206" s="44">
        <v>95764.22</v>
      </c>
      <c r="I1206" s="44">
        <v>1314400.1581232278</v>
      </c>
      <c r="J1206" s="44">
        <v>500</v>
      </c>
      <c r="K1206" s="44">
        <v>500</v>
      </c>
      <c r="L1206" s="29">
        <f t="shared" si="75"/>
        <v>178888.14</v>
      </c>
      <c r="M1206" s="29">
        <f t="shared" si="72"/>
        <v>1493288.2981232279</v>
      </c>
      <c r="N1206" s="44"/>
      <c r="O1206" s="44"/>
    </row>
    <row r="1207" spans="1:15" x14ac:dyDescent="0.25">
      <c r="A1207" s="43">
        <v>41511</v>
      </c>
      <c r="B1207" s="42">
        <f t="shared" si="73"/>
        <v>4</v>
      </c>
      <c r="C1207" s="42">
        <f t="shared" si="74"/>
        <v>0</v>
      </c>
      <c r="D1207" s="36" t="s">
        <v>1142</v>
      </c>
      <c r="E1207" s="44">
        <v>2272</v>
      </c>
      <c r="F1207" s="44">
        <v>9564.76</v>
      </c>
      <c r="G1207" s="44">
        <v>182101.48</v>
      </c>
      <c r="H1207" s="44">
        <v>283762.61</v>
      </c>
      <c r="I1207" s="44">
        <v>1851134.6327890656</v>
      </c>
      <c r="J1207" s="44">
        <v>500</v>
      </c>
      <c r="K1207" s="44">
        <v>500</v>
      </c>
      <c r="L1207" s="29">
        <f t="shared" si="75"/>
        <v>475428.85</v>
      </c>
      <c r="M1207" s="29">
        <f t="shared" si="72"/>
        <v>2326563.4827890657</v>
      </c>
      <c r="N1207" s="44"/>
      <c r="O1207" s="44"/>
    </row>
    <row r="1208" spans="1:15" x14ac:dyDescent="0.25">
      <c r="A1208" s="43">
        <v>41512</v>
      </c>
      <c r="B1208" s="42">
        <f t="shared" si="73"/>
        <v>4</v>
      </c>
      <c r="C1208" s="42">
        <f t="shared" si="74"/>
        <v>0</v>
      </c>
      <c r="D1208" s="36" t="s">
        <v>1143</v>
      </c>
      <c r="E1208" s="44">
        <v>1712</v>
      </c>
      <c r="F1208" s="44">
        <v>21889.64</v>
      </c>
      <c r="G1208" s="44">
        <v>116140.68</v>
      </c>
      <c r="H1208" s="44">
        <v>275879.67</v>
      </c>
      <c r="I1208" s="44">
        <v>1396173.1542847187</v>
      </c>
      <c r="J1208" s="44">
        <v>500</v>
      </c>
      <c r="K1208" s="44">
        <v>500</v>
      </c>
      <c r="L1208" s="29">
        <f t="shared" si="75"/>
        <v>413909.99</v>
      </c>
      <c r="M1208" s="29">
        <f t="shared" si="72"/>
        <v>1810083.1442847187</v>
      </c>
      <c r="N1208" s="44"/>
      <c r="O1208" s="44"/>
    </row>
    <row r="1209" spans="1:15" x14ac:dyDescent="0.25">
      <c r="A1209" s="43">
        <v>41513</v>
      </c>
      <c r="B1209" s="42">
        <f t="shared" si="73"/>
        <v>4</v>
      </c>
      <c r="C1209" s="42">
        <f t="shared" si="74"/>
        <v>0</v>
      </c>
      <c r="D1209" s="36" t="s">
        <v>1144</v>
      </c>
      <c r="E1209" s="44">
        <v>1404</v>
      </c>
      <c r="F1209" s="44">
        <v>15454.42</v>
      </c>
      <c r="G1209" s="44">
        <v>83079.990000000005</v>
      </c>
      <c r="H1209" s="44">
        <v>301260.53000000003</v>
      </c>
      <c r="I1209" s="44">
        <v>1143922.9861073275</v>
      </c>
      <c r="J1209" s="44">
        <v>500</v>
      </c>
      <c r="K1209" s="44">
        <v>500</v>
      </c>
      <c r="L1209" s="29">
        <f t="shared" si="75"/>
        <v>399794.94000000006</v>
      </c>
      <c r="M1209" s="29">
        <f t="shared" si="72"/>
        <v>1543717.9261073275</v>
      </c>
      <c r="N1209" s="44"/>
      <c r="O1209" s="44"/>
    </row>
    <row r="1210" spans="1:15" x14ac:dyDescent="0.25">
      <c r="A1210" s="43">
        <v>41514</v>
      </c>
      <c r="B1210" s="42">
        <f t="shared" si="73"/>
        <v>4</v>
      </c>
      <c r="C1210" s="42">
        <f t="shared" si="74"/>
        <v>0</v>
      </c>
      <c r="D1210" s="36" t="s">
        <v>2105</v>
      </c>
      <c r="E1210" s="44">
        <v>3005</v>
      </c>
      <c r="F1210" s="44">
        <v>20193.77</v>
      </c>
      <c r="G1210" s="44">
        <v>268689.83</v>
      </c>
      <c r="H1210" s="44">
        <v>621815.51</v>
      </c>
      <c r="I1210" s="44">
        <v>2456245.7846527915</v>
      </c>
      <c r="J1210" s="44">
        <v>500</v>
      </c>
      <c r="K1210" s="44">
        <v>500</v>
      </c>
      <c r="L1210" s="29">
        <f t="shared" si="75"/>
        <v>910699.1100000001</v>
      </c>
      <c r="M1210" s="29">
        <f t="shared" si="72"/>
        <v>3366944.8946527913</v>
      </c>
      <c r="N1210" s="44"/>
      <c r="O1210" s="44"/>
    </row>
    <row r="1211" spans="1:15" x14ac:dyDescent="0.25">
      <c r="A1211" s="43">
        <v>41515</v>
      </c>
      <c r="B1211" s="42">
        <f t="shared" si="73"/>
        <v>4</v>
      </c>
      <c r="C1211" s="42">
        <f t="shared" si="74"/>
        <v>0</v>
      </c>
      <c r="D1211" s="36" t="s">
        <v>1145</v>
      </c>
      <c r="E1211" s="44">
        <v>1215</v>
      </c>
      <c r="F1211" s="44">
        <v>41032.120000000003</v>
      </c>
      <c r="G1211" s="44">
        <v>87673.24</v>
      </c>
      <c r="H1211" s="44">
        <v>266241.09999999998</v>
      </c>
      <c r="I1211" s="44">
        <v>989933.35336211033</v>
      </c>
      <c r="J1211" s="44">
        <v>500</v>
      </c>
      <c r="K1211" s="44">
        <v>500</v>
      </c>
      <c r="L1211" s="29">
        <f t="shared" si="75"/>
        <v>394946.45999999996</v>
      </c>
      <c r="M1211" s="29">
        <f t="shared" si="72"/>
        <v>1384879.8133621104</v>
      </c>
      <c r="N1211" s="44"/>
      <c r="O1211" s="44"/>
    </row>
    <row r="1212" spans="1:15" x14ac:dyDescent="0.25">
      <c r="A1212" s="43">
        <v>41516</v>
      </c>
      <c r="B1212" s="42">
        <f t="shared" si="73"/>
        <v>4</v>
      </c>
      <c r="C1212" s="42">
        <f t="shared" si="74"/>
        <v>0</v>
      </c>
      <c r="D1212" s="36" t="s">
        <v>1146</v>
      </c>
      <c r="E1212" s="44">
        <v>9335</v>
      </c>
      <c r="F1212" s="44">
        <v>40104.15</v>
      </c>
      <c r="G1212" s="44">
        <v>743693.82</v>
      </c>
      <c r="H1212" s="44">
        <v>1539751.76</v>
      </c>
      <c r="I1212" s="44">
        <v>7782672.7383112684</v>
      </c>
      <c r="J1212" s="44">
        <v>500</v>
      </c>
      <c r="K1212" s="44">
        <v>500</v>
      </c>
      <c r="L1212" s="29">
        <f t="shared" si="75"/>
        <v>2323549.73</v>
      </c>
      <c r="M1212" s="29">
        <f t="shared" si="72"/>
        <v>10106222.468311269</v>
      </c>
      <c r="N1212" s="44"/>
      <c r="O1212" s="44"/>
    </row>
    <row r="1213" spans="1:15" x14ac:dyDescent="0.25">
      <c r="A1213" s="43">
        <v>41517</v>
      </c>
      <c r="B1213" s="42">
        <f t="shared" si="73"/>
        <v>4</v>
      </c>
      <c r="C1213" s="42">
        <f t="shared" si="74"/>
        <v>0</v>
      </c>
      <c r="D1213" s="36" t="s">
        <v>1147</v>
      </c>
      <c r="E1213" s="44">
        <v>3399</v>
      </c>
      <c r="F1213" s="44">
        <v>40911.24</v>
      </c>
      <c r="G1213" s="44">
        <v>242652.69</v>
      </c>
      <c r="H1213" s="44">
        <v>733201.95</v>
      </c>
      <c r="I1213" s="44">
        <v>2780527.3095290642</v>
      </c>
      <c r="J1213" s="44">
        <v>500</v>
      </c>
      <c r="K1213" s="44">
        <v>500</v>
      </c>
      <c r="L1213" s="29">
        <f t="shared" si="75"/>
        <v>1016765.8799999999</v>
      </c>
      <c r="M1213" s="29">
        <f t="shared" si="72"/>
        <v>3797293.1895290641</v>
      </c>
      <c r="N1213" s="44"/>
      <c r="O1213" s="44"/>
    </row>
    <row r="1214" spans="1:15" x14ac:dyDescent="0.25">
      <c r="A1214" s="43">
        <v>41518</v>
      </c>
      <c r="B1214" s="42">
        <f t="shared" si="73"/>
        <v>4</v>
      </c>
      <c r="C1214" s="42">
        <f t="shared" si="74"/>
        <v>0</v>
      </c>
      <c r="D1214" s="36" t="s">
        <v>1148</v>
      </c>
      <c r="E1214" s="44">
        <v>2203</v>
      </c>
      <c r="F1214" s="44">
        <v>22822.3</v>
      </c>
      <c r="G1214" s="44">
        <v>187413.07</v>
      </c>
      <c r="H1214" s="44">
        <v>1012703.99</v>
      </c>
      <c r="I1214" s="44">
        <v>1794916.1954376369</v>
      </c>
      <c r="J1214" s="44">
        <v>500</v>
      </c>
      <c r="K1214" s="44">
        <v>500</v>
      </c>
      <c r="L1214" s="29">
        <f t="shared" si="75"/>
        <v>1222939.3599999999</v>
      </c>
      <c r="M1214" s="29">
        <f t="shared" si="72"/>
        <v>3017855.5554376366</v>
      </c>
      <c r="N1214" s="44"/>
      <c r="O1214" s="44"/>
    </row>
    <row r="1215" spans="1:15" x14ac:dyDescent="0.25">
      <c r="A1215" s="43">
        <v>41521</v>
      </c>
      <c r="B1215" s="42">
        <f t="shared" si="73"/>
        <v>4</v>
      </c>
      <c r="C1215" s="42">
        <f t="shared" si="74"/>
        <v>0</v>
      </c>
      <c r="D1215" s="36" t="s">
        <v>1149</v>
      </c>
      <c r="E1215" s="44">
        <v>3162</v>
      </c>
      <c r="F1215" s="44">
        <v>34490.43</v>
      </c>
      <c r="G1215" s="44">
        <v>319020.49</v>
      </c>
      <c r="H1215" s="44">
        <v>1324060.56</v>
      </c>
      <c r="I1215" s="44">
        <v>2577322.198626332</v>
      </c>
      <c r="J1215" s="44">
        <v>500</v>
      </c>
      <c r="K1215" s="44">
        <v>500</v>
      </c>
      <c r="L1215" s="29">
        <f t="shared" si="75"/>
        <v>1677571.48</v>
      </c>
      <c r="M1215" s="29">
        <f t="shared" si="72"/>
        <v>4254893.6786263324</v>
      </c>
      <c r="N1215" s="44"/>
      <c r="O1215" s="44"/>
    </row>
    <row r="1216" spans="1:15" x14ac:dyDescent="0.25">
      <c r="A1216" s="43">
        <v>41522</v>
      </c>
      <c r="B1216" s="42">
        <f t="shared" si="73"/>
        <v>4</v>
      </c>
      <c r="C1216" s="42">
        <f t="shared" si="74"/>
        <v>0</v>
      </c>
      <c r="D1216" s="36" t="s">
        <v>1150</v>
      </c>
      <c r="E1216" s="44">
        <v>4218</v>
      </c>
      <c r="F1216" s="44">
        <v>38337.279999999999</v>
      </c>
      <c r="G1216" s="44">
        <v>311146.34999999998</v>
      </c>
      <c r="H1216" s="44">
        <v>564613.78</v>
      </c>
      <c r="I1216" s="44">
        <v>3486440.1180916722</v>
      </c>
      <c r="J1216" s="44">
        <v>500</v>
      </c>
      <c r="K1216" s="44">
        <v>500</v>
      </c>
      <c r="L1216" s="29">
        <f t="shared" si="75"/>
        <v>914097.41</v>
      </c>
      <c r="M1216" s="29">
        <f t="shared" si="72"/>
        <v>4400537.5280916719</v>
      </c>
      <c r="N1216" s="44"/>
      <c r="O1216" s="44"/>
    </row>
    <row r="1217" spans="1:15" x14ac:dyDescent="0.25">
      <c r="A1217" s="43">
        <v>41601</v>
      </c>
      <c r="B1217" s="42">
        <f t="shared" si="73"/>
        <v>4</v>
      </c>
      <c r="C1217" s="42">
        <f t="shared" si="74"/>
        <v>0</v>
      </c>
      <c r="D1217" s="36" t="s">
        <v>2106</v>
      </c>
      <c r="E1217" s="44">
        <v>4141</v>
      </c>
      <c r="F1217" s="44">
        <v>17613.88</v>
      </c>
      <c r="G1217" s="44">
        <v>276507.90000000002</v>
      </c>
      <c r="H1217" s="44">
        <v>264558.86</v>
      </c>
      <c r="I1217" s="44">
        <v>3378658.601047324</v>
      </c>
      <c r="J1217" s="44">
        <v>500</v>
      </c>
      <c r="K1217" s="44">
        <v>500</v>
      </c>
      <c r="L1217" s="29">
        <f t="shared" si="75"/>
        <v>558680.64</v>
      </c>
      <c r="M1217" s="29">
        <f t="shared" si="72"/>
        <v>3937339.2410473241</v>
      </c>
      <c r="N1217" s="44"/>
      <c r="O1217" s="44"/>
    </row>
    <row r="1218" spans="1:15" x14ac:dyDescent="0.25">
      <c r="A1218" s="43">
        <v>41602</v>
      </c>
      <c r="B1218" s="42">
        <f t="shared" si="73"/>
        <v>4</v>
      </c>
      <c r="C1218" s="42">
        <f t="shared" si="74"/>
        <v>0</v>
      </c>
      <c r="D1218" s="36" t="s">
        <v>1151</v>
      </c>
      <c r="E1218" s="44">
        <v>4597</v>
      </c>
      <c r="F1218" s="44">
        <v>18157.13</v>
      </c>
      <c r="G1218" s="44">
        <v>382131.92</v>
      </c>
      <c r="H1218" s="44">
        <v>396704.48</v>
      </c>
      <c r="I1218" s="44">
        <v>3749511.443543721</v>
      </c>
      <c r="J1218" s="44">
        <v>500</v>
      </c>
      <c r="K1218" s="44">
        <v>500</v>
      </c>
      <c r="L1218" s="29">
        <f t="shared" si="75"/>
        <v>796993.53</v>
      </c>
      <c r="M1218" s="29">
        <f t="shared" si="72"/>
        <v>4546504.9735437213</v>
      </c>
      <c r="N1218" s="44"/>
      <c r="O1218" s="44"/>
    </row>
    <row r="1219" spans="1:15" x14ac:dyDescent="0.25">
      <c r="A1219" s="43">
        <v>41603</v>
      </c>
      <c r="B1219" s="42">
        <f t="shared" si="73"/>
        <v>4</v>
      </c>
      <c r="C1219" s="42">
        <f t="shared" si="74"/>
        <v>0</v>
      </c>
      <c r="D1219" s="36" t="s">
        <v>1152</v>
      </c>
      <c r="E1219" s="44">
        <v>4226</v>
      </c>
      <c r="F1219" s="44">
        <v>15939.75</v>
      </c>
      <c r="G1219" s="44">
        <v>388884.7</v>
      </c>
      <c r="H1219" s="44">
        <v>1727355.98</v>
      </c>
      <c r="I1219" s="44">
        <v>3536196.9865930132</v>
      </c>
      <c r="J1219" s="44">
        <v>500</v>
      </c>
      <c r="K1219" s="44">
        <v>500</v>
      </c>
      <c r="L1219" s="29">
        <f t="shared" si="75"/>
        <v>2132180.4300000002</v>
      </c>
      <c r="M1219" s="29">
        <f t="shared" si="72"/>
        <v>5668377.4165930133</v>
      </c>
      <c r="N1219" s="44"/>
      <c r="O1219" s="44"/>
    </row>
    <row r="1220" spans="1:15" x14ac:dyDescent="0.25">
      <c r="A1220" s="43">
        <v>41604</v>
      </c>
      <c r="B1220" s="42">
        <f t="shared" si="73"/>
        <v>4</v>
      </c>
      <c r="C1220" s="42">
        <f t="shared" si="74"/>
        <v>0</v>
      </c>
      <c r="D1220" s="36" t="s">
        <v>1153</v>
      </c>
      <c r="E1220" s="44">
        <v>2094</v>
      </c>
      <c r="F1220" s="44">
        <v>12557.19</v>
      </c>
      <c r="G1220" s="44">
        <v>160534.48000000001</v>
      </c>
      <c r="H1220" s="44">
        <v>112083.24</v>
      </c>
      <c r="I1220" s="44">
        <v>1709580.4596216124</v>
      </c>
      <c r="J1220" s="44">
        <v>500</v>
      </c>
      <c r="K1220" s="44">
        <v>500</v>
      </c>
      <c r="L1220" s="29">
        <f t="shared" si="75"/>
        <v>285174.91000000003</v>
      </c>
      <c r="M1220" s="29">
        <f t="shared" si="72"/>
        <v>1994755.3696216126</v>
      </c>
      <c r="N1220" s="44"/>
      <c r="O1220" s="44"/>
    </row>
    <row r="1221" spans="1:15" x14ac:dyDescent="0.25">
      <c r="A1221" s="43">
        <v>41605</v>
      </c>
      <c r="B1221" s="42">
        <f t="shared" si="73"/>
        <v>4</v>
      </c>
      <c r="C1221" s="42">
        <f t="shared" si="74"/>
        <v>0</v>
      </c>
      <c r="D1221" s="36" t="s">
        <v>1154</v>
      </c>
      <c r="E1221" s="44">
        <v>8815</v>
      </c>
      <c r="F1221" s="44">
        <v>24973.84</v>
      </c>
      <c r="G1221" s="44">
        <v>598344.93999999994</v>
      </c>
      <c r="H1221" s="44">
        <v>1540136.65</v>
      </c>
      <c r="I1221" s="44">
        <v>7192686.7616353938</v>
      </c>
      <c r="J1221" s="44">
        <v>500</v>
      </c>
      <c r="K1221" s="44">
        <v>500</v>
      </c>
      <c r="L1221" s="29">
        <f t="shared" si="75"/>
        <v>2163455.4299999997</v>
      </c>
      <c r="M1221" s="29">
        <f t="shared" si="72"/>
        <v>9356142.1916353926</v>
      </c>
      <c r="N1221" s="44"/>
      <c r="O1221" s="44"/>
    </row>
    <row r="1222" spans="1:15" x14ac:dyDescent="0.25">
      <c r="A1222" s="43">
        <v>41606</v>
      </c>
      <c r="B1222" s="42">
        <f t="shared" si="73"/>
        <v>4</v>
      </c>
      <c r="C1222" s="42">
        <f t="shared" si="74"/>
        <v>0</v>
      </c>
      <c r="D1222" s="36" t="s">
        <v>1155</v>
      </c>
      <c r="E1222" s="44">
        <v>5382</v>
      </c>
      <c r="F1222" s="44">
        <v>28376.71</v>
      </c>
      <c r="G1222" s="44">
        <v>461843.94</v>
      </c>
      <c r="H1222" s="44">
        <v>840984.33</v>
      </c>
      <c r="I1222" s="44">
        <v>4415402.3134114221</v>
      </c>
      <c r="J1222" s="44">
        <v>500</v>
      </c>
      <c r="K1222" s="44">
        <v>500</v>
      </c>
      <c r="L1222" s="29">
        <f t="shared" si="75"/>
        <v>1331204.98</v>
      </c>
      <c r="M1222" s="29">
        <f t="shared" ref="M1222:M1285" si="76">L1222+I1222</f>
        <v>5746607.2934114225</v>
      </c>
      <c r="N1222" s="44"/>
      <c r="O1222" s="44"/>
    </row>
    <row r="1223" spans="1:15" x14ac:dyDescent="0.25">
      <c r="A1223" s="43">
        <v>41607</v>
      </c>
      <c r="B1223" s="42">
        <f t="shared" ref="B1223:B1286" si="77">INT(A1223/10000)</f>
        <v>4</v>
      </c>
      <c r="C1223" s="42">
        <f t="shared" ref="C1223:C1286" si="78">IF(E1223&lt;=10000,0,IF(E1223&lt;=20000,1,IF(E1223&lt;=50000,2,3)))</f>
        <v>0</v>
      </c>
      <c r="D1223" s="36" t="s">
        <v>1156</v>
      </c>
      <c r="E1223" s="44">
        <v>6498</v>
      </c>
      <c r="F1223" s="44">
        <v>2452.06</v>
      </c>
      <c r="G1223" s="44">
        <v>499954.99</v>
      </c>
      <c r="H1223" s="44">
        <v>1269121.5</v>
      </c>
      <c r="I1223" s="44">
        <v>5301882.8305736566</v>
      </c>
      <c r="J1223" s="44">
        <v>500</v>
      </c>
      <c r="K1223" s="44">
        <v>500</v>
      </c>
      <c r="L1223" s="29">
        <f t="shared" ref="L1223:L1286" si="79">F1223/J1223*500+G1223/K1223*500+H1223</f>
        <v>1771528.55</v>
      </c>
      <c r="M1223" s="29">
        <f t="shared" si="76"/>
        <v>7073411.3805736564</v>
      </c>
      <c r="N1223" s="44"/>
      <c r="O1223" s="44"/>
    </row>
    <row r="1224" spans="1:15" x14ac:dyDescent="0.25">
      <c r="A1224" s="43">
        <v>41608</v>
      </c>
      <c r="B1224" s="42">
        <f t="shared" si="77"/>
        <v>4</v>
      </c>
      <c r="C1224" s="42">
        <f t="shared" si="78"/>
        <v>0</v>
      </c>
      <c r="D1224" s="36" t="s">
        <v>1157</v>
      </c>
      <c r="E1224" s="44">
        <v>831</v>
      </c>
      <c r="F1224" s="44">
        <v>9124.73</v>
      </c>
      <c r="G1224" s="44">
        <v>66428.22</v>
      </c>
      <c r="H1224" s="44">
        <v>108618.97</v>
      </c>
      <c r="I1224" s="44">
        <v>677065.52810198662</v>
      </c>
      <c r="J1224" s="44">
        <v>500</v>
      </c>
      <c r="K1224" s="44">
        <v>500</v>
      </c>
      <c r="L1224" s="29">
        <f t="shared" si="79"/>
        <v>184171.91999999998</v>
      </c>
      <c r="M1224" s="29">
        <f t="shared" si="76"/>
        <v>861237.44810198667</v>
      </c>
      <c r="N1224" s="44"/>
      <c r="O1224" s="44"/>
    </row>
    <row r="1225" spans="1:15" x14ac:dyDescent="0.25">
      <c r="A1225" s="43">
        <v>41609</v>
      </c>
      <c r="B1225" s="42">
        <f t="shared" si="77"/>
        <v>4</v>
      </c>
      <c r="C1225" s="42">
        <f t="shared" si="78"/>
        <v>0</v>
      </c>
      <c r="D1225" s="36" t="s">
        <v>1158</v>
      </c>
      <c r="E1225" s="44">
        <v>5140</v>
      </c>
      <c r="F1225" s="44">
        <v>21369.439999999999</v>
      </c>
      <c r="G1225" s="44">
        <v>444355.88</v>
      </c>
      <c r="H1225" s="44">
        <v>409943.52</v>
      </c>
      <c r="I1225" s="44">
        <v>4187866.2027006149</v>
      </c>
      <c r="J1225" s="44">
        <v>500</v>
      </c>
      <c r="K1225" s="44">
        <v>500</v>
      </c>
      <c r="L1225" s="29">
        <f t="shared" si="79"/>
        <v>875668.84000000008</v>
      </c>
      <c r="M1225" s="29">
        <f t="shared" si="76"/>
        <v>5063535.0427006148</v>
      </c>
      <c r="N1225" s="44"/>
      <c r="O1225" s="44"/>
    </row>
    <row r="1226" spans="1:15" x14ac:dyDescent="0.25">
      <c r="A1226" s="43">
        <v>41610</v>
      </c>
      <c r="B1226" s="42">
        <f t="shared" si="77"/>
        <v>4</v>
      </c>
      <c r="C1226" s="42">
        <f t="shared" si="78"/>
        <v>0</v>
      </c>
      <c r="D1226" s="36" t="s">
        <v>1159</v>
      </c>
      <c r="E1226" s="44">
        <v>921</v>
      </c>
      <c r="F1226" s="44">
        <v>5696.63</v>
      </c>
      <c r="G1226" s="44">
        <v>58618.2</v>
      </c>
      <c r="H1226" s="44">
        <v>12819.85</v>
      </c>
      <c r="I1226" s="44">
        <v>750393.92464732798</v>
      </c>
      <c r="J1226" s="44">
        <v>500</v>
      </c>
      <c r="K1226" s="44">
        <v>500</v>
      </c>
      <c r="L1226" s="29">
        <f t="shared" si="79"/>
        <v>77134.679999999993</v>
      </c>
      <c r="M1226" s="29">
        <f t="shared" si="76"/>
        <v>827528.60464732791</v>
      </c>
      <c r="N1226" s="44"/>
      <c r="O1226" s="44"/>
    </row>
    <row r="1227" spans="1:15" x14ac:dyDescent="0.25">
      <c r="A1227" s="43">
        <v>41611</v>
      </c>
      <c r="B1227" s="42">
        <f t="shared" si="77"/>
        <v>4</v>
      </c>
      <c r="C1227" s="42">
        <f t="shared" si="78"/>
        <v>0</v>
      </c>
      <c r="D1227" s="36" t="s">
        <v>1160</v>
      </c>
      <c r="E1227" s="44">
        <v>2332</v>
      </c>
      <c r="F1227" s="44">
        <v>8657.01</v>
      </c>
      <c r="G1227" s="44">
        <v>213826.31</v>
      </c>
      <c r="H1227" s="44">
        <v>382348.13</v>
      </c>
      <c r="I1227" s="44">
        <v>1900020.2304859597</v>
      </c>
      <c r="J1227" s="44">
        <v>500</v>
      </c>
      <c r="K1227" s="44">
        <v>500</v>
      </c>
      <c r="L1227" s="29">
        <f t="shared" si="79"/>
        <v>604831.44999999995</v>
      </c>
      <c r="M1227" s="29">
        <f t="shared" si="76"/>
        <v>2504851.6804859596</v>
      </c>
      <c r="N1227" s="44"/>
      <c r="O1227" s="44"/>
    </row>
    <row r="1228" spans="1:15" x14ac:dyDescent="0.25">
      <c r="A1228" s="43">
        <v>41612</v>
      </c>
      <c r="B1228" s="42">
        <f t="shared" si="77"/>
        <v>4</v>
      </c>
      <c r="C1228" s="42">
        <f t="shared" si="78"/>
        <v>0</v>
      </c>
      <c r="D1228" s="36" t="s">
        <v>1161</v>
      </c>
      <c r="E1228" s="44">
        <v>2557</v>
      </c>
      <c r="F1228" s="44">
        <v>17749.34</v>
      </c>
      <c r="G1228" s="44">
        <v>216907.71</v>
      </c>
      <c r="H1228" s="44">
        <v>341927.49</v>
      </c>
      <c r="I1228" s="44">
        <v>2083341.2218493137</v>
      </c>
      <c r="J1228" s="44">
        <v>500</v>
      </c>
      <c r="K1228" s="44">
        <v>500</v>
      </c>
      <c r="L1228" s="29">
        <f t="shared" si="79"/>
        <v>576584.54</v>
      </c>
      <c r="M1228" s="29">
        <f t="shared" si="76"/>
        <v>2659925.761849314</v>
      </c>
      <c r="N1228" s="44"/>
      <c r="O1228" s="44"/>
    </row>
    <row r="1229" spans="1:15" x14ac:dyDescent="0.25">
      <c r="A1229" s="43">
        <v>41613</v>
      </c>
      <c r="B1229" s="42">
        <f t="shared" si="77"/>
        <v>4</v>
      </c>
      <c r="C1229" s="42">
        <f t="shared" si="78"/>
        <v>0</v>
      </c>
      <c r="D1229" s="36" t="s">
        <v>1162</v>
      </c>
      <c r="E1229" s="44">
        <v>2174</v>
      </c>
      <c r="F1229" s="44">
        <v>5859.61</v>
      </c>
      <c r="G1229" s="44">
        <v>215104.2</v>
      </c>
      <c r="H1229" s="44">
        <v>378117.37</v>
      </c>
      <c r="I1229" s="44">
        <v>1808908.9968453059</v>
      </c>
      <c r="J1229" s="44">
        <v>500</v>
      </c>
      <c r="K1229" s="44">
        <v>500</v>
      </c>
      <c r="L1229" s="29">
        <f t="shared" si="79"/>
        <v>599081.17999999993</v>
      </c>
      <c r="M1229" s="29">
        <f t="shared" si="76"/>
        <v>2407990.1768453056</v>
      </c>
      <c r="N1229" s="44"/>
      <c r="O1229" s="44"/>
    </row>
    <row r="1230" spans="1:15" x14ac:dyDescent="0.25">
      <c r="A1230" s="43">
        <v>41614</v>
      </c>
      <c r="B1230" s="42">
        <f t="shared" si="77"/>
        <v>4</v>
      </c>
      <c r="C1230" s="42">
        <f t="shared" si="78"/>
        <v>0</v>
      </c>
      <c r="D1230" s="36" t="s">
        <v>1163</v>
      </c>
      <c r="E1230" s="44">
        <v>2680</v>
      </c>
      <c r="F1230" s="44">
        <v>8945.2800000000007</v>
      </c>
      <c r="G1230" s="44">
        <v>239562.13</v>
      </c>
      <c r="H1230" s="44">
        <v>257071.68</v>
      </c>
      <c r="I1230" s="44">
        <v>2183556.6971279471</v>
      </c>
      <c r="J1230" s="44">
        <v>500</v>
      </c>
      <c r="K1230" s="44">
        <v>500</v>
      </c>
      <c r="L1230" s="29">
        <f t="shared" si="79"/>
        <v>505579.08999999997</v>
      </c>
      <c r="M1230" s="29">
        <f t="shared" si="76"/>
        <v>2689135.787127947</v>
      </c>
      <c r="N1230" s="44"/>
      <c r="O1230" s="44"/>
    </row>
    <row r="1231" spans="1:15" x14ac:dyDescent="0.25">
      <c r="A1231" s="43">
        <v>41615</v>
      </c>
      <c r="B1231" s="42">
        <f t="shared" si="77"/>
        <v>4</v>
      </c>
      <c r="C1231" s="42">
        <f t="shared" si="78"/>
        <v>0</v>
      </c>
      <c r="D1231" s="36" t="s">
        <v>1164</v>
      </c>
      <c r="E1231" s="44">
        <v>3198</v>
      </c>
      <c r="F1231" s="44">
        <v>21436.23</v>
      </c>
      <c r="G1231" s="44">
        <v>251037.62</v>
      </c>
      <c r="H1231" s="44">
        <v>534115.71</v>
      </c>
      <c r="I1231" s="44">
        <v>2609128.5572444685</v>
      </c>
      <c r="J1231" s="44">
        <v>500</v>
      </c>
      <c r="K1231" s="44">
        <v>500</v>
      </c>
      <c r="L1231" s="29">
        <f t="shared" si="79"/>
        <v>806589.55999999994</v>
      </c>
      <c r="M1231" s="29">
        <f t="shared" si="76"/>
        <v>3415718.1172444685</v>
      </c>
      <c r="N1231" s="44"/>
      <c r="O1231" s="44"/>
    </row>
    <row r="1232" spans="1:15" x14ac:dyDescent="0.25">
      <c r="A1232" s="43">
        <v>41616</v>
      </c>
      <c r="B1232" s="42">
        <f t="shared" si="77"/>
        <v>4</v>
      </c>
      <c r="C1232" s="42">
        <f t="shared" si="78"/>
        <v>0</v>
      </c>
      <c r="D1232" s="36" t="s">
        <v>1165</v>
      </c>
      <c r="E1232" s="44">
        <v>538</v>
      </c>
      <c r="F1232" s="44">
        <v>4004.06</v>
      </c>
      <c r="G1232" s="44">
        <v>33989.769999999997</v>
      </c>
      <c r="H1232" s="44">
        <v>11409.59</v>
      </c>
      <c r="I1232" s="44">
        <v>438340.85934881924</v>
      </c>
      <c r="J1232" s="44">
        <v>500</v>
      </c>
      <c r="K1232" s="44">
        <v>500</v>
      </c>
      <c r="L1232" s="29">
        <f t="shared" si="79"/>
        <v>49403.42</v>
      </c>
      <c r="M1232" s="29">
        <f t="shared" si="76"/>
        <v>487744.27934881923</v>
      </c>
      <c r="N1232" s="44"/>
      <c r="O1232" s="44"/>
    </row>
    <row r="1233" spans="1:15" x14ac:dyDescent="0.25">
      <c r="A1233" s="43">
        <v>41617</v>
      </c>
      <c r="B1233" s="42">
        <f t="shared" si="77"/>
        <v>4</v>
      </c>
      <c r="C1233" s="42">
        <f t="shared" si="78"/>
        <v>0</v>
      </c>
      <c r="D1233" s="36" t="s">
        <v>1166</v>
      </c>
      <c r="E1233" s="44">
        <v>4779</v>
      </c>
      <c r="F1233" s="44">
        <v>5036.3</v>
      </c>
      <c r="G1233" s="44">
        <v>410083.05</v>
      </c>
      <c r="H1233" s="44">
        <v>971371.62</v>
      </c>
      <c r="I1233" s="44">
        <v>3899219.7565576341</v>
      </c>
      <c r="J1233" s="44">
        <v>500</v>
      </c>
      <c r="K1233" s="44">
        <v>500</v>
      </c>
      <c r="L1233" s="29">
        <f t="shared" si="79"/>
        <v>1386490.97</v>
      </c>
      <c r="M1233" s="29">
        <f t="shared" si="76"/>
        <v>5285710.7265576338</v>
      </c>
      <c r="N1233" s="44"/>
      <c r="O1233" s="44"/>
    </row>
    <row r="1234" spans="1:15" x14ac:dyDescent="0.25">
      <c r="A1234" s="43">
        <v>41618</v>
      </c>
      <c r="B1234" s="42">
        <f t="shared" si="77"/>
        <v>4</v>
      </c>
      <c r="C1234" s="42">
        <f t="shared" si="78"/>
        <v>0</v>
      </c>
      <c r="D1234" s="36" t="s">
        <v>1167</v>
      </c>
      <c r="E1234" s="44">
        <v>4453</v>
      </c>
      <c r="F1234" s="44">
        <v>3183.25</v>
      </c>
      <c r="G1234" s="44">
        <v>388128.31</v>
      </c>
      <c r="H1234" s="44">
        <v>334424.23</v>
      </c>
      <c r="I1234" s="44">
        <v>3628126.1090711746</v>
      </c>
      <c r="J1234" s="44">
        <v>500</v>
      </c>
      <c r="K1234" s="44">
        <v>500</v>
      </c>
      <c r="L1234" s="29">
        <f t="shared" si="79"/>
        <v>725735.79</v>
      </c>
      <c r="M1234" s="29">
        <f t="shared" si="76"/>
        <v>4353861.8990711747</v>
      </c>
      <c r="N1234" s="44"/>
      <c r="O1234" s="44"/>
    </row>
    <row r="1235" spans="1:15" x14ac:dyDescent="0.25">
      <c r="A1235" s="43">
        <v>41619</v>
      </c>
      <c r="B1235" s="42">
        <f t="shared" si="77"/>
        <v>4</v>
      </c>
      <c r="C1235" s="42">
        <f t="shared" si="78"/>
        <v>0</v>
      </c>
      <c r="D1235" s="36" t="s">
        <v>1168</v>
      </c>
      <c r="E1235" s="44">
        <v>1309</v>
      </c>
      <c r="F1235" s="44">
        <v>5395.65</v>
      </c>
      <c r="G1235" s="44">
        <v>99437.71</v>
      </c>
      <c r="H1235" s="44">
        <v>69902.759999999995</v>
      </c>
      <c r="I1235" s="44">
        <v>1066520.7897539113</v>
      </c>
      <c r="J1235" s="44">
        <v>500</v>
      </c>
      <c r="K1235" s="44">
        <v>500</v>
      </c>
      <c r="L1235" s="29">
        <f t="shared" si="79"/>
        <v>174736.12</v>
      </c>
      <c r="M1235" s="29">
        <f t="shared" si="76"/>
        <v>1241256.9097539112</v>
      </c>
      <c r="N1235" s="44"/>
      <c r="O1235" s="44"/>
    </row>
    <row r="1236" spans="1:15" x14ac:dyDescent="0.25">
      <c r="A1236" s="43">
        <v>41620</v>
      </c>
      <c r="B1236" s="42">
        <f t="shared" si="77"/>
        <v>4</v>
      </c>
      <c r="C1236" s="42">
        <f t="shared" si="78"/>
        <v>0</v>
      </c>
      <c r="D1236" s="36" t="s">
        <v>1169</v>
      </c>
      <c r="E1236" s="44">
        <v>1513</v>
      </c>
      <c r="F1236" s="44">
        <v>14540.79</v>
      </c>
      <c r="G1236" s="44">
        <v>109797.99</v>
      </c>
      <c r="H1236" s="44">
        <v>414632.37</v>
      </c>
      <c r="I1236" s="44">
        <v>1232731.8219233521</v>
      </c>
      <c r="J1236" s="44">
        <v>500</v>
      </c>
      <c r="K1236" s="44">
        <v>500</v>
      </c>
      <c r="L1236" s="29">
        <f t="shared" si="79"/>
        <v>538971.15</v>
      </c>
      <c r="M1236" s="29">
        <f t="shared" si="76"/>
        <v>1771702.9719233522</v>
      </c>
      <c r="N1236" s="44"/>
      <c r="O1236" s="44"/>
    </row>
    <row r="1237" spans="1:15" x14ac:dyDescent="0.25">
      <c r="A1237" s="43">
        <v>41621</v>
      </c>
      <c r="B1237" s="42">
        <f t="shared" si="77"/>
        <v>4</v>
      </c>
      <c r="C1237" s="42">
        <f t="shared" si="78"/>
        <v>0</v>
      </c>
      <c r="D1237" s="36" t="s">
        <v>2107</v>
      </c>
      <c r="E1237" s="44">
        <v>1301</v>
      </c>
      <c r="F1237" s="44">
        <v>4867.0200000000004</v>
      </c>
      <c r="G1237" s="44">
        <v>104767.98</v>
      </c>
      <c r="H1237" s="44">
        <v>57598.26</v>
      </c>
      <c r="I1237" s="44">
        <v>1060002.7100609923</v>
      </c>
      <c r="J1237" s="44">
        <v>500</v>
      </c>
      <c r="K1237" s="44">
        <v>500</v>
      </c>
      <c r="L1237" s="29">
        <f t="shared" si="79"/>
        <v>167233.26</v>
      </c>
      <c r="M1237" s="29">
        <f t="shared" si="76"/>
        <v>1227235.9700609923</v>
      </c>
      <c r="N1237" s="44"/>
      <c r="O1237" s="44"/>
    </row>
    <row r="1238" spans="1:15" x14ac:dyDescent="0.25">
      <c r="A1238" s="43">
        <v>41622</v>
      </c>
      <c r="B1238" s="42">
        <f t="shared" si="77"/>
        <v>4</v>
      </c>
      <c r="C1238" s="42">
        <f t="shared" si="78"/>
        <v>0</v>
      </c>
      <c r="D1238" s="36" t="s">
        <v>1170</v>
      </c>
      <c r="E1238" s="44">
        <v>1582</v>
      </c>
      <c r="F1238" s="44">
        <v>14420.33</v>
      </c>
      <c r="G1238" s="44">
        <v>91037.49</v>
      </c>
      <c r="H1238" s="44">
        <v>148685.62</v>
      </c>
      <c r="I1238" s="44">
        <v>1288950.2592747808</v>
      </c>
      <c r="J1238" s="44">
        <v>500</v>
      </c>
      <c r="K1238" s="44">
        <v>500</v>
      </c>
      <c r="L1238" s="29">
        <f t="shared" si="79"/>
        <v>254143.44</v>
      </c>
      <c r="M1238" s="29">
        <f t="shared" si="76"/>
        <v>1543093.6992747807</v>
      </c>
      <c r="N1238" s="44"/>
      <c r="O1238" s="44"/>
    </row>
    <row r="1239" spans="1:15" x14ac:dyDescent="0.25">
      <c r="A1239" s="43">
        <v>41623</v>
      </c>
      <c r="B1239" s="42">
        <f t="shared" si="77"/>
        <v>4</v>
      </c>
      <c r="C1239" s="42">
        <f t="shared" si="78"/>
        <v>0</v>
      </c>
      <c r="D1239" s="36" t="s">
        <v>1171</v>
      </c>
      <c r="E1239" s="44">
        <v>985</v>
      </c>
      <c r="F1239" s="44">
        <v>5518.89</v>
      </c>
      <c r="G1239" s="44">
        <v>68648.22</v>
      </c>
      <c r="H1239" s="44">
        <v>96810.38</v>
      </c>
      <c r="I1239" s="44">
        <v>802538.56219068205</v>
      </c>
      <c r="J1239" s="44">
        <v>500</v>
      </c>
      <c r="K1239" s="44">
        <v>500</v>
      </c>
      <c r="L1239" s="29">
        <f t="shared" si="79"/>
        <v>170977.49</v>
      </c>
      <c r="M1239" s="29">
        <f t="shared" si="76"/>
        <v>973516.05219068204</v>
      </c>
      <c r="N1239" s="44"/>
      <c r="O1239" s="44"/>
    </row>
    <row r="1240" spans="1:15" x14ac:dyDescent="0.25">
      <c r="A1240" s="43">
        <v>41624</v>
      </c>
      <c r="B1240" s="42">
        <f t="shared" si="77"/>
        <v>4</v>
      </c>
      <c r="C1240" s="42">
        <f t="shared" si="78"/>
        <v>0</v>
      </c>
      <c r="D1240" s="36" t="s">
        <v>1172</v>
      </c>
      <c r="E1240" s="44">
        <v>4888</v>
      </c>
      <c r="F1240" s="44">
        <v>12399.38</v>
      </c>
      <c r="G1240" s="44">
        <v>517251.43</v>
      </c>
      <c r="H1240" s="44">
        <v>1854877.61</v>
      </c>
      <c r="I1240" s="44">
        <v>4007864.592373658</v>
      </c>
      <c r="J1240" s="44">
        <v>500</v>
      </c>
      <c r="K1240" s="44">
        <v>500</v>
      </c>
      <c r="L1240" s="29">
        <f t="shared" si="79"/>
        <v>2384528.42</v>
      </c>
      <c r="M1240" s="29">
        <f t="shared" si="76"/>
        <v>6392393.0123736579</v>
      </c>
      <c r="N1240" s="44"/>
      <c r="O1240" s="44"/>
    </row>
    <row r="1241" spans="1:15" x14ac:dyDescent="0.25">
      <c r="A1241" s="43">
        <v>41626</v>
      </c>
      <c r="B1241" s="42">
        <f t="shared" si="77"/>
        <v>4</v>
      </c>
      <c r="C1241" s="42">
        <f t="shared" si="78"/>
        <v>0</v>
      </c>
      <c r="D1241" s="36" t="s">
        <v>1174</v>
      </c>
      <c r="E1241" s="44">
        <v>4135</v>
      </c>
      <c r="F1241" s="44">
        <v>13875.69</v>
      </c>
      <c r="G1241" s="44">
        <v>339021.03</v>
      </c>
      <c r="H1241" s="44">
        <v>737170.94</v>
      </c>
      <c r="I1241" s="44">
        <v>3369233.141277635</v>
      </c>
      <c r="J1241" s="44">
        <v>500</v>
      </c>
      <c r="K1241" s="44">
        <v>500</v>
      </c>
      <c r="L1241" s="29">
        <f t="shared" si="79"/>
        <v>1090067.6599999999</v>
      </c>
      <c r="M1241" s="29">
        <f t="shared" si="76"/>
        <v>4459300.8012776347</v>
      </c>
      <c r="N1241" s="44"/>
      <c r="O1241" s="44"/>
    </row>
    <row r="1242" spans="1:15" x14ac:dyDescent="0.25">
      <c r="A1242" s="43">
        <v>41627</v>
      </c>
      <c r="B1242" s="42">
        <f t="shared" si="77"/>
        <v>4</v>
      </c>
      <c r="C1242" s="42">
        <f t="shared" si="78"/>
        <v>0</v>
      </c>
      <c r="D1242" s="36" t="s">
        <v>1175</v>
      </c>
      <c r="E1242" s="44">
        <v>1768</v>
      </c>
      <c r="F1242" s="44">
        <v>6789.48</v>
      </c>
      <c r="G1242" s="44">
        <v>108855.23</v>
      </c>
      <c r="H1242" s="44">
        <v>203544.64</v>
      </c>
      <c r="I1242" s="44">
        <v>1440495.612135153</v>
      </c>
      <c r="J1242" s="44">
        <v>500</v>
      </c>
      <c r="K1242" s="44">
        <v>500</v>
      </c>
      <c r="L1242" s="29">
        <f t="shared" si="79"/>
        <v>319189.34999999998</v>
      </c>
      <c r="M1242" s="29">
        <f t="shared" si="76"/>
        <v>1759684.9621351529</v>
      </c>
      <c r="N1242" s="44"/>
      <c r="O1242" s="44"/>
    </row>
    <row r="1243" spans="1:15" x14ac:dyDescent="0.25">
      <c r="A1243" s="43">
        <v>41628</v>
      </c>
      <c r="B1243" s="42">
        <f t="shared" si="77"/>
        <v>4</v>
      </c>
      <c r="C1243" s="42">
        <f t="shared" si="78"/>
        <v>0</v>
      </c>
      <c r="D1243" s="36" t="s">
        <v>1173</v>
      </c>
      <c r="E1243" s="44">
        <v>2641</v>
      </c>
      <c r="F1243" s="44">
        <v>23276.05</v>
      </c>
      <c r="G1243" s="44">
        <v>181585.41</v>
      </c>
      <c r="H1243" s="44">
        <v>373749.24</v>
      </c>
      <c r="I1243" s="44">
        <v>2183596.0586249656</v>
      </c>
      <c r="J1243" s="44">
        <v>500</v>
      </c>
      <c r="K1243" s="44">
        <v>500</v>
      </c>
      <c r="L1243" s="29">
        <f t="shared" si="79"/>
        <v>578610.69999999995</v>
      </c>
      <c r="M1243" s="29">
        <f t="shared" si="76"/>
        <v>2762206.7586249653</v>
      </c>
      <c r="N1243" s="44"/>
      <c r="O1243" s="44"/>
    </row>
    <row r="1244" spans="1:15" x14ac:dyDescent="0.25">
      <c r="A1244" s="43">
        <v>41701</v>
      </c>
      <c r="B1244" s="42">
        <f t="shared" si="77"/>
        <v>4</v>
      </c>
      <c r="C1244" s="42">
        <f t="shared" si="78"/>
        <v>0</v>
      </c>
      <c r="D1244" s="36" t="s">
        <v>1176</v>
      </c>
      <c r="E1244" s="44">
        <v>3352</v>
      </c>
      <c r="F1244" s="44">
        <v>8250.6</v>
      </c>
      <c r="G1244" s="44">
        <v>251287.61</v>
      </c>
      <c r="H1244" s="44">
        <v>578917.87</v>
      </c>
      <c r="I1244" s="44">
        <v>2831573.5847772132</v>
      </c>
      <c r="J1244" s="44">
        <v>500</v>
      </c>
      <c r="K1244" s="44">
        <v>500</v>
      </c>
      <c r="L1244" s="29">
        <f t="shared" si="79"/>
        <v>838456.08</v>
      </c>
      <c r="M1244" s="29">
        <f t="shared" si="76"/>
        <v>3670029.6647772132</v>
      </c>
      <c r="N1244" s="44"/>
      <c r="O1244" s="44"/>
    </row>
    <row r="1245" spans="1:15" x14ac:dyDescent="0.25">
      <c r="A1245" s="43">
        <v>41702</v>
      </c>
      <c r="B1245" s="42">
        <f t="shared" si="77"/>
        <v>4</v>
      </c>
      <c r="C1245" s="42">
        <f t="shared" si="78"/>
        <v>0</v>
      </c>
      <c r="D1245" s="36" t="s">
        <v>2108</v>
      </c>
      <c r="E1245" s="44">
        <v>1591</v>
      </c>
      <c r="F1245" s="44">
        <v>6438.51</v>
      </c>
      <c r="G1245" s="44">
        <v>305265.32</v>
      </c>
      <c r="H1245" s="44">
        <v>241782.77</v>
      </c>
      <c r="I1245" s="44">
        <v>1340243.8920052347</v>
      </c>
      <c r="J1245" s="44">
        <v>500</v>
      </c>
      <c r="K1245" s="44">
        <v>500</v>
      </c>
      <c r="L1245" s="29">
        <f t="shared" si="79"/>
        <v>553486.6</v>
      </c>
      <c r="M1245" s="29">
        <f t="shared" si="76"/>
        <v>1893730.4920052346</v>
      </c>
      <c r="N1245" s="44"/>
      <c r="O1245" s="44"/>
    </row>
    <row r="1246" spans="1:15" x14ac:dyDescent="0.25">
      <c r="A1246" s="43">
        <v>41703</v>
      </c>
      <c r="B1246" s="42">
        <f t="shared" si="77"/>
        <v>4</v>
      </c>
      <c r="C1246" s="42">
        <f t="shared" si="78"/>
        <v>0</v>
      </c>
      <c r="D1246" s="36" t="s">
        <v>1177</v>
      </c>
      <c r="E1246" s="44">
        <v>9047</v>
      </c>
      <c r="F1246" s="44">
        <v>6901.65</v>
      </c>
      <c r="G1246" s="44">
        <v>631970.38</v>
      </c>
      <c r="H1246" s="44">
        <v>4564511.91</v>
      </c>
      <c r="I1246" s="44">
        <v>7391058.0264385361</v>
      </c>
      <c r="J1246" s="44">
        <v>500</v>
      </c>
      <c r="K1246" s="44">
        <v>500</v>
      </c>
      <c r="L1246" s="29">
        <f t="shared" si="79"/>
        <v>5203383.9400000004</v>
      </c>
      <c r="M1246" s="29">
        <f t="shared" si="76"/>
        <v>12594441.966438536</v>
      </c>
      <c r="N1246" s="44"/>
      <c r="O1246" s="44"/>
    </row>
    <row r="1247" spans="1:15" x14ac:dyDescent="0.25">
      <c r="A1247" s="43">
        <v>41704</v>
      </c>
      <c r="B1247" s="42">
        <f t="shared" si="77"/>
        <v>4</v>
      </c>
      <c r="C1247" s="42">
        <f t="shared" si="78"/>
        <v>0</v>
      </c>
      <c r="D1247" s="36" t="s">
        <v>1178</v>
      </c>
      <c r="E1247" s="44">
        <v>1205</v>
      </c>
      <c r="F1247" s="44">
        <v>17893.59</v>
      </c>
      <c r="G1247" s="44">
        <v>79293.899999999994</v>
      </c>
      <c r="H1247" s="44">
        <v>468373.74</v>
      </c>
      <c r="I1247" s="44">
        <v>981785.75374596124</v>
      </c>
      <c r="J1247" s="44">
        <v>500</v>
      </c>
      <c r="K1247" s="44">
        <v>500</v>
      </c>
      <c r="L1247" s="29">
        <f t="shared" si="79"/>
        <v>565561.23</v>
      </c>
      <c r="M1247" s="29">
        <f t="shared" si="76"/>
        <v>1547346.9837459612</v>
      </c>
      <c r="N1247" s="44"/>
      <c r="O1247" s="44"/>
    </row>
    <row r="1248" spans="1:15" x14ac:dyDescent="0.25">
      <c r="A1248" s="43">
        <v>41705</v>
      </c>
      <c r="B1248" s="42">
        <f t="shared" si="77"/>
        <v>4</v>
      </c>
      <c r="C1248" s="42">
        <f t="shared" si="78"/>
        <v>0</v>
      </c>
      <c r="D1248" s="36" t="s">
        <v>1179</v>
      </c>
      <c r="E1248" s="44">
        <v>1733</v>
      </c>
      <c r="F1248" s="44">
        <v>12513.24</v>
      </c>
      <c r="G1248" s="44">
        <v>115207.55</v>
      </c>
      <c r="H1248" s="44">
        <v>89608.11</v>
      </c>
      <c r="I1248" s="44">
        <v>1411979.0134786314</v>
      </c>
      <c r="J1248" s="44">
        <v>500</v>
      </c>
      <c r="K1248" s="44">
        <v>500</v>
      </c>
      <c r="L1248" s="29">
        <f t="shared" si="79"/>
        <v>217328.90000000002</v>
      </c>
      <c r="M1248" s="29">
        <f t="shared" si="76"/>
        <v>1629307.9134786315</v>
      </c>
      <c r="N1248" s="44"/>
      <c r="O1248" s="44"/>
    </row>
    <row r="1249" spans="1:15" x14ac:dyDescent="0.25">
      <c r="A1249" s="43">
        <v>41706</v>
      </c>
      <c r="B1249" s="42">
        <f t="shared" si="77"/>
        <v>4</v>
      </c>
      <c r="C1249" s="42">
        <f t="shared" si="78"/>
        <v>0</v>
      </c>
      <c r="D1249" s="36" t="s">
        <v>1180</v>
      </c>
      <c r="E1249" s="44">
        <v>1056</v>
      </c>
      <c r="F1249" s="44">
        <v>14084.85</v>
      </c>
      <c r="G1249" s="44">
        <v>84713.23</v>
      </c>
      <c r="H1249" s="44">
        <v>102054.38</v>
      </c>
      <c r="I1249" s="44">
        <v>955084.00970447576</v>
      </c>
      <c r="J1249" s="44">
        <v>500</v>
      </c>
      <c r="K1249" s="44">
        <v>500</v>
      </c>
      <c r="L1249" s="29">
        <f t="shared" si="79"/>
        <v>200852.46000000002</v>
      </c>
      <c r="M1249" s="29">
        <f t="shared" si="76"/>
        <v>1155936.4697044757</v>
      </c>
      <c r="N1249" s="44"/>
      <c r="O1249" s="44"/>
    </row>
    <row r="1250" spans="1:15" x14ac:dyDescent="0.25">
      <c r="A1250" s="43">
        <v>41707</v>
      </c>
      <c r="B1250" s="42">
        <f t="shared" si="77"/>
        <v>4</v>
      </c>
      <c r="C1250" s="42">
        <f t="shared" si="78"/>
        <v>0</v>
      </c>
      <c r="D1250" s="36" t="s">
        <v>1181</v>
      </c>
      <c r="E1250" s="44">
        <v>1832</v>
      </c>
      <c r="F1250" s="44">
        <v>16409.46</v>
      </c>
      <c r="G1250" s="44">
        <v>101275.58</v>
      </c>
      <c r="H1250" s="44">
        <v>282107.55</v>
      </c>
      <c r="I1250" s="44">
        <v>1492640.2496785072</v>
      </c>
      <c r="J1250" s="44">
        <v>500</v>
      </c>
      <c r="K1250" s="44">
        <v>500</v>
      </c>
      <c r="L1250" s="29">
        <f t="shared" si="79"/>
        <v>399792.58999999997</v>
      </c>
      <c r="M1250" s="29">
        <f t="shared" si="76"/>
        <v>1892432.8396785073</v>
      </c>
      <c r="N1250" s="44"/>
      <c r="O1250" s="44"/>
    </row>
    <row r="1251" spans="1:15" x14ac:dyDescent="0.25">
      <c r="A1251" s="43">
        <v>41708</v>
      </c>
      <c r="B1251" s="42">
        <f t="shared" si="77"/>
        <v>4</v>
      </c>
      <c r="C1251" s="42">
        <f t="shared" si="78"/>
        <v>0</v>
      </c>
      <c r="D1251" s="36" t="s">
        <v>1182</v>
      </c>
      <c r="E1251" s="44">
        <v>990</v>
      </c>
      <c r="F1251" s="44">
        <v>9264.85</v>
      </c>
      <c r="G1251" s="44">
        <v>56593.22</v>
      </c>
      <c r="H1251" s="44">
        <v>161794.76999999999</v>
      </c>
      <c r="I1251" s="44">
        <v>808865.0619987566</v>
      </c>
      <c r="J1251" s="44">
        <v>500</v>
      </c>
      <c r="K1251" s="44">
        <v>500</v>
      </c>
      <c r="L1251" s="29">
        <f t="shared" si="79"/>
        <v>227652.84</v>
      </c>
      <c r="M1251" s="29">
        <f t="shared" si="76"/>
        <v>1036517.9019987566</v>
      </c>
      <c r="N1251" s="44"/>
      <c r="O1251" s="44"/>
    </row>
    <row r="1252" spans="1:15" x14ac:dyDescent="0.25">
      <c r="A1252" s="43">
        <v>41709</v>
      </c>
      <c r="B1252" s="42">
        <f t="shared" si="77"/>
        <v>4</v>
      </c>
      <c r="C1252" s="42">
        <f t="shared" si="78"/>
        <v>0</v>
      </c>
      <c r="D1252" s="36" t="s">
        <v>1183</v>
      </c>
      <c r="E1252" s="44">
        <v>4874</v>
      </c>
      <c r="F1252" s="44">
        <v>25704.92</v>
      </c>
      <c r="G1252" s="44">
        <v>352750.82</v>
      </c>
      <c r="H1252" s="44">
        <v>1522701.06</v>
      </c>
      <c r="I1252" s="44">
        <v>3976224.1529110502</v>
      </c>
      <c r="J1252" s="44">
        <v>500</v>
      </c>
      <c r="K1252" s="44">
        <v>500</v>
      </c>
      <c r="L1252" s="29">
        <f t="shared" si="79"/>
        <v>1901156.8</v>
      </c>
      <c r="M1252" s="29">
        <f t="shared" si="76"/>
        <v>5877380.9529110501</v>
      </c>
      <c r="N1252" s="44"/>
      <c r="O1252" s="44"/>
    </row>
    <row r="1253" spans="1:15" x14ac:dyDescent="0.25">
      <c r="A1253" s="43">
        <v>41710</v>
      </c>
      <c r="B1253" s="42">
        <f t="shared" si="77"/>
        <v>4</v>
      </c>
      <c r="C1253" s="42">
        <f t="shared" si="78"/>
        <v>0</v>
      </c>
      <c r="D1253" s="36" t="s">
        <v>1184</v>
      </c>
      <c r="E1253" s="44">
        <v>3664</v>
      </c>
      <c r="F1253" s="44">
        <v>11103.08</v>
      </c>
      <c r="G1253" s="44">
        <v>301860.53999999998</v>
      </c>
      <c r="H1253" s="44">
        <v>1770755.83</v>
      </c>
      <c r="I1253" s="44">
        <v>2988201.8993570143</v>
      </c>
      <c r="J1253" s="44">
        <v>500</v>
      </c>
      <c r="K1253" s="44">
        <v>500</v>
      </c>
      <c r="L1253" s="29">
        <f t="shared" si="79"/>
        <v>2083719.4500000002</v>
      </c>
      <c r="M1253" s="29">
        <f t="shared" si="76"/>
        <v>5071921.3493570145</v>
      </c>
      <c r="N1253" s="44"/>
      <c r="O1253" s="44"/>
    </row>
    <row r="1254" spans="1:15" x14ac:dyDescent="0.25">
      <c r="A1254" s="43">
        <v>41711</v>
      </c>
      <c r="B1254" s="42">
        <f t="shared" si="77"/>
        <v>4</v>
      </c>
      <c r="C1254" s="42">
        <f t="shared" si="78"/>
        <v>0</v>
      </c>
      <c r="D1254" s="36" t="s">
        <v>1185</v>
      </c>
      <c r="E1254" s="44">
        <v>2958</v>
      </c>
      <c r="F1254" s="44">
        <v>18565.86</v>
      </c>
      <c r="G1254" s="44">
        <v>220911.59</v>
      </c>
      <c r="H1254" s="44">
        <v>1940530.79</v>
      </c>
      <c r="I1254" s="44">
        <v>2413320.6664568912</v>
      </c>
      <c r="J1254" s="44">
        <v>500</v>
      </c>
      <c r="K1254" s="44">
        <v>500</v>
      </c>
      <c r="L1254" s="29">
        <f t="shared" si="79"/>
        <v>2180008.2400000002</v>
      </c>
      <c r="M1254" s="29">
        <f t="shared" si="76"/>
        <v>4593328.9064568914</v>
      </c>
      <c r="N1254" s="44"/>
      <c r="O1254" s="44"/>
    </row>
    <row r="1255" spans="1:15" x14ac:dyDescent="0.25">
      <c r="A1255" s="43">
        <v>41712</v>
      </c>
      <c r="B1255" s="42">
        <f t="shared" si="77"/>
        <v>4</v>
      </c>
      <c r="C1255" s="42">
        <f t="shared" si="78"/>
        <v>0</v>
      </c>
      <c r="D1255" s="36" t="s">
        <v>1186</v>
      </c>
      <c r="E1255" s="44">
        <v>1167</v>
      </c>
      <c r="F1255" s="44">
        <v>5858.37</v>
      </c>
      <c r="G1255" s="44">
        <v>119176.89</v>
      </c>
      <c r="H1255" s="44">
        <v>169963.67</v>
      </c>
      <c r="I1255" s="44">
        <v>996768.3766363014</v>
      </c>
      <c r="J1255" s="44">
        <v>500</v>
      </c>
      <c r="K1255" s="44">
        <v>500</v>
      </c>
      <c r="L1255" s="29">
        <f t="shared" si="79"/>
        <v>294998.93</v>
      </c>
      <c r="M1255" s="29">
        <f t="shared" si="76"/>
        <v>1291767.3066363013</v>
      </c>
      <c r="N1255" s="44"/>
      <c r="O1255" s="44"/>
    </row>
    <row r="1256" spans="1:15" x14ac:dyDescent="0.25">
      <c r="A1256" s="43">
        <v>41713</v>
      </c>
      <c r="B1256" s="42">
        <f t="shared" si="77"/>
        <v>4</v>
      </c>
      <c r="C1256" s="42">
        <f t="shared" si="78"/>
        <v>0</v>
      </c>
      <c r="D1256" s="36" t="s">
        <v>1187</v>
      </c>
      <c r="E1256" s="44">
        <v>5181</v>
      </c>
      <c r="F1256" s="44">
        <v>5101.68</v>
      </c>
      <c r="G1256" s="44">
        <v>471434.92</v>
      </c>
      <c r="H1256" s="44">
        <v>7998812.4800000004</v>
      </c>
      <c r="I1256" s="44">
        <v>4230252.4611268248</v>
      </c>
      <c r="J1256" s="44">
        <v>500</v>
      </c>
      <c r="K1256" s="44">
        <v>500</v>
      </c>
      <c r="L1256" s="29">
        <f t="shared" si="79"/>
        <v>8475349.0800000001</v>
      </c>
      <c r="M1256" s="29">
        <f t="shared" si="76"/>
        <v>12705601.541126825</v>
      </c>
      <c r="N1256" s="44"/>
      <c r="O1256" s="44"/>
    </row>
    <row r="1257" spans="1:15" x14ac:dyDescent="0.25">
      <c r="A1257" s="43">
        <v>41714</v>
      </c>
      <c r="B1257" s="42">
        <f t="shared" si="77"/>
        <v>4</v>
      </c>
      <c r="C1257" s="42">
        <f t="shared" si="78"/>
        <v>0</v>
      </c>
      <c r="D1257" s="36" t="s">
        <v>1188</v>
      </c>
      <c r="E1257" s="44">
        <v>797</v>
      </c>
      <c r="F1257" s="44">
        <v>7769.34</v>
      </c>
      <c r="G1257" s="44">
        <v>39318.93</v>
      </c>
      <c r="H1257" s="44">
        <v>26706.5</v>
      </c>
      <c r="I1257" s="44">
        <v>649363.68940707971</v>
      </c>
      <c r="J1257" s="44">
        <v>500</v>
      </c>
      <c r="K1257" s="44">
        <v>500</v>
      </c>
      <c r="L1257" s="29">
        <f t="shared" si="79"/>
        <v>73794.77</v>
      </c>
      <c r="M1257" s="29">
        <f t="shared" si="76"/>
        <v>723158.45940707973</v>
      </c>
      <c r="N1257" s="44"/>
      <c r="O1257" s="44"/>
    </row>
    <row r="1258" spans="1:15" x14ac:dyDescent="0.25">
      <c r="A1258" s="43">
        <v>41715</v>
      </c>
      <c r="B1258" s="42">
        <f t="shared" si="77"/>
        <v>4</v>
      </c>
      <c r="C1258" s="42">
        <f t="shared" si="78"/>
        <v>0</v>
      </c>
      <c r="D1258" s="36" t="s">
        <v>1189</v>
      </c>
      <c r="E1258" s="44">
        <v>3784</v>
      </c>
      <c r="F1258" s="44">
        <v>1240.77</v>
      </c>
      <c r="G1258" s="44">
        <v>465270.63</v>
      </c>
      <c r="H1258" s="44">
        <v>2872624.16</v>
      </c>
      <c r="I1258" s="44">
        <v>3159201.5947508025</v>
      </c>
      <c r="J1258" s="44">
        <v>500</v>
      </c>
      <c r="K1258" s="44">
        <v>500</v>
      </c>
      <c r="L1258" s="29">
        <f t="shared" si="79"/>
        <v>3339135.56</v>
      </c>
      <c r="M1258" s="29">
        <f t="shared" si="76"/>
        <v>6498337.1547508026</v>
      </c>
      <c r="N1258" s="44"/>
      <c r="O1258" s="44"/>
    </row>
    <row r="1259" spans="1:15" x14ac:dyDescent="0.25">
      <c r="A1259" s="43">
        <v>41716</v>
      </c>
      <c r="B1259" s="42">
        <f t="shared" si="77"/>
        <v>4</v>
      </c>
      <c r="C1259" s="42">
        <f t="shared" si="78"/>
        <v>0</v>
      </c>
      <c r="D1259" s="36" t="s">
        <v>1190</v>
      </c>
      <c r="E1259" s="44">
        <v>2606</v>
      </c>
      <c r="F1259" s="44">
        <v>15820.7</v>
      </c>
      <c r="G1259" s="44">
        <v>193674.5</v>
      </c>
      <c r="H1259" s="44">
        <v>632334.57999999996</v>
      </c>
      <c r="I1259" s="44">
        <v>2129705.8754236335</v>
      </c>
      <c r="J1259" s="44">
        <v>500</v>
      </c>
      <c r="K1259" s="44">
        <v>500</v>
      </c>
      <c r="L1259" s="29">
        <f t="shared" si="79"/>
        <v>841829.78</v>
      </c>
      <c r="M1259" s="29">
        <f t="shared" si="76"/>
        <v>2971535.6554236338</v>
      </c>
      <c r="N1259" s="44"/>
      <c r="O1259" s="44"/>
    </row>
    <row r="1260" spans="1:15" x14ac:dyDescent="0.25">
      <c r="A1260" s="43">
        <v>41717</v>
      </c>
      <c r="B1260" s="42">
        <f t="shared" si="77"/>
        <v>4</v>
      </c>
      <c r="C1260" s="42">
        <f t="shared" si="78"/>
        <v>0</v>
      </c>
      <c r="D1260" s="36" t="s">
        <v>1191</v>
      </c>
      <c r="E1260" s="44">
        <v>1120</v>
      </c>
      <c r="F1260" s="44">
        <v>12253.38</v>
      </c>
      <c r="G1260" s="44">
        <v>52447.53</v>
      </c>
      <c r="H1260" s="44">
        <v>44129.68</v>
      </c>
      <c r="I1260" s="44">
        <v>912531.15700869425</v>
      </c>
      <c r="J1260" s="44">
        <v>500</v>
      </c>
      <c r="K1260" s="44">
        <v>500</v>
      </c>
      <c r="L1260" s="29">
        <f t="shared" si="79"/>
        <v>108830.59</v>
      </c>
      <c r="M1260" s="29">
        <f t="shared" si="76"/>
        <v>1021361.7470086942</v>
      </c>
      <c r="N1260" s="44"/>
      <c r="O1260" s="44"/>
    </row>
    <row r="1261" spans="1:15" x14ac:dyDescent="0.25">
      <c r="A1261" s="43">
        <v>41718</v>
      </c>
      <c r="B1261" s="42">
        <f t="shared" si="77"/>
        <v>4</v>
      </c>
      <c r="C1261" s="42">
        <f t="shared" si="78"/>
        <v>0</v>
      </c>
      <c r="D1261" s="36" t="s">
        <v>1192</v>
      </c>
      <c r="E1261" s="44">
        <v>1138</v>
      </c>
      <c r="F1261" s="44">
        <v>8519.57</v>
      </c>
      <c r="G1261" s="44">
        <v>276786.90999999997</v>
      </c>
      <c r="H1261" s="44">
        <v>228853.76000000001</v>
      </c>
      <c r="I1261" s="44">
        <v>987375.77629226854</v>
      </c>
      <c r="J1261" s="44">
        <v>500</v>
      </c>
      <c r="K1261" s="44">
        <v>500</v>
      </c>
      <c r="L1261" s="29">
        <f t="shared" si="79"/>
        <v>514160.24</v>
      </c>
      <c r="M1261" s="29">
        <f t="shared" si="76"/>
        <v>1501536.0162922684</v>
      </c>
      <c r="N1261" s="44"/>
      <c r="O1261" s="44"/>
    </row>
    <row r="1262" spans="1:15" x14ac:dyDescent="0.25">
      <c r="A1262" s="43">
        <v>41719</v>
      </c>
      <c r="B1262" s="42">
        <f t="shared" si="77"/>
        <v>4</v>
      </c>
      <c r="C1262" s="42">
        <f t="shared" si="78"/>
        <v>0</v>
      </c>
      <c r="D1262" s="36" t="s">
        <v>1193</v>
      </c>
      <c r="E1262" s="44">
        <v>1662</v>
      </c>
      <c r="F1262" s="44">
        <v>10879.75</v>
      </c>
      <c r="G1262" s="44">
        <v>109110.23</v>
      </c>
      <c r="H1262" s="44">
        <v>331698.42</v>
      </c>
      <c r="I1262" s="44">
        <v>1356121.8562039733</v>
      </c>
      <c r="J1262" s="44">
        <v>500</v>
      </c>
      <c r="K1262" s="44">
        <v>500</v>
      </c>
      <c r="L1262" s="29">
        <f t="shared" si="79"/>
        <v>451688.39999999997</v>
      </c>
      <c r="M1262" s="29">
        <f t="shared" si="76"/>
        <v>1807810.2562039732</v>
      </c>
      <c r="N1262" s="44"/>
      <c r="O1262" s="44"/>
    </row>
    <row r="1263" spans="1:15" x14ac:dyDescent="0.25">
      <c r="A1263" s="43">
        <v>41720</v>
      </c>
      <c r="B1263" s="42">
        <f t="shared" si="77"/>
        <v>4</v>
      </c>
      <c r="C1263" s="42">
        <f t="shared" si="78"/>
        <v>0</v>
      </c>
      <c r="D1263" s="36" t="s">
        <v>2109</v>
      </c>
      <c r="E1263" s="44">
        <v>1396</v>
      </c>
      <c r="F1263" s="44">
        <v>5212.42</v>
      </c>
      <c r="G1263" s="44">
        <v>117898.02</v>
      </c>
      <c r="H1263" s="44">
        <v>344621.28</v>
      </c>
      <c r="I1263" s="44">
        <v>1137404.9064144082</v>
      </c>
      <c r="J1263" s="44">
        <v>500</v>
      </c>
      <c r="K1263" s="44">
        <v>500</v>
      </c>
      <c r="L1263" s="29">
        <f t="shared" si="79"/>
        <v>467731.72000000003</v>
      </c>
      <c r="M1263" s="29">
        <f t="shared" si="76"/>
        <v>1605136.6264144082</v>
      </c>
      <c r="N1263" s="44"/>
      <c r="O1263" s="44"/>
    </row>
    <row r="1264" spans="1:15" x14ac:dyDescent="0.25">
      <c r="A1264" s="43">
        <v>41721</v>
      </c>
      <c r="B1264" s="42">
        <f t="shared" si="77"/>
        <v>4</v>
      </c>
      <c r="C1264" s="42">
        <f t="shared" si="78"/>
        <v>0</v>
      </c>
      <c r="D1264" s="36" t="s">
        <v>1194</v>
      </c>
      <c r="E1264" s="44">
        <v>1741</v>
      </c>
      <c r="F1264" s="44">
        <v>27229.94</v>
      </c>
      <c r="G1264" s="44">
        <v>144012.18</v>
      </c>
      <c r="H1264" s="44">
        <v>524412.27</v>
      </c>
      <c r="I1264" s="44">
        <v>1420594.0931715507</v>
      </c>
      <c r="J1264" s="44">
        <v>500</v>
      </c>
      <c r="K1264" s="44">
        <v>500</v>
      </c>
      <c r="L1264" s="29">
        <f t="shared" si="79"/>
        <v>695654.39</v>
      </c>
      <c r="M1264" s="29">
        <f t="shared" si="76"/>
        <v>2116248.4831715506</v>
      </c>
      <c r="N1264" s="44"/>
      <c r="O1264" s="44"/>
    </row>
    <row r="1265" spans="1:15" x14ac:dyDescent="0.25">
      <c r="A1265" s="43">
        <v>41722</v>
      </c>
      <c r="B1265" s="42">
        <f t="shared" si="77"/>
        <v>4</v>
      </c>
      <c r="C1265" s="42">
        <f t="shared" si="78"/>
        <v>0</v>
      </c>
      <c r="D1265" s="36" t="s">
        <v>1195</v>
      </c>
      <c r="E1265" s="44">
        <v>3936</v>
      </c>
      <c r="F1265" s="44">
        <v>18664.099999999999</v>
      </c>
      <c r="G1265" s="44">
        <v>224418.5</v>
      </c>
      <c r="H1265" s="44">
        <v>508200.68</v>
      </c>
      <c r="I1265" s="44">
        <v>3206933.0089162686</v>
      </c>
      <c r="J1265" s="44">
        <v>500</v>
      </c>
      <c r="K1265" s="44">
        <v>500</v>
      </c>
      <c r="L1265" s="29">
        <f t="shared" si="79"/>
        <v>751283.28</v>
      </c>
      <c r="M1265" s="29">
        <f t="shared" si="76"/>
        <v>3958216.2889162684</v>
      </c>
      <c r="N1265" s="44"/>
      <c r="O1265" s="44"/>
    </row>
    <row r="1266" spans="1:15" x14ac:dyDescent="0.25">
      <c r="A1266" s="43">
        <v>41723</v>
      </c>
      <c r="B1266" s="42">
        <f t="shared" si="77"/>
        <v>4</v>
      </c>
      <c r="C1266" s="42">
        <f t="shared" si="78"/>
        <v>0</v>
      </c>
      <c r="D1266" s="36" t="s">
        <v>1196</v>
      </c>
      <c r="E1266" s="44">
        <v>1473</v>
      </c>
      <c r="F1266" s="44">
        <v>9155.6299999999992</v>
      </c>
      <c r="G1266" s="44">
        <v>83371.28</v>
      </c>
      <c r="H1266" s="44">
        <v>109008.23</v>
      </c>
      <c r="I1266" s="44">
        <v>1200141.4234587559</v>
      </c>
      <c r="J1266" s="44">
        <v>500</v>
      </c>
      <c r="K1266" s="44">
        <v>500</v>
      </c>
      <c r="L1266" s="29">
        <f t="shared" si="79"/>
        <v>201535.14</v>
      </c>
      <c r="M1266" s="29">
        <f t="shared" si="76"/>
        <v>1401676.5634587561</v>
      </c>
      <c r="N1266" s="44"/>
      <c r="O1266" s="44"/>
    </row>
    <row r="1267" spans="1:15" x14ac:dyDescent="0.25">
      <c r="A1267" s="43">
        <v>41724</v>
      </c>
      <c r="B1267" s="42">
        <f t="shared" si="77"/>
        <v>4</v>
      </c>
      <c r="C1267" s="42">
        <f t="shared" si="78"/>
        <v>0</v>
      </c>
      <c r="D1267" s="36" t="s">
        <v>1197</v>
      </c>
      <c r="E1267" s="44">
        <v>622</v>
      </c>
      <c r="F1267" s="44">
        <v>7522.38</v>
      </c>
      <c r="G1267" s="44">
        <v>36755.629999999997</v>
      </c>
      <c r="H1267" s="44">
        <v>14629.66</v>
      </c>
      <c r="I1267" s="44">
        <v>506780.69612447126</v>
      </c>
      <c r="J1267" s="44">
        <v>500</v>
      </c>
      <c r="K1267" s="44">
        <v>500</v>
      </c>
      <c r="L1267" s="29">
        <f t="shared" si="79"/>
        <v>58907.67</v>
      </c>
      <c r="M1267" s="29">
        <f t="shared" si="76"/>
        <v>565688.3661244713</v>
      </c>
      <c r="N1267" s="44"/>
      <c r="O1267" s="44"/>
    </row>
    <row r="1268" spans="1:15" x14ac:dyDescent="0.25">
      <c r="A1268" s="43">
        <v>41725</v>
      </c>
      <c r="B1268" s="42">
        <f t="shared" si="77"/>
        <v>4</v>
      </c>
      <c r="C1268" s="42">
        <f t="shared" si="78"/>
        <v>0</v>
      </c>
      <c r="D1268" s="36" t="s">
        <v>1198</v>
      </c>
      <c r="E1268" s="44">
        <v>525</v>
      </c>
      <c r="F1268" s="44">
        <v>4685.8599999999997</v>
      </c>
      <c r="G1268" s="44">
        <v>26611.55</v>
      </c>
      <c r="H1268" s="44">
        <v>27749.57</v>
      </c>
      <c r="I1268" s="44">
        <v>427748.97984782548</v>
      </c>
      <c r="J1268" s="44">
        <v>500</v>
      </c>
      <c r="K1268" s="44">
        <v>500</v>
      </c>
      <c r="L1268" s="29">
        <f t="shared" si="79"/>
        <v>59046.979999999996</v>
      </c>
      <c r="M1268" s="29">
        <f t="shared" si="76"/>
        <v>486795.95984782546</v>
      </c>
      <c r="N1268" s="44"/>
      <c r="O1268" s="44"/>
    </row>
    <row r="1269" spans="1:15" x14ac:dyDescent="0.25">
      <c r="A1269" s="43">
        <v>41726</v>
      </c>
      <c r="B1269" s="42">
        <f t="shared" si="77"/>
        <v>4</v>
      </c>
      <c r="C1269" s="42">
        <f t="shared" si="78"/>
        <v>0</v>
      </c>
      <c r="D1269" s="36" t="s">
        <v>1199</v>
      </c>
      <c r="E1269" s="44">
        <v>2407</v>
      </c>
      <c r="F1269" s="44">
        <v>38710.67</v>
      </c>
      <c r="G1269" s="44">
        <v>164314.41</v>
      </c>
      <c r="H1269" s="44">
        <v>359629.98</v>
      </c>
      <c r="I1269" s="44">
        <v>1961127.2276070777</v>
      </c>
      <c r="J1269" s="44">
        <v>500</v>
      </c>
      <c r="K1269" s="44">
        <v>500</v>
      </c>
      <c r="L1269" s="29">
        <f t="shared" si="79"/>
        <v>562655.06000000006</v>
      </c>
      <c r="M1269" s="29">
        <f t="shared" si="76"/>
        <v>2523782.2876070775</v>
      </c>
      <c r="N1269" s="44"/>
      <c r="O1269" s="44"/>
    </row>
    <row r="1270" spans="1:15" x14ac:dyDescent="0.25">
      <c r="A1270" s="43">
        <v>41727</v>
      </c>
      <c r="B1270" s="42">
        <f t="shared" si="77"/>
        <v>4</v>
      </c>
      <c r="C1270" s="42">
        <f t="shared" si="78"/>
        <v>0</v>
      </c>
      <c r="D1270" s="36" t="s">
        <v>1200</v>
      </c>
      <c r="E1270" s="44">
        <v>1076</v>
      </c>
      <c r="F1270" s="44">
        <v>4734.3999999999996</v>
      </c>
      <c r="G1270" s="44">
        <v>61395.5</v>
      </c>
      <c r="H1270" s="44">
        <v>119171.15</v>
      </c>
      <c r="I1270" s="44">
        <v>876681.71869763848</v>
      </c>
      <c r="J1270" s="44">
        <v>500</v>
      </c>
      <c r="K1270" s="44">
        <v>500</v>
      </c>
      <c r="L1270" s="29">
        <f t="shared" si="79"/>
        <v>185301.05</v>
      </c>
      <c r="M1270" s="29">
        <f t="shared" si="76"/>
        <v>1061982.7686976385</v>
      </c>
      <c r="N1270" s="44"/>
      <c r="O1270" s="44"/>
    </row>
    <row r="1271" spans="1:15" x14ac:dyDescent="0.25">
      <c r="A1271" s="43">
        <v>41728</v>
      </c>
      <c r="B1271" s="42">
        <f t="shared" si="77"/>
        <v>4</v>
      </c>
      <c r="C1271" s="42">
        <f t="shared" si="78"/>
        <v>0</v>
      </c>
      <c r="D1271" s="36" t="s">
        <v>1201</v>
      </c>
      <c r="E1271" s="44">
        <v>615</v>
      </c>
      <c r="F1271" s="44">
        <v>5156.76</v>
      </c>
      <c r="G1271" s="44">
        <v>30352.42</v>
      </c>
      <c r="H1271" s="44">
        <v>20687.37</v>
      </c>
      <c r="I1271" s="44">
        <v>501077.37639316695</v>
      </c>
      <c r="J1271" s="44">
        <v>500</v>
      </c>
      <c r="K1271" s="44">
        <v>500</v>
      </c>
      <c r="L1271" s="29">
        <f t="shared" si="79"/>
        <v>56196.55</v>
      </c>
      <c r="M1271" s="29">
        <f t="shared" si="76"/>
        <v>557273.926393167</v>
      </c>
      <c r="N1271" s="44"/>
      <c r="O1271" s="44"/>
    </row>
    <row r="1272" spans="1:15" x14ac:dyDescent="0.25">
      <c r="A1272" s="43">
        <v>41729</v>
      </c>
      <c r="B1272" s="42">
        <f t="shared" si="77"/>
        <v>4</v>
      </c>
      <c r="C1272" s="42">
        <f t="shared" si="78"/>
        <v>0</v>
      </c>
      <c r="D1272" s="36" t="s">
        <v>1202</v>
      </c>
      <c r="E1272" s="44">
        <v>539</v>
      </c>
      <c r="F1272" s="44">
        <v>8826.0400000000009</v>
      </c>
      <c r="G1272" s="44">
        <v>30783.13</v>
      </c>
      <c r="H1272" s="44">
        <v>31980.2</v>
      </c>
      <c r="I1272" s="44">
        <v>439155.61931043409</v>
      </c>
      <c r="J1272" s="44">
        <v>500</v>
      </c>
      <c r="K1272" s="44">
        <v>500</v>
      </c>
      <c r="L1272" s="29">
        <f t="shared" si="79"/>
        <v>71589.37</v>
      </c>
      <c r="M1272" s="29">
        <f t="shared" si="76"/>
        <v>510744.98931043409</v>
      </c>
      <c r="N1272" s="44"/>
      <c r="O1272" s="44"/>
    </row>
    <row r="1273" spans="1:15" x14ac:dyDescent="0.25">
      <c r="A1273" s="43">
        <v>41730</v>
      </c>
      <c r="B1273" s="42">
        <f t="shared" si="77"/>
        <v>4</v>
      </c>
      <c r="C1273" s="42">
        <f t="shared" si="78"/>
        <v>0</v>
      </c>
      <c r="D1273" s="36" t="s">
        <v>1203</v>
      </c>
      <c r="E1273" s="44">
        <v>1599</v>
      </c>
      <c r="F1273" s="44">
        <v>5316.88</v>
      </c>
      <c r="G1273" s="44">
        <v>142451.04</v>
      </c>
      <c r="H1273" s="44">
        <v>1458342.07</v>
      </c>
      <c r="I1273" s="44">
        <v>1302801.1786222341</v>
      </c>
      <c r="J1273" s="44">
        <v>500</v>
      </c>
      <c r="K1273" s="44">
        <v>500</v>
      </c>
      <c r="L1273" s="29">
        <f t="shared" si="79"/>
        <v>1606109.99</v>
      </c>
      <c r="M1273" s="29">
        <f t="shared" si="76"/>
        <v>2908911.1686222339</v>
      </c>
      <c r="N1273" s="44"/>
      <c r="O1273" s="44"/>
    </row>
    <row r="1274" spans="1:15" x14ac:dyDescent="0.25">
      <c r="A1274" s="43">
        <v>41731</v>
      </c>
      <c r="B1274" s="42">
        <f t="shared" si="77"/>
        <v>4</v>
      </c>
      <c r="C1274" s="42">
        <f t="shared" si="78"/>
        <v>0</v>
      </c>
      <c r="D1274" s="36" t="s">
        <v>1204</v>
      </c>
      <c r="E1274" s="44">
        <v>6707</v>
      </c>
      <c r="F1274" s="44">
        <v>18794.759999999998</v>
      </c>
      <c r="G1274" s="44">
        <v>610628.5</v>
      </c>
      <c r="H1274" s="44">
        <v>2517992.29</v>
      </c>
      <c r="I1274" s="44">
        <v>5468125.7625511726</v>
      </c>
      <c r="J1274" s="44">
        <v>500</v>
      </c>
      <c r="K1274" s="44">
        <v>500</v>
      </c>
      <c r="L1274" s="29">
        <f t="shared" si="79"/>
        <v>3147415.55</v>
      </c>
      <c r="M1274" s="29">
        <f t="shared" si="76"/>
        <v>8615541.3125511725</v>
      </c>
      <c r="N1274" s="44"/>
      <c r="O1274" s="44"/>
    </row>
    <row r="1275" spans="1:15" x14ac:dyDescent="0.25">
      <c r="A1275" s="43">
        <v>41732</v>
      </c>
      <c r="B1275" s="42">
        <f t="shared" si="77"/>
        <v>4</v>
      </c>
      <c r="C1275" s="42">
        <f t="shared" si="78"/>
        <v>0</v>
      </c>
      <c r="D1275" s="36" t="s">
        <v>1205</v>
      </c>
      <c r="E1275" s="44">
        <v>2095</v>
      </c>
      <c r="F1275" s="44">
        <v>7893.34</v>
      </c>
      <c r="G1275" s="44">
        <v>150683.26</v>
      </c>
      <c r="H1275" s="44">
        <v>569708.32999999996</v>
      </c>
      <c r="I1275" s="44">
        <v>1706922.1195832272</v>
      </c>
      <c r="J1275" s="44">
        <v>500</v>
      </c>
      <c r="K1275" s="44">
        <v>500</v>
      </c>
      <c r="L1275" s="29">
        <f t="shared" si="79"/>
        <v>728284.92999999993</v>
      </c>
      <c r="M1275" s="29">
        <f t="shared" si="76"/>
        <v>2435207.0495832274</v>
      </c>
      <c r="N1275" s="44"/>
      <c r="O1275" s="44"/>
    </row>
    <row r="1276" spans="1:15" x14ac:dyDescent="0.25">
      <c r="A1276" s="43">
        <v>41733</v>
      </c>
      <c r="B1276" s="42">
        <f t="shared" si="77"/>
        <v>4</v>
      </c>
      <c r="C1276" s="42">
        <f t="shared" si="78"/>
        <v>0</v>
      </c>
      <c r="D1276" s="36" t="s">
        <v>1206</v>
      </c>
      <c r="E1276" s="44">
        <v>298</v>
      </c>
      <c r="F1276" s="44">
        <v>4051.44</v>
      </c>
      <c r="G1276" s="44">
        <v>13931.01</v>
      </c>
      <c r="H1276" s="44">
        <v>6261.1</v>
      </c>
      <c r="I1276" s="44">
        <v>247457.32206186335</v>
      </c>
      <c r="J1276" s="44">
        <v>500</v>
      </c>
      <c r="K1276" s="44">
        <v>500</v>
      </c>
      <c r="L1276" s="29">
        <f t="shared" si="79"/>
        <v>24243.550000000003</v>
      </c>
      <c r="M1276" s="29">
        <f t="shared" si="76"/>
        <v>271700.87206186337</v>
      </c>
      <c r="N1276" s="44"/>
      <c r="O1276" s="44"/>
    </row>
    <row r="1277" spans="1:15" x14ac:dyDescent="0.25">
      <c r="A1277" s="43">
        <v>41734</v>
      </c>
      <c r="B1277" s="42">
        <f t="shared" si="77"/>
        <v>4</v>
      </c>
      <c r="C1277" s="42">
        <f t="shared" si="78"/>
        <v>0</v>
      </c>
      <c r="D1277" s="36" t="s">
        <v>2110</v>
      </c>
      <c r="E1277" s="44">
        <v>4438</v>
      </c>
      <c r="F1277" s="44">
        <v>12198.53</v>
      </c>
      <c r="G1277" s="44">
        <v>366965.95</v>
      </c>
      <c r="H1277" s="44">
        <v>1202969.6100000001</v>
      </c>
      <c r="I1277" s="44">
        <v>3734671.4096469516</v>
      </c>
      <c r="J1277" s="44">
        <v>500</v>
      </c>
      <c r="K1277" s="44">
        <v>500</v>
      </c>
      <c r="L1277" s="29">
        <f t="shared" si="79"/>
        <v>1582134.09</v>
      </c>
      <c r="M1277" s="29">
        <f t="shared" si="76"/>
        <v>5316805.4996469514</v>
      </c>
      <c r="N1277" s="44"/>
      <c r="O1277" s="44"/>
    </row>
    <row r="1278" spans="1:15" x14ac:dyDescent="0.25">
      <c r="A1278" s="43">
        <v>41735</v>
      </c>
      <c r="B1278" s="42">
        <f t="shared" si="77"/>
        <v>4</v>
      </c>
      <c r="C1278" s="42">
        <f t="shared" si="78"/>
        <v>0</v>
      </c>
      <c r="D1278" s="36" t="s">
        <v>2111</v>
      </c>
      <c r="E1278" s="44">
        <v>2513</v>
      </c>
      <c r="F1278" s="44">
        <v>14541.87</v>
      </c>
      <c r="G1278" s="44">
        <v>228275.94</v>
      </c>
      <c r="H1278" s="44">
        <v>506172.55</v>
      </c>
      <c r="I1278" s="44">
        <v>2109933.6493086955</v>
      </c>
      <c r="J1278" s="44">
        <v>500</v>
      </c>
      <c r="K1278" s="44">
        <v>500</v>
      </c>
      <c r="L1278" s="29">
        <f t="shared" si="79"/>
        <v>748990.36</v>
      </c>
      <c r="M1278" s="29">
        <f t="shared" si="76"/>
        <v>2858924.0093086953</v>
      </c>
      <c r="N1278" s="44"/>
      <c r="O1278" s="44"/>
    </row>
    <row r="1279" spans="1:15" x14ac:dyDescent="0.25">
      <c r="A1279" s="43">
        <v>41736</v>
      </c>
      <c r="B1279" s="42">
        <f t="shared" si="77"/>
        <v>4</v>
      </c>
      <c r="C1279" s="42">
        <f t="shared" si="78"/>
        <v>0</v>
      </c>
      <c r="D1279" s="36" t="s">
        <v>1207</v>
      </c>
      <c r="E1279" s="44">
        <v>1369</v>
      </c>
      <c r="F1279" s="44">
        <v>8996.6299999999992</v>
      </c>
      <c r="G1279" s="44">
        <v>101698.75</v>
      </c>
      <c r="H1279" s="44">
        <v>257413.78</v>
      </c>
      <c r="I1279" s="44">
        <v>1115406.3874508059</v>
      </c>
      <c r="J1279" s="44">
        <v>500</v>
      </c>
      <c r="K1279" s="44">
        <v>500</v>
      </c>
      <c r="L1279" s="29">
        <f t="shared" si="79"/>
        <v>368109.16000000003</v>
      </c>
      <c r="M1279" s="29">
        <f t="shared" si="76"/>
        <v>1483515.547450806</v>
      </c>
      <c r="N1279" s="44"/>
      <c r="O1279" s="44"/>
    </row>
    <row r="1280" spans="1:15" x14ac:dyDescent="0.25">
      <c r="A1280" s="43">
        <v>41737</v>
      </c>
      <c r="B1280" s="42">
        <f t="shared" si="77"/>
        <v>4</v>
      </c>
      <c r="C1280" s="42">
        <f t="shared" si="78"/>
        <v>0</v>
      </c>
      <c r="D1280" s="36" t="s">
        <v>1208</v>
      </c>
      <c r="E1280" s="44">
        <v>3461</v>
      </c>
      <c r="F1280" s="44">
        <v>9086.0499999999993</v>
      </c>
      <c r="G1280" s="44">
        <v>345567.03</v>
      </c>
      <c r="H1280" s="44">
        <v>1513238.32</v>
      </c>
      <c r="I1280" s="44">
        <v>2825710.8271491886</v>
      </c>
      <c r="J1280" s="44">
        <v>500</v>
      </c>
      <c r="K1280" s="44">
        <v>500</v>
      </c>
      <c r="L1280" s="29">
        <f t="shared" si="79"/>
        <v>1867891.4000000001</v>
      </c>
      <c r="M1280" s="29">
        <f t="shared" si="76"/>
        <v>4693602.2271491885</v>
      </c>
      <c r="N1280" s="44"/>
      <c r="O1280" s="44"/>
    </row>
    <row r="1281" spans="1:15" x14ac:dyDescent="0.25">
      <c r="A1281" s="43">
        <v>41738</v>
      </c>
      <c r="B1281" s="42">
        <f t="shared" si="77"/>
        <v>4</v>
      </c>
      <c r="C1281" s="42">
        <f t="shared" si="78"/>
        <v>0</v>
      </c>
      <c r="D1281" s="36" t="s">
        <v>1209</v>
      </c>
      <c r="E1281" s="44">
        <v>4357</v>
      </c>
      <c r="F1281" s="44">
        <v>-193.3</v>
      </c>
      <c r="G1281" s="44">
        <v>397235.06</v>
      </c>
      <c r="H1281" s="44">
        <v>1604082.41</v>
      </c>
      <c r="I1281" s="44">
        <v>3554246.2527561439</v>
      </c>
      <c r="J1281" s="44">
        <v>500</v>
      </c>
      <c r="K1281" s="44">
        <v>500</v>
      </c>
      <c r="L1281" s="29">
        <f t="shared" si="79"/>
        <v>2001124.17</v>
      </c>
      <c r="M1281" s="29">
        <f t="shared" si="76"/>
        <v>5555370.4227561438</v>
      </c>
      <c r="N1281" s="44"/>
      <c r="O1281" s="44"/>
    </row>
    <row r="1282" spans="1:15" x14ac:dyDescent="0.25">
      <c r="A1282" s="43">
        <v>41739</v>
      </c>
      <c r="B1282" s="42">
        <f t="shared" si="77"/>
        <v>4</v>
      </c>
      <c r="C1282" s="42">
        <f t="shared" si="78"/>
        <v>0</v>
      </c>
      <c r="D1282" s="36" t="s">
        <v>1210</v>
      </c>
      <c r="E1282" s="44">
        <v>5578</v>
      </c>
      <c r="F1282" s="44">
        <v>22098.28</v>
      </c>
      <c r="G1282" s="44">
        <v>603081.77</v>
      </c>
      <c r="H1282" s="44">
        <v>850322.37</v>
      </c>
      <c r="I1282" s="44">
        <v>4578697.0658879429</v>
      </c>
      <c r="J1282" s="44">
        <v>500</v>
      </c>
      <c r="K1282" s="44">
        <v>500</v>
      </c>
      <c r="L1282" s="29">
        <f t="shared" si="79"/>
        <v>1475502.42</v>
      </c>
      <c r="M1282" s="29">
        <f t="shared" si="76"/>
        <v>6054199.4858879428</v>
      </c>
      <c r="N1282" s="44"/>
      <c r="O1282" s="44"/>
    </row>
    <row r="1283" spans="1:15" x14ac:dyDescent="0.25">
      <c r="A1283" s="43">
        <v>41740</v>
      </c>
      <c r="B1283" s="42">
        <f t="shared" si="77"/>
        <v>4</v>
      </c>
      <c r="C1283" s="42">
        <f t="shared" si="78"/>
        <v>0</v>
      </c>
      <c r="D1283" s="36" t="s">
        <v>1211</v>
      </c>
      <c r="E1283" s="44">
        <v>880</v>
      </c>
      <c r="F1283" s="44">
        <v>38360.46</v>
      </c>
      <c r="G1283" s="44">
        <v>234501.61</v>
      </c>
      <c r="H1283" s="44">
        <v>180435.83</v>
      </c>
      <c r="I1283" s="44">
        <v>787582.53716371604</v>
      </c>
      <c r="J1283" s="44">
        <v>500</v>
      </c>
      <c r="K1283" s="44">
        <v>500</v>
      </c>
      <c r="L1283" s="29">
        <f t="shared" si="79"/>
        <v>453297.9</v>
      </c>
      <c r="M1283" s="29">
        <f t="shared" si="76"/>
        <v>1240880.4371637162</v>
      </c>
      <c r="N1283" s="44"/>
      <c r="O1283" s="44"/>
    </row>
    <row r="1284" spans="1:15" x14ac:dyDescent="0.25">
      <c r="A1284" s="43">
        <v>41741</v>
      </c>
      <c r="B1284" s="42">
        <f t="shared" si="77"/>
        <v>4</v>
      </c>
      <c r="C1284" s="42">
        <f t="shared" si="78"/>
        <v>0</v>
      </c>
      <c r="D1284" s="36" t="s">
        <v>1212</v>
      </c>
      <c r="E1284" s="44">
        <v>1485</v>
      </c>
      <c r="F1284" s="44">
        <v>18022.099999999999</v>
      </c>
      <c r="G1284" s="44">
        <v>135491.07999999999</v>
      </c>
      <c r="H1284" s="44">
        <v>161621.06</v>
      </c>
      <c r="I1284" s="44">
        <v>1244926.7429981348</v>
      </c>
      <c r="J1284" s="44">
        <v>500</v>
      </c>
      <c r="K1284" s="44">
        <v>500</v>
      </c>
      <c r="L1284" s="29">
        <f t="shared" si="79"/>
        <v>315134.24</v>
      </c>
      <c r="M1284" s="29">
        <f t="shared" si="76"/>
        <v>1560060.9829981348</v>
      </c>
      <c r="N1284" s="44"/>
      <c r="O1284" s="44"/>
    </row>
    <row r="1285" spans="1:15" x14ac:dyDescent="0.25">
      <c r="A1285" s="43">
        <v>41742</v>
      </c>
      <c r="B1285" s="42">
        <f t="shared" si="77"/>
        <v>4</v>
      </c>
      <c r="C1285" s="42">
        <f t="shared" si="78"/>
        <v>0</v>
      </c>
      <c r="D1285" s="36" t="s">
        <v>1213</v>
      </c>
      <c r="E1285" s="44">
        <v>3978</v>
      </c>
      <c r="F1285" s="44">
        <v>24044.7</v>
      </c>
      <c r="G1285" s="44">
        <v>366430.06</v>
      </c>
      <c r="H1285" s="44">
        <v>804091.78</v>
      </c>
      <c r="I1285" s="44">
        <v>3335223.6273040948</v>
      </c>
      <c r="J1285" s="44">
        <v>500</v>
      </c>
      <c r="K1285" s="44">
        <v>500</v>
      </c>
      <c r="L1285" s="29">
        <f t="shared" si="79"/>
        <v>1194566.54</v>
      </c>
      <c r="M1285" s="29">
        <f t="shared" si="76"/>
        <v>4529790.1673040949</v>
      </c>
      <c r="N1285" s="44"/>
      <c r="O1285" s="44"/>
    </row>
    <row r="1286" spans="1:15" x14ac:dyDescent="0.25">
      <c r="A1286" s="43">
        <v>41743</v>
      </c>
      <c r="B1286" s="42">
        <f t="shared" si="77"/>
        <v>4</v>
      </c>
      <c r="C1286" s="42">
        <f t="shared" si="78"/>
        <v>0</v>
      </c>
      <c r="D1286" s="36" t="s">
        <v>1214</v>
      </c>
      <c r="E1286" s="44">
        <v>5691</v>
      </c>
      <c r="F1286" s="44">
        <v>9582.67</v>
      </c>
      <c r="G1286" s="44">
        <v>369081.85</v>
      </c>
      <c r="H1286" s="44">
        <v>1307803.71</v>
      </c>
      <c r="I1286" s="44">
        <v>4638006.7415504279</v>
      </c>
      <c r="J1286" s="44">
        <v>500</v>
      </c>
      <c r="K1286" s="44">
        <v>500</v>
      </c>
      <c r="L1286" s="29">
        <f t="shared" si="79"/>
        <v>1686468.23</v>
      </c>
      <c r="M1286" s="29">
        <f t="shared" ref="M1286:M1349" si="80">L1286+I1286</f>
        <v>6324474.9715504274</v>
      </c>
      <c r="N1286" s="44"/>
      <c r="O1286" s="44"/>
    </row>
    <row r="1287" spans="1:15" x14ac:dyDescent="0.25">
      <c r="A1287" s="43">
        <v>41744</v>
      </c>
      <c r="B1287" s="42">
        <f t="shared" ref="B1287:B1350" si="81">INT(A1287/10000)</f>
        <v>4</v>
      </c>
      <c r="C1287" s="42">
        <f t="shared" ref="C1287:C1350" si="82">IF(E1287&lt;=10000,0,IF(E1287&lt;=20000,1,IF(E1287&lt;=50000,2,3)))</f>
        <v>0</v>
      </c>
      <c r="D1287" s="36" t="s">
        <v>1215</v>
      </c>
      <c r="E1287" s="44">
        <v>1501</v>
      </c>
      <c r="F1287" s="44">
        <v>10540.92</v>
      </c>
      <c r="G1287" s="44">
        <v>90730.47</v>
      </c>
      <c r="H1287" s="44">
        <v>76911.399999999994</v>
      </c>
      <c r="I1287" s="44">
        <v>1222954.7023839732</v>
      </c>
      <c r="J1287" s="44">
        <v>500</v>
      </c>
      <c r="K1287" s="44">
        <v>500</v>
      </c>
      <c r="L1287" s="29">
        <f t="shared" ref="L1287:L1350" si="83">F1287/J1287*500+G1287/K1287*500+H1287</f>
        <v>178182.78999999998</v>
      </c>
      <c r="M1287" s="29">
        <f t="shared" si="80"/>
        <v>1401137.4923839732</v>
      </c>
      <c r="N1287" s="44"/>
      <c r="O1287" s="44"/>
    </row>
    <row r="1288" spans="1:15" x14ac:dyDescent="0.25">
      <c r="A1288" s="43">
        <v>41745</v>
      </c>
      <c r="B1288" s="42">
        <f t="shared" si="81"/>
        <v>4</v>
      </c>
      <c r="C1288" s="42">
        <f t="shared" si="82"/>
        <v>0</v>
      </c>
      <c r="D1288" s="36" t="s">
        <v>1216</v>
      </c>
      <c r="E1288" s="44">
        <v>1469</v>
      </c>
      <c r="F1288" s="44">
        <v>6494.99</v>
      </c>
      <c r="G1288" s="44">
        <v>230570.12</v>
      </c>
      <c r="H1288" s="44">
        <v>1121132.8700000001</v>
      </c>
      <c r="I1288" s="44">
        <v>1268208.8385312783</v>
      </c>
      <c r="J1288" s="44">
        <v>500</v>
      </c>
      <c r="K1288" s="44">
        <v>500</v>
      </c>
      <c r="L1288" s="29">
        <f t="shared" si="83"/>
        <v>1358197.98</v>
      </c>
      <c r="M1288" s="29">
        <f t="shared" si="80"/>
        <v>2626406.8185312785</v>
      </c>
      <c r="N1288" s="44"/>
      <c r="O1288" s="44"/>
    </row>
    <row r="1289" spans="1:15" x14ac:dyDescent="0.25">
      <c r="A1289" s="43">
        <v>41746</v>
      </c>
      <c r="B1289" s="42">
        <f t="shared" si="81"/>
        <v>4</v>
      </c>
      <c r="C1289" s="42">
        <f t="shared" si="82"/>
        <v>1</v>
      </c>
      <c r="D1289" s="36" t="s">
        <v>1217</v>
      </c>
      <c r="E1289" s="44">
        <v>12364</v>
      </c>
      <c r="F1289" s="44">
        <v>5956.27</v>
      </c>
      <c r="G1289" s="44">
        <v>1513255.67</v>
      </c>
      <c r="H1289" s="44">
        <v>6426355.7999999998</v>
      </c>
      <c r="I1289" s="44">
        <v>11648761.764841864</v>
      </c>
      <c r="J1289" s="44">
        <v>500</v>
      </c>
      <c r="K1289" s="44">
        <v>500</v>
      </c>
      <c r="L1289" s="29">
        <f t="shared" si="83"/>
        <v>7945567.7400000002</v>
      </c>
      <c r="M1289" s="29">
        <f t="shared" si="80"/>
        <v>19594329.504841864</v>
      </c>
      <c r="N1289" s="44"/>
      <c r="O1289" s="44"/>
    </row>
    <row r="1290" spans="1:15" x14ac:dyDescent="0.25">
      <c r="A1290" s="43">
        <v>41747</v>
      </c>
      <c r="B1290" s="42">
        <f t="shared" si="81"/>
        <v>4</v>
      </c>
      <c r="C1290" s="42">
        <f t="shared" si="82"/>
        <v>0</v>
      </c>
      <c r="D1290" s="36" t="s">
        <v>1218</v>
      </c>
      <c r="E1290" s="44">
        <v>4967</v>
      </c>
      <c r="F1290" s="44">
        <v>16084.97</v>
      </c>
      <c r="G1290" s="44">
        <v>412801.16</v>
      </c>
      <c r="H1290" s="44">
        <v>1885604.63</v>
      </c>
      <c r="I1290" s="44">
        <v>4050451.5293412358</v>
      </c>
      <c r="J1290" s="44">
        <v>500</v>
      </c>
      <c r="K1290" s="44">
        <v>500</v>
      </c>
      <c r="L1290" s="29">
        <f t="shared" si="83"/>
        <v>2314490.7599999998</v>
      </c>
      <c r="M1290" s="29">
        <f t="shared" si="80"/>
        <v>6364942.2893412355</v>
      </c>
      <c r="N1290" s="44"/>
      <c r="O1290" s="44"/>
    </row>
    <row r="1291" spans="1:15" x14ac:dyDescent="0.25">
      <c r="A1291" s="43">
        <v>41748</v>
      </c>
      <c r="B1291" s="42">
        <f t="shared" si="81"/>
        <v>4</v>
      </c>
      <c r="C1291" s="42">
        <f t="shared" si="82"/>
        <v>0</v>
      </c>
      <c r="D1291" s="36" t="s">
        <v>2112</v>
      </c>
      <c r="E1291" s="44">
        <v>966</v>
      </c>
      <c r="F1291" s="44">
        <v>16354.87</v>
      </c>
      <c r="G1291" s="44">
        <v>67722.61</v>
      </c>
      <c r="H1291" s="44">
        <v>239034.75</v>
      </c>
      <c r="I1291" s="44">
        <v>787058.12291999883</v>
      </c>
      <c r="J1291" s="44">
        <v>500</v>
      </c>
      <c r="K1291" s="44">
        <v>500</v>
      </c>
      <c r="L1291" s="29">
        <f t="shared" si="83"/>
        <v>323112.23</v>
      </c>
      <c r="M1291" s="29">
        <f t="shared" si="80"/>
        <v>1110170.3529199988</v>
      </c>
      <c r="N1291" s="44"/>
      <c r="O1291" s="44"/>
    </row>
    <row r="1292" spans="1:15" x14ac:dyDescent="0.25">
      <c r="A1292" s="43">
        <v>41749</v>
      </c>
      <c r="B1292" s="42">
        <f t="shared" si="81"/>
        <v>4</v>
      </c>
      <c r="C1292" s="42">
        <f t="shared" si="82"/>
        <v>0</v>
      </c>
      <c r="D1292" s="36" t="s">
        <v>1219</v>
      </c>
      <c r="E1292" s="44">
        <v>1588</v>
      </c>
      <c r="F1292" s="44">
        <v>13665.97</v>
      </c>
      <c r="G1292" s="44">
        <v>242565.91</v>
      </c>
      <c r="H1292" s="44">
        <v>141717.79999999999</v>
      </c>
      <c r="I1292" s="44">
        <v>1348850.1704649501</v>
      </c>
      <c r="J1292" s="44">
        <v>500</v>
      </c>
      <c r="K1292" s="44">
        <v>500</v>
      </c>
      <c r="L1292" s="29">
        <f t="shared" si="83"/>
        <v>397949.68</v>
      </c>
      <c r="M1292" s="29">
        <f t="shared" si="80"/>
        <v>1746799.8504649501</v>
      </c>
      <c r="N1292" s="44"/>
      <c r="O1292" s="44"/>
    </row>
    <row r="1293" spans="1:15" x14ac:dyDescent="0.25">
      <c r="A1293" s="43">
        <v>41750</v>
      </c>
      <c r="B1293" s="42">
        <f t="shared" si="81"/>
        <v>4</v>
      </c>
      <c r="C1293" s="42">
        <f t="shared" si="82"/>
        <v>0</v>
      </c>
      <c r="D1293" s="36" t="s">
        <v>1220</v>
      </c>
      <c r="E1293" s="44">
        <v>1988</v>
      </c>
      <c r="F1293" s="44">
        <v>7991.68</v>
      </c>
      <c r="G1293" s="44">
        <v>130733.85</v>
      </c>
      <c r="H1293" s="44">
        <v>501281.42</v>
      </c>
      <c r="I1293" s="44">
        <v>1624591.1036904324</v>
      </c>
      <c r="J1293" s="44">
        <v>500</v>
      </c>
      <c r="K1293" s="44">
        <v>500</v>
      </c>
      <c r="L1293" s="29">
        <f t="shared" si="83"/>
        <v>640006.94999999995</v>
      </c>
      <c r="M1293" s="29">
        <f t="shared" si="80"/>
        <v>2264598.0536904326</v>
      </c>
      <c r="N1293" s="44"/>
      <c r="O1293" s="44"/>
    </row>
    <row r="1294" spans="1:15" x14ac:dyDescent="0.25">
      <c r="A1294" s="43">
        <v>41751</v>
      </c>
      <c r="B1294" s="42">
        <f t="shared" si="81"/>
        <v>4</v>
      </c>
      <c r="C1294" s="42">
        <f t="shared" si="82"/>
        <v>0</v>
      </c>
      <c r="D1294" s="36" t="s">
        <v>1221</v>
      </c>
      <c r="E1294" s="44">
        <v>1612</v>
      </c>
      <c r="F1294" s="44">
        <v>428.19</v>
      </c>
      <c r="G1294" s="44">
        <v>152126.20000000001</v>
      </c>
      <c r="H1294" s="44">
        <v>573882.13</v>
      </c>
      <c r="I1294" s="44">
        <v>1323382.1581232278</v>
      </c>
      <c r="J1294" s="44">
        <v>500</v>
      </c>
      <c r="K1294" s="44">
        <v>500</v>
      </c>
      <c r="L1294" s="29">
        <f t="shared" si="83"/>
        <v>726436.52</v>
      </c>
      <c r="M1294" s="29">
        <f t="shared" si="80"/>
        <v>2049818.6781232278</v>
      </c>
      <c r="N1294" s="44"/>
      <c r="O1294" s="44"/>
    </row>
    <row r="1295" spans="1:15" x14ac:dyDescent="0.25">
      <c r="A1295" s="43">
        <v>41752</v>
      </c>
      <c r="B1295" s="42">
        <f t="shared" si="81"/>
        <v>4</v>
      </c>
      <c r="C1295" s="42">
        <f t="shared" si="82"/>
        <v>0</v>
      </c>
      <c r="D1295" s="36" t="s">
        <v>1222</v>
      </c>
      <c r="E1295" s="44">
        <v>1246</v>
      </c>
      <c r="F1295" s="44">
        <v>7835.58</v>
      </c>
      <c r="G1295" s="44">
        <v>73409.52</v>
      </c>
      <c r="H1295" s="44">
        <v>116611.57</v>
      </c>
      <c r="I1295" s="44">
        <v>1015190.9121721723</v>
      </c>
      <c r="J1295" s="44">
        <v>500</v>
      </c>
      <c r="K1295" s="44">
        <v>500</v>
      </c>
      <c r="L1295" s="29">
        <f t="shared" si="83"/>
        <v>197856.67</v>
      </c>
      <c r="M1295" s="29">
        <f t="shared" si="80"/>
        <v>1213047.5821721724</v>
      </c>
      <c r="N1295" s="44"/>
      <c r="O1295" s="44"/>
    </row>
    <row r="1296" spans="1:15" x14ac:dyDescent="0.25">
      <c r="A1296" s="43">
        <v>41801</v>
      </c>
      <c r="B1296" s="42">
        <f t="shared" si="81"/>
        <v>4</v>
      </c>
      <c r="C1296" s="42">
        <f t="shared" si="82"/>
        <v>0</v>
      </c>
      <c r="D1296" s="36" t="s">
        <v>1223</v>
      </c>
      <c r="E1296" s="44">
        <v>596</v>
      </c>
      <c r="F1296" s="44">
        <v>5927.61</v>
      </c>
      <c r="G1296" s="44">
        <v>29973.14</v>
      </c>
      <c r="H1296" s="44">
        <v>145346.76999999999</v>
      </c>
      <c r="I1296" s="44">
        <v>485596.93712248374</v>
      </c>
      <c r="J1296" s="44">
        <v>500</v>
      </c>
      <c r="K1296" s="44">
        <v>500</v>
      </c>
      <c r="L1296" s="29">
        <f t="shared" si="83"/>
        <v>181247.52</v>
      </c>
      <c r="M1296" s="29">
        <f t="shared" si="80"/>
        <v>666844.45712248376</v>
      </c>
      <c r="N1296" s="44"/>
      <c r="O1296" s="44"/>
    </row>
    <row r="1297" spans="1:15" x14ac:dyDescent="0.25">
      <c r="A1297" s="43">
        <v>41802</v>
      </c>
      <c r="B1297" s="42">
        <f t="shared" si="81"/>
        <v>4</v>
      </c>
      <c r="C1297" s="42">
        <f t="shared" si="82"/>
        <v>0</v>
      </c>
      <c r="D1297" s="36" t="s">
        <v>1224</v>
      </c>
      <c r="E1297" s="44">
        <v>720</v>
      </c>
      <c r="F1297" s="44">
        <v>6458.66</v>
      </c>
      <c r="G1297" s="44">
        <v>46915.11</v>
      </c>
      <c r="H1297" s="44">
        <v>130371.85</v>
      </c>
      <c r="I1297" s="44">
        <v>586627.172362732</v>
      </c>
      <c r="J1297" s="44">
        <v>500</v>
      </c>
      <c r="K1297" s="44">
        <v>500</v>
      </c>
      <c r="L1297" s="29">
        <f t="shared" si="83"/>
        <v>183745.62</v>
      </c>
      <c r="M1297" s="29">
        <f t="shared" si="80"/>
        <v>770372.792362732</v>
      </c>
      <c r="N1297" s="44"/>
      <c r="O1297" s="44"/>
    </row>
    <row r="1298" spans="1:15" x14ac:dyDescent="0.25">
      <c r="A1298" s="43">
        <v>41803</v>
      </c>
      <c r="B1298" s="42">
        <f t="shared" si="81"/>
        <v>4</v>
      </c>
      <c r="C1298" s="42">
        <f t="shared" si="82"/>
        <v>0</v>
      </c>
      <c r="D1298" s="36" t="s">
        <v>1225</v>
      </c>
      <c r="E1298" s="44">
        <v>2562</v>
      </c>
      <c r="F1298" s="44">
        <v>22852.84</v>
      </c>
      <c r="G1298" s="44">
        <v>220577.34</v>
      </c>
      <c r="H1298" s="44">
        <v>773098.14</v>
      </c>
      <c r="I1298" s="44">
        <v>2136508.2216573884</v>
      </c>
      <c r="J1298" s="44">
        <v>500</v>
      </c>
      <c r="K1298" s="44">
        <v>500</v>
      </c>
      <c r="L1298" s="29">
        <f t="shared" si="83"/>
        <v>1016528.3200000001</v>
      </c>
      <c r="M1298" s="29">
        <f t="shared" si="80"/>
        <v>3153036.5416573882</v>
      </c>
      <c r="N1298" s="44"/>
      <c r="O1298" s="44"/>
    </row>
    <row r="1299" spans="1:15" x14ac:dyDescent="0.25">
      <c r="A1299" s="43">
        <v>41804</v>
      </c>
      <c r="B1299" s="42">
        <f t="shared" si="81"/>
        <v>4</v>
      </c>
      <c r="C1299" s="42">
        <f t="shared" si="82"/>
        <v>0</v>
      </c>
      <c r="D1299" s="36" t="s">
        <v>1226</v>
      </c>
      <c r="E1299" s="44">
        <v>4067</v>
      </c>
      <c r="F1299" s="44">
        <v>35596.43</v>
      </c>
      <c r="G1299" s="44">
        <v>348368.23</v>
      </c>
      <c r="H1299" s="44">
        <v>787679.3</v>
      </c>
      <c r="I1299" s="44">
        <v>3313628.7638878212</v>
      </c>
      <c r="J1299" s="44">
        <v>500</v>
      </c>
      <c r="K1299" s="44">
        <v>500</v>
      </c>
      <c r="L1299" s="29">
        <f t="shared" si="83"/>
        <v>1171643.96</v>
      </c>
      <c r="M1299" s="29">
        <f t="shared" si="80"/>
        <v>4485272.7238878217</v>
      </c>
      <c r="N1299" s="44"/>
      <c r="O1299" s="44"/>
    </row>
    <row r="1300" spans="1:15" x14ac:dyDescent="0.25">
      <c r="A1300" s="43">
        <v>41805</v>
      </c>
      <c r="B1300" s="42">
        <f t="shared" si="81"/>
        <v>4</v>
      </c>
      <c r="C1300" s="42">
        <f t="shared" si="82"/>
        <v>0</v>
      </c>
      <c r="D1300" s="36" t="s">
        <v>1227</v>
      </c>
      <c r="E1300" s="44">
        <v>2648</v>
      </c>
      <c r="F1300" s="44">
        <v>31595.7</v>
      </c>
      <c r="G1300" s="44">
        <v>183260.35</v>
      </c>
      <c r="H1300" s="44">
        <v>2150721.75</v>
      </c>
      <c r="I1300" s="44">
        <v>2157484.37835627</v>
      </c>
      <c r="J1300" s="44">
        <v>500</v>
      </c>
      <c r="K1300" s="44">
        <v>500</v>
      </c>
      <c r="L1300" s="29">
        <f t="shared" si="83"/>
        <v>2365577.7999999998</v>
      </c>
      <c r="M1300" s="29">
        <f t="shared" si="80"/>
        <v>4523062.1783562694</v>
      </c>
      <c r="N1300" s="44"/>
      <c r="O1300" s="44"/>
    </row>
    <row r="1301" spans="1:15" x14ac:dyDescent="0.25">
      <c r="A1301" s="43">
        <v>41806</v>
      </c>
      <c r="B1301" s="42">
        <f t="shared" si="81"/>
        <v>4</v>
      </c>
      <c r="C1301" s="42">
        <f t="shared" si="82"/>
        <v>0</v>
      </c>
      <c r="D1301" s="36" t="s">
        <v>1228</v>
      </c>
      <c r="E1301" s="44">
        <v>2254</v>
      </c>
      <c r="F1301" s="44">
        <v>15440.9</v>
      </c>
      <c r="G1301" s="44">
        <v>239430.06</v>
      </c>
      <c r="H1301" s="44">
        <v>1558465.04</v>
      </c>
      <c r="I1301" s="44">
        <v>1836468.9534799973</v>
      </c>
      <c r="J1301" s="44">
        <v>500</v>
      </c>
      <c r="K1301" s="44">
        <v>500</v>
      </c>
      <c r="L1301" s="29">
        <f t="shared" si="83"/>
        <v>1813336</v>
      </c>
      <c r="M1301" s="29">
        <f t="shared" si="80"/>
        <v>3649804.9534799973</v>
      </c>
      <c r="N1301" s="44"/>
      <c r="O1301" s="44"/>
    </row>
    <row r="1302" spans="1:15" x14ac:dyDescent="0.25">
      <c r="A1302" s="43">
        <v>41807</v>
      </c>
      <c r="B1302" s="42">
        <f t="shared" si="81"/>
        <v>4</v>
      </c>
      <c r="C1302" s="42">
        <f t="shared" si="82"/>
        <v>0</v>
      </c>
      <c r="D1302" s="36" t="s">
        <v>1229</v>
      </c>
      <c r="E1302" s="44">
        <v>1341</v>
      </c>
      <c r="F1302" s="44">
        <v>13873.24</v>
      </c>
      <c r="G1302" s="44">
        <v>94679.38</v>
      </c>
      <c r="H1302" s="44">
        <v>368171.34</v>
      </c>
      <c r="I1302" s="44">
        <v>1092593.1085255884</v>
      </c>
      <c r="J1302" s="44">
        <v>500</v>
      </c>
      <c r="K1302" s="44">
        <v>500</v>
      </c>
      <c r="L1302" s="29">
        <f t="shared" si="83"/>
        <v>476723.96</v>
      </c>
      <c r="M1302" s="29">
        <f t="shared" si="80"/>
        <v>1569317.0685255884</v>
      </c>
      <c r="N1302" s="44"/>
      <c r="O1302" s="44"/>
    </row>
    <row r="1303" spans="1:15" x14ac:dyDescent="0.25">
      <c r="A1303" s="43">
        <v>41808</v>
      </c>
      <c r="B1303" s="42">
        <f t="shared" si="81"/>
        <v>4</v>
      </c>
      <c r="C1303" s="42">
        <f t="shared" si="82"/>
        <v>0</v>
      </c>
      <c r="D1303" s="36" t="s">
        <v>1230</v>
      </c>
      <c r="E1303" s="44">
        <v>6119</v>
      </c>
      <c r="F1303" s="44">
        <v>31539.24</v>
      </c>
      <c r="G1303" s="44">
        <v>678437.53</v>
      </c>
      <c r="H1303" s="44">
        <v>4964743.97</v>
      </c>
      <c r="I1303" s="44">
        <v>4986962.5051216073</v>
      </c>
      <c r="J1303" s="44">
        <v>500</v>
      </c>
      <c r="K1303" s="44">
        <v>500</v>
      </c>
      <c r="L1303" s="29">
        <f t="shared" si="83"/>
        <v>5674720.7400000002</v>
      </c>
      <c r="M1303" s="29">
        <f t="shared" si="80"/>
        <v>10661683.245121608</v>
      </c>
      <c r="N1303" s="44"/>
      <c r="O1303" s="44"/>
    </row>
    <row r="1304" spans="1:15" x14ac:dyDescent="0.25">
      <c r="A1304" s="43">
        <v>41809</v>
      </c>
      <c r="B1304" s="42">
        <f t="shared" si="81"/>
        <v>4</v>
      </c>
      <c r="C1304" s="42">
        <f t="shared" si="82"/>
        <v>0</v>
      </c>
      <c r="D1304" s="36" t="s">
        <v>1231</v>
      </c>
      <c r="E1304" s="44">
        <v>1027</v>
      </c>
      <c r="F1304" s="44">
        <v>10177.629999999999</v>
      </c>
      <c r="G1304" s="44">
        <v>84243.61</v>
      </c>
      <c r="H1304" s="44">
        <v>654154.42000000004</v>
      </c>
      <c r="I1304" s="44">
        <v>836758.48057850811</v>
      </c>
      <c r="J1304" s="44">
        <v>500</v>
      </c>
      <c r="K1304" s="44">
        <v>500</v>
      </c>
      <c r="L1304" s="29">
        <f t="shared" si="83"/>
        <v>748575.66</v>
      </c>
      <c r="M1304" s="29">
        <f t="shared" si="80"/>
        <v>1585334.1405785081</v>
      </c>
      <c r="N1304" s="44"/>
      <c r="O1304" s="44"/>
    </row>
    <row r="1305" spans="1:15" x14ac:dyDescent="0.25">
      <c r="A1305" s="43">
        <v>41810</v>
      </c>
      <c r="B1305" s="42">
        <f t="shared" si="81"/>
        <v>4</v>
      </c>
      <c r="C1305" s="42">
        <f t="shared" si="82"/>
        <v>0</v>
      </c>
      <c r="D1305" s="36" t="s">
        <v>1232</v>
      </c>
      <c r="E1305" s="44">
        <v>3184</v>
      </c>
      <c r="F1305" s="44">
        <v>14498.19</v>
      </c>
      <c r="G1305" s="44">
        <v>295184.21000000002</v>
      </c>
      <c r="H1305" s="44">
        <v>629806.72</v>
      </c>
      <c r="I1305" s="44">
        <v>2594195.7177818595</v>
      </c>
      <c r="J1305" s="44">
        <v>500</v>
      </c>
      <c r="K1305" s="44">
        <v>500</v>
      </c>
      <c r="L1305" s="29">
        <f t="shared" si="83"/>
        <v>939489.12</v>
      </c>
      <c r="M1305" s="29">
        <f t="shared" si="80"/>
        <v>3533684.8377818596</v>
      </c>
      <c r="N1305" s="44"/>
      <c r="O1305" s="44"/>
    </row>
    <row r="1306" spans="1:15" x14ac:dyDescent="0.25">
      <c r="A1306" s="43">
        <v>41811</v>
      </c>
      <c r="B1306" s="42">
        <f t="shared" si="81"/>
        <v>4</v>
      </c>
      <c r="C1306" s="42">
        <f t="shared" si="82"/>
        <v>0</v>
      </c>
      <c r="D1306" s="36" t="s">
        <v>1233</v>
      </c>
      <c r="E1306" s="44">
        <v>3491</v>
      </c>
      <c r="F1306" s="44">
        <v>2400.06</v>
      </c>
      <c r="G1306" s="44">
        <v>313074.11</v>
      </c>
      <c r="H1306" s="44">
        <v>792743.51</v>
      </c>
      <c r="I1306" s="44">
        <v>2847424.8259976353</v>
      </c>
      <c r="J1306" s="44">
        <v>500</v>
      </c>
      <c r="K1306" s="44">
        <v>500</v>
      </c>
      <c r="L1306" s="29">
        <f t="shared" si="83"/>
        <v>1108217.68</v>
      </c>
      <c r="M1306" s="29">
        <f t="shared" si="80"/>
        <v>3955642.5059976354</v>
      </c>
      <c r="N1306" s="44"/>
      <c r="O1306" s="44"/>
    </row>
    <row r="1307" spans="1:15" x14ac:dyDescent="0.25">
      <c r="A1307" s="43">
        <v>41812</v>
      </c>
      <c r="B1307" s="42">
        <f t="shared" si="81"/>
        <v>4</v>
      </c>
      <c r="C1307" s="42">
        <f t="shared" si="82"/>
        <v>1</v>
      </c>
      <c r="D1307" s="36" t="s">
        <v>1234</v>
      </c>
      <c r="E1307" s="44">
        <v>13742</v>
      </c>
      <c r="F1307" s="44">
        <v>13280.15</v>
      </c>
      <c r="G1307" s="44">
        <v>1357135.18</v>
      </c>
      <c r="H1307" s="44">
        <v>8026265.0300000003</v>
      </c>
      <c r="I1307" s="44">
        <v>12947046.600813402</v>
      </c>
      <c r="J1307" s="44">
        <v>500</v>
      </c>
      <c r="K1307" s="44">
        <v>500</v>
      </c>
      <c r="L1307" s="29">
        <f t="shared" si="83"/>
        <v>9396680.3599999994</v>
      </c>
      <c r="M1307" s="29">
        <f t="shared" si="80"/>
        <v>22343726.960813403</v>
      </c>
      <c r="N1307" s="44"/>
      <c r="O1307" s="44"/>
    </row>
    <row r="1308" spans="1:15" x14ac:dyDescent="0.25">
      <c r="A1308" s="43">
        <v>41813</v>
      </c>
      <c r="B1308" s="42">
        <f t="shared" si="81"/>
        <v>4</v>
      </c>
      <c r="C1308" s="42">
        <f t="shared" si="82"/>
        <v>0</v>
      </c>
      <c r="D1308" s="36" t="s">
        <v>1235</v>
      </c>
      <c r="E1308" s="44">
        <v>924</v>
      </c>
      <c r="F1308" s="44">
        <v>10265.15</v>
      </c>
      <c r="G1308" s="44">
        <v>64483.8</v>
      </c>
      <c r="H1308" s="44">
        <v>191198.83</v>
      </c>
      <c r="I1308" s="44">
        <v>752838.20453217276</v>
      </c>
      <c r="J1308" s="44">
        <v>500</v>
      </c>
      <c r="K1308" s="44">
        <v>500</v>
      </c>
      <c r="L1308" s="29">
        <f t="shared" si="83"/>
        <v>265947.77999999997</v>
      </c>
      <c r="M1308" s="29">
        <f t="shared" si="80"/>
        <v>1018785.9845321728</v>
      </c>
      <c r="N1308" s="44"/>
      <c r="O1308" s="44"/>
    </row>
    <row r="1309" spans="1:15" x14ac:dyDescent="0.25">
      <c r="A1309" s="43">
        <v>41814</v>
      </c>
      <c r="B1309" s="42">
        <f t="shared" si="81"/>
        <v>4</v>
      </c>
      <c r="C1309" s="42">
        <f t="shared" si="82"/>
        <v>0</v>
      </c>
      <c r="D1309" s="36" t="s">
        <v>1236</v>
      </c>
      <c r="E1309" s="44">
        <v>1686</v>
      </c>
      <c r="F1309" s="44">
        <v>11668.54</v>
      </c>
      <c r="G1309" s="44">
        <v>93490.01</v>
      </c>
      <c r="H1309" s="44">
        <v>219273.52</v>
      </c>
      <c r="I1309" s="44">
        <v>1373685.2952827308</v>
      </c>
      <c r="J1309" s="44">
        <v>500</v>
      </c>
      <c r="K1309" s="44">
        <v>500</v>
      </c>
      <c r="L1309" s="29">
        <f t="shared" si="83"/>
        <v>324432.06999999995</v>
      </c>
      <c r="M1309" s="29">
        <f t="shared" si="80"/>
        <v>1698117.3652827307</v>
      </c>
      <c r="N1309" s="44"/>
      <c r="O1309" s="44"/>
    </row>
    <row r="1310" spans="1:15" x14ac:dyDescent="0.25">
      <c r="A1310" s="43">
        <v>41815</v>
      </c>
      <c r="B1310" s="42">
        <f t="shared" si="81"/>
        <v>4</v>
      </c>
      <c r="C1310" s="42">
        <f t="shared" si="82"/>
        <v>0</v>
      </c>
      <c r="D1310" s="36" t="s">
        <v>1237</v>
      </c>
      <c r="E1310" s="44">
        <v>914</v>
      </c>
      <c r="F1310" s="44">
        <v>15634.15</v>
      </c>
      <c r="G1310" s="44">
        <v>53107.3</v>
      </c>
      <c r="H1310" s="44">
        <v>65680.39</v>
      </c>
      <c r="I1310" s="44">
        <v>744690.60491602367</v>
      </c>
      <c r="J1310" s="44">
        <v>500</v>
      </c>
      <c r="K1310" s="44">
        <v>500</v>
      </c>
      <c r="L1310" s="29">
        <f t="shared" si="83"/>
        <v>134421.84</v>
      </c>
      <c r="M1310" s="29">
        <f t="shared" si="80"/>
        <v>879112.44491602364</v>
      </c>
      <c r="N1310" s="44"/>
      <c r="O1310" s="44"/>
    </row>
    <row r="1311" spans="1:15" x14ac:dyDescent="0.25">
      <c r="A1311" s="43">
        <v>41816</v>
      </c>
      <c r="B1311" s="42">
        <f t="shared" si="81"/>
        <v>4</v>
      </c>
      <c r="C1311" s="42">
        <f t="shared" si="82"/>
        <v>0</v>
      </c>
      <c r="D1311" s="36" t="s">
        <v>1238</v>
      </c>
      <c r="E1311" s="44">
        <v>2945</v>
      </c>
      <c r="F1311" s="44">
        <v>24683.18</v>
      </c>
      <c r="G1311" s="44">
        <v>202671.5</v>
      </c>
      <c r="H1311" s="44">
        <v>902379.08</v>
      </c>
      <c r="I1311" s="44">
        <v>2405396.3869558969</v>
      </c>
      <c r="J1311" s="44">
        <v>500</v>
      </c>
      <c r="K1311" s="44">
        <v>500</v>
      </c>
      <c r="L1311" s="29">
        <f t="shared" si="83"/>
        <v>1129733.76</v>
      </c>
      <c r="M1311" s="29">
        <f t="shared" si="80"/>
        <v>3535130.1469558971</v>
      </c>
      <c r="N1311" s="44"/>
      <c r="O1311" s="44"/>
    </row>
    <row r="1312" spans="1:15" x14ac:dyDescent="0.25">
      <c r="A1312" s="43">
        <v>41817</v>
      </c>
      <c r="B1312" s="42">
        <f t="shared" si="81"/>
        <v>4</v>
      </c>
      <c r="C1312" s="42">
        <f t="shared" si="82"/>
        <v>0</v>
      </c>
      <c r="D1312" s="36" t="s">
        <v>1239</v>
      </c>
      <c r="E1312" s="44">
        <v>2707</v>
      </c>
      <c r="F1312" s="44">
        <v>24127.31</v>
      </c>
      <c r="G1312" s="44">
        <v>482637.09</v>
      </c>
      <c r="H1312" s="44">
        <v>6011054.9400000004</v>
      </c>
      <c r="I1312" s="44">
        <v>2241186.2160915495</v>
      </c>
      <c r="J1312" s="44">
        <v>500</v>
      </c>
      <c r="K1312" s="44">
        <v>500</v>
      </c>
      <c r="L1312" s="29">
        <f t="shared" si="83"/>
        <v>6517819.3400000008</v>
      </c>
      <c r="M1312" s="29">
        <f t="shared" si="80"/>
        <v>8759005.5560915507</v>
      </c>
      <c r="N1312" s="44"/>
      <c r="O1312" s="44"/>
    </row>
    <row r="1313" spans="1:15" x14ac:dyDescent="0.25">
      <c r="A1313" s="43">
        <v>41818</v>
      </c>
      <c r="B1313" s="42">
        <f t="shared" si="81"/>
        <v>4</v>
      </c>
      <c r="C1313" s="42">
        <f t="shared" si="82"/>
        <v>0</v>
      </c>
      <c r="D1313" s="36" t="s">
        <v>1240</v>
      </c>
      <c r="E1313" s="44">
        <v>1401</v>
      </c>
      <c r="F1313" s="44">
        <v>6359.82</v>
      </c>
      <c r="G1313" s="44">
        <v>105015.76</v>
      </c>
      <c r="H1313" s="44">
        <v>81784.259999999995</v>
      </c>
      <c r="I1313" s="44">
        <v>1141478.7062224827</v>
      </c>
      <c r="J1313" s="44">
        <v>500</v>
      </c>
      <c r="K1313" s="44">
        <v>500</v>
      </c>
      <c r="L1313" s="29">
        <f t="shared" si="83"/>
        <v>193159.83999999997</v>
      </c>
      <c r="M1313" s="29">
        <f t="shared" si="80"/>
        <v>1334638.5462224828</v>
      </c>
      <c r="N1313" s="44"/>
      <c r="O1313" s="44"/>
    </row>
    <row r="1314" spans="1:15" x14ac:dyDescent="0.25">
      <c r="A1314" s="43">
        <v>41819</v>
      </c>
      <c r="B1314" s="42">
        <f t="shared" si="81"/>
        <v>4</v>
      </c>
      <c r="C1314" s="42">
        <f t="shared" si="82"/>
        <v>0</v>
      </c>
      <c r="D1314" s="36" t="s">
        <v>1241</v>
      </c>
      <c r="E1314" s="44">
        <v>2006</v>
      </c>
      <c r="F1314" s="44">
        <v>28307.11</v>
      </c>
      <c r="G1314" s="44">
        <v>160448.60999999999</v>
      </c>
      <c r="H1314" s="44">
        <v>380611.45</v>
      </c>
      <c r="I1314" s="44">
        <v>1634408.4829995008</v>
      </c>
      <c r="J1314" s="44">
        <v>500</v>
      </c>
      <c r="K1314" s="44">
        <v>500</v>
      </c>
      <c r="L1314" s="29">
        <f t="shared" si="83"/>
        <v>569367.16999999993</v>
      </c>
      <c r="M1314" s="29">
        <f t="shared" si="80"/>
        <v>2203775.6529995007</v>
      </c>
      <c r="N1314" s="44"/>
      <c r="O1314" s="44"/>
    </row>
    <row r="1315" spans="1:15" x14ac:dyDescent="0.25">
      <c r="A1315" s="43">
        <v>41820</v>
      </c>
      <c r="B1315" s="42">
        <f t="shared" si="81"/>
        <v>4</v>
      </c>
      <c r="C1315" s="42">
        <f t="shared" si="82"/>
        <v>0</v>
      </c>
      <c r="D1315" s="36" t="s">
        <v>1242</v>
      </c>
      <c r="E1315" s="44">
        <v>5052</v>
      </c>
      <c r="F1315" s="44">
        <v>4053.72</v>
      </c>
      <c r="G1315" s="44">
        <v>332876.74</v>
      </c>
      <c r="H1315" s="44">
        <v>792675.93</v>
      </c>
      <c r="I1315" s="44">
        <v>4116167.3260785029</v>
      </c>
      <c r="J1315" s="44">
        <v>500</v>
      </c>
      <c r="K1315" s="44">
        <v>500</v>
      </c>
      <c r="L1315" s="29">
        <f t="shared" si="83"/>
        <v>1129606.3900000001</v>
      </c>
      <c r="M1315" s="29">
        <f t="shared" si="80"/>
        <v>5245773.7160785031</v>
      </c>
      <c r="N1315" s="44"/>
      <c r="O1315" s="44"/>
    </row>
    <row r="1316" spans="1:15" x14ac:dyDescent="0.25">
      <c r="A1316" s="43">
        <v>41821</v>
      </c>
      <c r="B1316" s="42">
        <f t="shared" si="81"/>
        <v>4</v>
      </c>
      <c r="C1316" s="42">
        <f t="shared" si="82"/>
        <v>0</v>
      </c>
      <c r="D1316" s="36" t="s">
        <v>2113</v>
      </c>
      <c r="E1316" s="44">
        <v>2381</v>
      </c>
      <c r="F1316" s="44">
        <v>45210.36</v>
      </c>
      <c r="G1316" s="44">
        <v>155615.94</v>
      </c>
      <c r="H1316" s="44">
        <v>295101.59000000003</v>
      </c>
      <c r="I1316" s="44">
        <v>1939943.4686050902</v>
      </c>
      <c r="J1316" s="44">
        <v>500</v>
      </c>
      <c r="K1316" s="44">
        <v>500</v>
      </c>
      <c r="L1316" s="29">
        <f t="shared" si="83"/>
        <v>495927.89</v>
      </c>
      <c r="M1316" s="29">
        <f t="shared" si="80"/>
        <v>2435871.3586050901</v>
      </c>
      <c r="N1316" s="44"/>
      <c r="O1316" s="44"/>
    </row>
    <row r="1317" spans="1:15" x14ac:dyDescent="0.25">
      <c r="A1317" s="43">
        <v>41822</v>
      </c>
      <c r="B1317" s="42">
        <f t="shared" si="81"/>
        <v>4</v>
      </c>
      <c r="C1317" s="42">
        <f t="shared" si="82"/>
        <v>0</v>
      </c>
      <c r="D1317" s="36" t="s">
        <v>1243</v>
      </c>
      <c r="E1317" s="44">
        <v>2224</v>
      </c>
      <c r="F1317" s="44">
        <v>30742.35</v>
      </c>
      <c r="G1317" s="44">
        <v>210190.72</v>
      </c>
      <c r="H1317" s="44">
        <v>2211540.87</v>
      </c>
      <c r="I1317" s="44">
        <v>1812026.15463155</v>
      </c>
      <c r="J1317" s="44">
        <v>500</v>
      </c>
      <c r="K1317" s="44">
        <v>500</v>
      </c>
      <c r="L1317" s="29">
        <f t="shared" si="83"/>
        <v>2452473.94</v>
      </c>
      <c r="M1317" s="29">
        <f t="shared" si="80"/>
        <v>4264500.0946315499</v>
      </c>
      <c r="N1317" s="44"/>
      <c r="O1317" s="44"/>
    </row>
    <row r="1318" spans="1:15" x14ac:dyDescent="0.25">
      <c r="A1318" s="43">
        <v>41823</v>
      </c>
      <c r="B1318" s="42">
        <f t="shared" si="81"/>
        <v>4</v>
      </c>
      <c r="C1318" s="42">
        <f t="shared" si="82"/>
        <v>0</v>
      </c>
      <c r="D1318" s="36" t="s">
        <v>1244</v>
      </c>
      <c r="E1318" s="44">
        <v>5528</v>
      </c>
      <c r="F1318" s="44">
        <v>17975.86</v>
      </c>
      <c r="G1318" s="44">
        <v>636963.16</v>
      </c>
      <c r="H1318" s="44">
        <v>3146516.84</v>
      </c>
      <c r="I1318" s="44">
        <v>4503993.0678071976</v>
      </c>
      <c r="J1318" s="44">
        <v>500</v>
      </c>
      <c r="K1318" s="44">
        <v>500</v>
      </c>
      <c r="L1318" s="29">
        <f t="shared" si="83"/>
        <v>3801455.86</v>
      </c>
      <c r="M1318" s="29">
        <f t="shared" si="80"/>
        <v>8305448.927807197</v>
      </c>
      <c r="N1318" s="44"/>
      <c r="O1318" s="44"/>
    </row>
    <row r="1319" spans="1:15" x14ac:dyDescent="0.25">
      <c r="A1319" s="43">
        <v>41824</v>
      </c>
      <c r="B1319" s="42">
        <f t="shared" si="81"/>
        <v>4</v>
      </c>
      <c r="C1319" s="42">
        <f t="shared" si="82"/>
        <v>0</v>
      </c>
      <c r="D1319" s="36" t="s">
        <v>1245</v>
      </c>
      <c r="E1319" s="44">
        <v>3445</v>
      </c>
      <c r="F1319" s="44">
        <v>19659.7</v>
      </c>
      <c r="G1319" s="44">
        <v>359139.54</v>
      </c>
      <c r="H1319" s="44">
        <v>1235884.74</v>
      </c>
      <c r="I1319" s="44">
        <v>2806848.06776335</v>
      </c>
      <c r="J1319" s="44">
        <v>500</v>
      </c>
      <c r="K1319" s="44">
        <v>500</v>
      </c>
      <c r="L1319" s="29">
        <f t="shared" si="83"/>
        <v>1614683.98</v>
      </c>
      <c r="M1319" s="29">
        <f t="shared" si="80"/>
        <v>4421532.0477633495</v>
      </c>
      <c r="N1319" s="44"/>
      <c r="O1319" s="44"/>
    </row>
    <row r="1320" spans="1:15" x14ac:dyDescent="0.25">
      <c r="A1320" s="43">
        <v>50101</v>
      </c>
      <c r="B1320" s="42">
        <f t="shared" si="81"/>
        <v>5</v>
      </c>
      <c r="C1320" s="42">
        <f t="shared" si="82"/>
        <v>3</v>
      </c>
      <c r="D1320" s="36" t="s">
        <v>1246</v>
      </c>
      <c r="E1320" s="44">
        <v>154086</v>
      </c>
      <c r="F1320" s="44">
        <v>17339.87</v>
      </c>
      <c r="G1320" s="44">
        <v>15271524.84</v>
      </c>
      <c r="H1320" s="44">
        <v>83608420.870000005</v>
      </c>
      <c r="I1320" s="44">
        <v>223743129.32252213</v>
      </c>
      <c r="J1320" s="44">
        <v>500</v>
      </c>
      <c r="K1320" s="44">
        <v>500</v>
      </c>
      <c r="L1320" s="29">
        <f t="shared" si="83"/>
        <v>98897285.579999998</v>
      </c>
      <c r="M1320" s="29">
        <f t="shared" si="80"/>
        <v>322640414.90252215</v>
      </c>
      <c r="N1320" s="44">
        <v>1</v>
      </c>
      <c r="O1320" s="44">
        <v>1</v>
      </c>
    </row>
    <row r="1321" spans="1:15" x14ac:dyDescent="0.25">
      <c r="A1321" s="43">
        <v>50201</v>
      </c>
      <c r="B1321" s="42">
        <f t="shared" si="81"/>
        <v>5</v>
      </c>
      <c r="C1321" s="42">
        <f t="shared" si="82"/>
        <v>0</v>
      </c>
      <c r="D1321" s="36" t="s">
        <v>1247</v>
      </c>
      <c r="E1321" s="44">
        <v>5901</v>
      </c>
      <c r="F1321" s="44">
        <v>37812.160000000003</v>
      </c>
      <c r="G1321" s="44">
        <v>567661.92000000004</v>
      </c>
      <c r="H1321" s="44">
        <v>1606610.29</v>
      </c>
      <c r="I1321" s="44">
        <v>5383208.4619001998</v>
      </c>
      <c r="J1321" s="44">
        <v>500</v>
      </c>
      <c r="K1321" s="44">
        <v>500</v>
      </c>
      <c r="L1321" s="29">
        <f t="shared" si="83"/>
        <v>2212084.37</v>
      </c>
      <c r="M1321" s="29">
        <f t="shared" si="80"/>
        <v>7595292.8319001999</v>
      </c>
      <c r="N1321" s="44"/>
      <c r="O1321" s="44"/>
    </row>
    <row r="1322" spans="1:15" x14ac:dyDescent="0.25">
      <c r="A1322" s="43">
        <v>50202</v>
      </c>
      <c r="B1322" s="42">
        <f t="shared" si="81"/>
        <v>5</v>
      </c>
      <c r="C1322" s="42">
        <f t="shared" si="82"/>
        <v>0</v>
      </c>
      <c r="D1322" s="36" t="s">
        <v>1248</v>
      </c>
      <c r="E1322" s="44">
        <v>3568</v>
      </c>
      <c r="F1322" s="44">
        <v>16187.35</v>
      </c>
      <c r="G1322" s="44">
        <v>306093.02</v>
      </c>
      <c r="H1322" s="44">
        <v>1290784.8799999999</v>
      </c>
      <c r="I1322" s="44">
        <v>3150426.8415695564</v>
      </c>
      <c r="J1322" s="44">
        <v>500</v>
      </c>
      <c r="K1322" s="44">
        <v>500</v>
      </c>
      <c r="L1322" s="29">
        <f t="shared" si="83"/>
        <v>1613065.25</v>
      </c>
      <c r="M1322" s="29">
        <f t="shared" si="80"/>
        <v>4763492.0915695559</v>
      </c>
      <c r="N1322" s="44"/>
      <c r="O1322" s="44"/>
    </row>
    <row r="1323" spans="1:15" x14ac:dyDescent="0.25">
      <c r="A1323" s="43">
        <v>50203</v>
      </c>
      <c r="B1323" s="42">
        <f t="shared" si="81"/>
        <v>5</v>
      </c>
      <c r="C1323" s="42">
        <f t="shared" si="82"/>
        <v>0</v>
      </c>
      <c r="D1323" s="36" t="s">
        <v>1249</v>
      </c>
      <c r="E1323" s="44">
        <v>2215</v>
      </c>
      <c r="F1323" s="44">
        <v>13435.23</v>
      </c>
      <c r="G1323" s="44">
        <v>190164.82</v>
      </c>
      <c r="H1323" s="44">
        <v>639368.43000000005</v>
      </c>
      <c r="I1323" s="44">
        <v>2090874.1014114611</v>
      </c>
      <c r="J1323" s="44">
        <v>500</v>
      </c>
      <c r="K1323" s="44">
        <v>500</v>
      </c>
      <c r="L1323" s="29">
        <f t="shared" si="83"/>
        <v>842968.4800000001</v>
      </c>
      <c r="M1323" s="29">
        <f t="shared" si="80"/>
        <v>2933842.5814114613</v>
      </c>
      <c r="N1323" s="44"/>
      <c r="O1323" s="44"/>
    </row>
    <row r="1324" spans="1:15" x14ac:dyDescent="0.25">
      <c r="A1324" s="43">
        <v>50204</v>
      </c>
      <c r="B1324" s="42">
        <f t="shared" si="81"/>
        <v>5</v>
      </c>
      <c r="C1324" s="42">
        <f t="shared" si="82"/>
        <v>0</v>
      </c>
      <c r="D1324" s="36" t="s">
        <v>1250</v>
      </c>
      <c r="E1324" s="44">
        <v>4288</v>
      </c>
      <c r="F1324" s="44">
        <v>16169.17</v>
      </c>
      <c r="G1324" s="44">
        <v>343427.97</v>
      </c>
      <c r="H1324" s="44">
        <v>1247492.27</v>
      </c>
      <c r="I1324" s="44">
        <v>3877879.1432868047</v>
      </c>
      <c r="J1324" s="44">
        <v>500</v>
      </c>
      <c r="K1324" s="44">
        <v>500</v>
      </c>
      <c r="L1324" s="29">
        <f t="shared" si="83"/>
        <v>1607089.41</v>
      </c>
      <c r="M1324" s="29">
        <f t="shared" si="80"/>
        <v>5484968.5532868048</v>
      </c>
      <c r="N1324" s="44"/>
      <c r="O1324" s="44"/>
    </row>
    <row r="1325" spans="1:15" x14ac:dyDescent="0.25">
      <c r="A1325" s="43">
        <v>50205</v>
      </c>
      <c r="B1325" s="42">
        <f t="shared" si="81"/>
        <v>5</v>
      </c>
      <c r="C1325" s="42">
        <f t="shared" si="82"/>
        <v>2</v>
      </c>
      <c r="D1325" s="36" t="s">
        <v>1251</v>
      </c>
      <c r="E1325" s="44">
        <v>21242</v>
      </c>
      <c r="F1325" s="44">
        <v>5269.14</v>
      </c>
      <c r="G1325" s="44">
        <v>1642072.86</v>
      </c>
      <c r="H1325" s="44">
        <v>7307106.7300000004</v>
      </c>
      <c r="I1325" s="44">
        <v>26415207.832073666</v>
      </c>
      <c r="J1325" s="44">
        <v>500</v>
      </c>
      <c r="K1325" s="44">
        <v>500</v>
      </c>
      <c r="L1325" s="29">
        <f t="shared" si="83"/>
        <v>8954448.7300000004</v>
      </c>
      <c r="M1325" s="29">
        <f t="shared" si="80"/>
        <v>35369656.562073663</v>
      </c>
      <c r="N1325" s="44"/>
      <c r="O1325" s="44"/>
    </row>
    <row r="1326" spans="1:15" x14ac:dyDescent="0.25">
      <c r="A1326" s="43">
        <v>50206</v>
      </c>
      <c r="B1326" s="42">
        <f t="shared" si="81"/>
        <v>5</v>
      </c>
      <c r="C1326" s="42">
        <f t="shared" si="82"/>
        <v>0</v>
      </c>
      <c r="D1326" s="36" t="s">
        <v>1252</v>
      </c>
      <c r="E1326" s="44">
        <v>884</v>
      </c>
      <c r="F1326" s="44">
        <v>6295.25</v>
      </c>
      <c r="G1326" s="44">
        <v>50417.94</v>
      </c>
      <c r="H1326" s="44">
        <v>60252.63</v>
      </c>
      <c r="I1326" s="44">
        <v>791746.31350853236</v>
      </c>
      <c r="J1326" s="44">
        <v>500</v>
      </c>
      <c r="K1326" s="44">
        <v>500</v>
      </c>
      <c r="L1326" s="29">
        <f t="shared" si="83"/>
        <v>116965.82</v>
      </c>
      <c r="M1326" s="29">
        <f t="shared" si="80"/>
        <v>908712.13350853231</v>
      </c>
      <c r="N1326" s="44"/>
      <c r="O1326" s="44"/>
    </row>
    <row r="1327" spans="1:15" x14ac:dyDescent="0.25">
      <c r="A1327" s="43">
        <v>50207</v>
      </c>
      <c r="B1327" s="42">
        <f t="shared" si="81"/>
        <v>5</v>
      </c>
      <c r="C1327" s="42">
        <f t="shared" si="82"/>
        <v>0</v>
      </c>
      <c r="D1327" s="36" t="s">
        <v>1253</v>
      </c>
      <c r="E1327" s="44">
        <v>7319</v>
      </c>
      <c r="F1327" s="44">
        <v>25196.94</v>
      </c>
      <c r="G1327" s="44">
        <v>663487.15</v>
      </c>
      <c r="H1327" s="44">
        <v>2132890.48</v>
      </c>
      <c r="I1327" s="44">
        <v>6470277.8548478549</v>
      </c>
      <c r="J1327" s="44">
        <v>500</v>
      </c>
      <c r="K1327" s="44">
        <v>500</v>
      </c>
      <c r="L1327" s="29">
        <f t="shared" si="83"/>
        <v>2821574.57</v>
      </c>
      <c r="M1327" s="29">
        <f t="shared" si="80"/>
        <v>9291852.4248478543</v>
      </c>
      <c r="N1327" s="44"/>
      <c r="O1327" s="44"/>
    </row>
    <row r="1328" spans="1:15" x14ac:dyDescent="0.25">
      <c r="A1328" s="43">
        <v>50208</v>
      </c>
      <c r="B1328" s="42">
        <f t="shared" si="81"/>
        <v>5</v>
      </c>
      <c r="C1328" s="42">
        <f t="shared" si="82"/>
        <v>0</v>
      </c>
      <c r="D1328" s="36" t="s">
        <v>1254</v>
      </c>
      <c r="E1328" s="44">
        <v>4355</v>
      </c>
      <c r="F1328" s="44">
        <v>2093.19</v>
      </c>
      <c r="G1328" s="44">
        <v>315956.25</v>
      </c>
      <c r="H1328" s="44">
        <v>767694.02</v>
      </c>
      <c r="I1328" s="44">
        <v>3836590.3011506982</v>
      </c>
      <c r="J1328" s="44">
        <v>500</v>
      </c>
      <c r="K1328" s="44">
        <v>500</v>
      </c>
      <c r="L1328" s="29">
        <f t="shared" si="83"/>
        <v>1085743.46</v>
      </c>
      <c r="M1328" s="29">
        <f t="shared" si="80"/>
        <v>4922333.7611506982</v>
      </c>
      <c r="N1328" s="44"/>
      <c r="O1328" s="44"/>
    </row>
    <row r="1329" spans="1:15" x14ac:dyDescent="0.25">
      <c r="A1329" s="43">
        <v>50209</v>
      </c>
      <c r="B1329" s="42">
        <f t="shared" si="81"/>
        <v>5</v>
      </c>
      <c r="C1329" s="42">
        <f t="shared" si="82"/>
        <v>0</v>
      </c>
      <c r="D1329" s="36" t="s">
        <v>1255</v>
      </c>
      <c r="E1329" s="44">
        <v>4672</v>
      </c>
      <c r="F1329" s="44">
        <v>4830.9399999999996</v>
      </c>
      <c r="G1329" s="44">
        <v>332591.24</v>
      </c>
      <c r="H1329" s="44">
        <v>2587933.1800000002</v>
      </c>
      <c r="I1329" s="44">
        <v>4163259.1145369452</v>
      </c>
      <c r="J1329" s="44">
        <v>500</v>
      </c>
      <c r="K1329" s="44">
        <v>500</v>
      </c>
      <c r="L1329" s="29">
        <f t="shared" si="83"/>
        <v>2925355.3600000003</v>
      </c>
      <c r="M1329" s="29">
        <f t="shared" si="80"/>
        <v>7088614.474536946</v>
      </c>
      <c r="N1329" s="44"/>
      <c r="O1329" s="44"/>
    </row>
    <row r="1330" spans="1:15" x14ac:dyDescent="0.25">
      <c r="A1330" s="43">
        <v>50210</v>
      </c>
      <c r="B1330" s="42">
        <f t="shared" si="81"/>
        <v>5</v>
      </c>
      <c r="C1330" s="42">
        <f t="shared" si="82"/>
        <v>0</v>
      </c>
      <c r="D1330" s="36" t="s">
        <v>1256</v>
      </c>
      <c r="E1330" s="44">
        <v>754</v>
      </c>
      <c r="F1330" s="44">
        <v>6608.55</v>
      </c>
      <c r="G1330" s="44">
        <v>69913.52</v>
      </c>
      <c r="H1330" s="44">
        <v>153985.26999999999</v>
      </c>
      <c r="I1330" s="44">
        <v>726348.0320822486</v>
      </c>
      <c r="J1330" s="44">
        <v>500</v>
      </c>
      <c r="K1330" s="44">
        <v>500</v>
      </c>
      <c r="L1330" s="29">
        <f t="shared" si="83"/>
        <v>230507.34</v>
      </c>
      <c r="M1330" s="29">
        <f t="shared" si="80"/>
        <v>956855.37208224856</v>
      </c>
      <c r="N1330" s="44"/>
      <c r="O1330" s="44"/>
    </row>
    <row r="1331" spans="1:15" x14ac:dyDescent="0.25">
      <c r="A1331" s="43">
        <v>50211</v>
      </c>
      <c r="B1331" s="42">
        <f t="shared" si="81"/>
        <v>5</v>
      </c>
      <c r="C1331" s="42">
        <f t="shared" si="82"/>
        <v>0</v>
      </c>
      <c r="D1331" s="36" t="s">
        <v>2114</v>
      </c>
      <c r="E1331" s="44">
        <v>1732</v>
      </c>
      <c r="F1331" s="44">
        <v>11684.2</v>
      </c>
      <c r="G1331" s="44">
        <v>122313.11</v>
      </c>
      <c r="H1331" s="44">
        <v>112726.91</v>
      </c>
      <c r="I1331" s="44">
        <v>1545941.6590494469</v>
      </c>
      <c r="J1331" s="44">
        <v>500</v>
      </c>
      <c r="K1331" s="44">
        <v>500</v>
      </c>
      <c r="L1331" s="29">
        <f t="shared" si="83"/>
        <v>246724.22</v>
      </c>
      <c r="M1331" s="29">
        <f t="shared" si="80"/>
        <v>1792665.8790494469</v>
      </c>
      <c r="N1331" s="44"/>
      <c r="O1331" s="44"/>
    </row>
    <row r="1332" spans="1:15" x14ac:dyDescent="0.25">
      <c r="A1332" s="43">
        <v>50212</v>
      </c>
      <c r="B1332" s="42">
        <f t="shared" si="81"/>
        <v>5</v>
      </c>
      <c r="C1332" s="42">
        <f t="shared" si="82"/>
        <v>0</v>
      </c>
      <c r="D1332" s="36" t="s">
        <v>1257</v>
      </c>
      <c r="E1332" s="44">
        <v>1388</v>
      </c>
      <c r="F1332" s="44">
        <v>17150.099999999999</v>
      </c>
      <c r="G1332" s="44">
        <v>98986.33</v>
      </c>
      <c r="H1332" s="44">
        <v>205114.08</v>
      </c>
      <c r="I1332" s="44">
        <v>1227958.8582302688</v>
      </c>
      <c r="J1332" s="44">
        <v>500</v>
      </c>
      <c r="K1332" s="44">
        <v>500</v>
      </c>
      <c r="L1332" s="29">
        <f t="shared" si="83"/>
        <v>321250.51</v>
      </c>
      <c r="M1332" s="29">
        <f t="shared" si="80"/>
        <v>1549209.3682302688</v>
      </c>
      <c r="N1332" s="44"/>
      <c r="O1332" s="44"/>
    </row>
    <row r="1333" spans="1:15" x14ac:dyDescent="0.25">
      <c r="A1333" s="43">
        <v>50213</v>
      </c>
      <c r="B1333" s="42">
        <f t="shared" si="81"/>
        <v>5</v>
      </c>
      <c r="C1333" s="42">
        <f t="shared" si="82"/>
        <v>0</v>
      </c>
      <c r="D1333" s="36" t="s">
        <v>1258</v>
      </c>
      <c r="E1333" s="44">
        <v>2086</v>
      </c>
      <c r="F1333" s="44">
        <v>5197.33</v>
      </c>
      <c r="G1333" s="44">
        <v>167851.37</v>
      </c>
      <c r="H1333" s="44">
        <v>427267.09</v>
      </c>
      <c r="I1333" s="44">
        <v>1991927.1365888524</v>
      </c>
      <c r="J1333" s="44">
        <v>500</v>
      </c>
      <c r="K1333" s="44">
        <v>500</v>
      </c>
      <c r="L1333" s="29">
        <f t="shared" si="83"/>
        <v>600315.79</v>
      </c>
      <c r="M1333" s="29">
        <f t="shared" si="80"/>
        <v>2592242.9265888524</v>
      </c>
      <c r="N1333" s="44"/>
      <c r="O1333" s="44"/>
    </row>
    <row r="1334" spans="1:15" x14ac:dyDescent="0.25">
      <c r="A1334" s="43">
        <v>50301</v>
      </c>
      <c r="B1334" s="42">
        <f t="shared" si="81"/>
        <v>5</v>
      </c>
      <c r="C1334" s="42">
        <f t="shared" si="82"/>
        <v>0</v>
      </c>
      <c r="D1334" s="36" t="s">
        <v>1259</v>
      </c>
      <c r="E1334" s="44">
        <v>4202</v>
      </c>
      <c r="F1334" s="44">
        <v>4563.8500000000004</v>
      </c>
      <c r="G1334" s="44">
        <v>521226.1</v>
      </c>
      <c r="H1334" s="44">
        <v>2445956.31</v>
      </c>
      <c r="I1334" s="44">
        <v>3811191.6022983575</v>
      </c>
      <c r="J1334" s="44">
        <v>500</v>
      </c>
      <c r="K1334" s="44">
        <v>500</v>
      </c>
      <c r="L1334" s="29">
        <f t="shared" si="83"/>
        <v>2971746.26</v>
      </c>
      <c r="M1334" s="29">
        <f t="shared" si="80"/>
        <v>6782937.8622983573</v>
      </c>
      <c r="N1334" s="44"/>
      <c r="O1334" s="44"/>
    </row>
    <row r="1335" spans="1:15" x14ac:dyDescent="0.25">
      <c r="A1335" s="43">
        <v>50302</v>
      </c>
      <c r="B1335" s="42">
        <f t="shared" si="81"/>
        <v>5</v>
      </c>
      <c r="C1335" s="42">
        <f t="shared" si="82"/>
        <v>0</v>
      </c>
      <c r="D1335" s="36" t="s">
        <v>1260</v>
      </c>
      <c r="E1335" s="44">
        <v>3759</v>
      </c>
      <c r="F1335" s="44">
        <v>17285.060000000001</v>
      </c>
      <c r="G1335" s="44">
        <v>304912.56</v>
      </c>
      <c r="H1335" s="44">
        <v>1085928.96</v>
      </c>
      <c r="I1335" s="44">
        <v>3332492.3829624373</v>
      </c>
      <c r="J1335" s="44">
        <v>500</v>
      </c>
      <c r="K1335" s="44">
        <v>500</v>
      </c>
      <c r="L1335" s="29">
        <f t="shared" si="83"/>
        <v>1408126.58</v>
      </c>
      <c r="M1335" s="29">
        <f t="shared" si="80"/>
        <v>4740618.9629624374</v>
      </c>
      <c r="N1335" s="44"/>
      <c r="O1335" s="44"/>
    </row>
    <row r="1336" spans="1:15" x14ac:dyDescent="0.25">
      <c r="A1336" s="43">
        <v>50303</v>
      </c>
      <c r="B1336" s="42">
        <f t="shared" si="81"/>
        <v>5</v>
      </c>
      <c r="C1336" s="42">
        <f t="shared" si="82"/>
        <v>0</v>
      </c>
      <c r="D1336" s="36" t="s">
        <v>1261</v>
      </c>
      <c r="E1336" s="44">
        <v>5410</v>
      </c>
      <c r="F1336" s="44">
        <v>12220.59</v>
      </c>
      <c r="G1336" s="44">
        <v>723012.84</v>
      </c>
      <c r="H1336" s="44">
        <v>5174778.29</v>
      </c>
      <c r="I1336" s="44">
        <v>4829850.3802243825</v>
      </c>
      <c r="J1336" s="44">
        <v>500</v>
      </c>
      <c r="K1336" s="44">
        <v>500</v>
      </c>
      <c r="L1336" s="29">
        <f t="shared" si="83"/>
        <v>5910011.7199999997</v>
      </c>
      <c r="M1336" s="29">
        <f t="shared" si="80"/>
        <v>10739862.100224383</v>
      </c>
      <c r="N1336" s="44"/>
      <c r="O1336" s="44"/>
    </row>
    <row r="1337" spans="1:15" x14ac:dyDescent="0.25">
      <c r="A1337" s="43">
        <v>50304</v>
      </c>
      <c r="B1337" s="42">
        <f t="shared" si="81"/>
        <v>5</v>
      </c>
      <c r="C1337" s="42">
        <f t="shared" si="82"/>
        <v>0</v>
      </c>
      <c r="D1337" s="36" t="s">
        <v>1262</v>
      </c>
      <c r="E1337" s="44">
        <v>1715</v>
      </c>
      <c r="F1337" s="44">
        <v>10713.12</v>
      </c>
      <c r="G1337" s="44">
        <v>120146.52</v>
      </c>
      <c r="H1337" s="44">
        <v>292592.31</v>
      </c>
      <c r="I1337" s="44">
        <v>1512518.3695009232</v>
      </c>
      <c r="J1337" s="44">
        <v>500</v>
      </c>
      <c r="K1337" s="44">
        <v>500</v>
      </c>
      <c r="L1337" s="29">
        <f t="shared" si="83"/>
        <v>423451.95</v>
      </c>
      <c r="M1337" s="29">
        <f t="shared" si="80"/>
        <v>1935970.3195009232</v>
      </c>
      <c r="N1337" s="44"/>
      <c r="O1337" s="44"/>
    </row>
    <row r="1338" spans="1:15" x14ac:dyDescent="0.25">
      <c r="A1338" s="43">
        <v>50305</v>
      </c>
      <c r="B1338" s="42">
        <f t="shared" si="81"/>
        <v>5</v>
      </c>
      <c r="C1338" s="42">
        <f t="shared" si="82"/>
        <v>0</v>
      </c>
      <c r="D1338" s="36" t="s">
        <v>1263</v>
      </c>
      <c r="E1338" s="44">
        <v>4908</v>
      </c>
      <c r="F1338" s="44">
        <v>1354.22</v>
      </c>
      <c r="G1338" s="44">
        <v>336125.74</v>
      </c>
      <c r="H1338" s="44">
        <v>1687110.86</v>
      </c>
      <c r="I1338" s="44">
        <v>4323653.9831114924</v>
      </c>
      <c r="J1338" s="44">
        <v>500</v>
      </c>
      <c r="K1338" s="44">
        <v>500</v>
      </c>
      <c r="L1338" s="29">
        <f t="shared" si="83"/>
        <v>2024590.82</v>
      </c>
      <c r="M1338" s="29">
        <f t="shared" si="80"/>
        <v>6348244.8031114927</v>
      </c>
      <c r="N1338" s="44"/>
      <c r="O1338" s="44"/>
    </row>
    <row r="1339" spans="1:15" x14ac:dyDescent="0.25">
      <c r="A1339" s="43">
        <v>50306</v>
      </c>
      <c r="B1339" s="42">
        <f t="shared" si="81"/>
        <v>5</v>
      </c>
      <c r="C1339" s="42">
        <f t="shared" si="82"/>
        <v>0</v>
      </c>
      <c r="D1339" s="36" t="s">
        <v>1264</v>
      </c>
      <c r="E1339" s="44">
        <v>1549</v>
      </c>
      <c r="F1339" s="44">
        <v>9208.2999999999993</v>
      </c>
      <c r="G1339" s="44">
        <v>86687.66</v>
      </c>
      <c r="H1339" s="44">
        <v>102285.88</v>
      </c>
      <c r="I1339" s="44">
        <v>1364579.4543966027</v>
      </c>
      <c r="J1339" s="44">
        <v>500</v>
      </c>
      <c r="K1339" s="44">
        <v>500</v>
      </c>
      <c r="L1339" s="29">
        <f t="shared" si="83"/>
        <v>198181.84000000003</v>
      </c>
      <c r="M1339" s="29">
        <f t="shared" si="80"/>
        <v>1562761.2943966028</v>
      </c>
      <c r="N1339" s="44"/>
      <c r="O1339" s="44"/>
    </row>
    <row r="1340" spans="1:15" x14ac:dyDescent="0.25">
      <c r="A1340" s="43">
        <v>50307</v>
      </c>
      <c r="B1340" s="42">
        <f t="shared" si="81"/>
        <v>5</v>
      </c>
      <c r="C1340" s="42">
        <f t="shared" si="82"/>
        <v>0</v>
      </c>
      <c r="D1340" s="36" t="s">
        <v>1265</v>
      </c>
      <c r="E1340" s="44">
        <v>1417</v>
      </c>
      <c r="F1340" s="44">
        <v>2469.56</v>
      </c>
      <c r="G1340" s="44">
        <v>90641.3</v>
      </c>
      <c r="H1340" s="44">
        <v>77383.88</v>
      </c>
      <c r="I1340" s="44">
        <v>1252732.4782829399</v>
      </c>
      <c r="J1340" s="44">
        <v>500</v>
      </c>
      <c r="K1340" s="44">
        <v>500</v>
      </c>
      <c r="L1340" s="29">
        <f t="shared" si="83"/>
        <v>170494.74</v>
      </c>
      <c r="M1340" s="29">
        <f t="shared" si="80"/>
        <v>1423227.2182829399</v>
      </c>
      <c r="N1340" s="44"/>
      <c r="O1340" s="44"/>
    </row>
    <row r="1341" spans="1:15" x14ac:dyDescent="0.25">
      <c r="A1341" s="43">
        <v>50308</v>
      </c>
      <c r="B1341" s="42">
        <f t="shared" si="81"/>
        <v>5</v>
      </c>
      <c r="C1341" s="42">
        <f t="shared" si="82"/>
        <v>0</v>
      </c>
      <c r="D1341" s="36" t="s">
        <v>1266</v>
      </c>
      <c r="E1341" s="44">
        <v>2968</v>
      </c>
      <c r="F1341" s="44">
        <v>9362.83</v>
      </c>
      <c r="G1341" s="44">
        <v>250676.77</v>
      </c>
      <c r="H1341" s="44">
        <v>792839.07</v>
      </c>
      <c r="I1341" s="44">
        <v>2640874.0197108439</v>
      </c>
      <c r="J1341" s="44">
        <v>500</v>
      </c>
      <c r="K1341" s="44">
        <v>500</v>
      </c>
      <c r="L1341" s="29">
        <f t="shared" si="83"/>
        <v>1052878.67</v>
      </c>
      <c r="M1341" s="29">
        <f t="shared" si="80"/>
        <v>3693752.6897108438</v>
      </c>
      <c r="N1341" s="44"/>
      <c r="O1341" s="44"/>
    </row>
    <row r="1342" spans="1:15" x14ac:dyDescent="0.25">
      <c r="A1342" s="43">
        <v>50309</v>
      </c>
      <c r="B1342" s="42">
        <f t="shared" si="81"/>
        <v>5</v>
      </c>
      <c r="C1342" s="42">
        <f t="shared" si="82"/>
        <v>0</v>
      </c>
      <c r="D1342" s="36" t="s">
        <v>1267</v>
      </c>
      <c r="E1342" s="44">
        <v>5443</v>
      </c>
      <c r="F1342" s="44">
        <v>6185.53</v>
      </c>
      <c r="G1342" s="44">
        <v>443241.93</v>
      </c>
      <c r="H1342" s="44">
        <v>3515851.87</v>
      </c>
      <c r="I1342" s="44">
        <v>4802471.3518324373</v>
      </c>
      <c r="J1342" s="44">
        <v>500</v>
      </c>
      <c r="K1342" s="44">
        <v>500</v>
      </c>
      <c r="L1342" s="29">
        <f t="shared" si="83"/>
        <v>3965279.33</v>
      </c>
      <c r="M1342" s="29">
        <f t="shared" si="80"/>
        <v>8767750.6818324365</v>
      </c>
      <c r="N1342" s="44"/>
      <c r="O1342" s="44"/>
    </row>
    <row r="1343" spans="1:15" x14ac:dyDescent="0.25">
      <c r="A1343" s="43">
        <v>50310</v>
      </c>
      <c r="B1343" s="42">
        <f t="shared" si="81"/>
        <v>5</v>
      </c>
      <c r="C1343" s="42">
        <f t="shared" si="82"/>
        <v>0</v>
      </c>
      <c r="D1343" s="36" t="s">
        <v>1268</v>
      </c>
      <c r="E1343" s="44">
        <v>6927</v>
      </c>
      <c r="F1343" s="44">
        <v>17136.990000000002</v>
      </c>
      <c r="G1343" s="44">
        <v>785899.28</v>
      </c>
      <c r="H1343" s="44">
        <v>4435331.1500000004</v>
      </c>
      <c r="I1343" s="44">
        <v>6197221.0717560127</v>
      </c>
      <c r="J1343" s="44">
        <v>500</v>
      </c>
      <c r="K1343" s="44">
        <v>500</v>
      </c>
      <c r="L1343" s="29">
        <f t="shared" si="83"/>
        <v>5238367.42</v>
      </c>
      <c r="M1343" s="29">
        <f t="shared" si="80"/>
        <v>11435588.491756013</v>
      </c>
      <c r="N1343" s="44"/>
      <c r="O1343" s="44"/>
    </row>
    <row r="1344" spans="1:15" x14ac:dyDescent="0.25">
      <c r="A1344" s="43">
        <v>50311</v>
      </c>
      <c r="B1344" s="42">
        <f t="shared" si="81"/>
        <v>5</v>
      </c>
      <c r="C1344" s="42">
        <f t="shared" si="82"/>
        <v>0</v>
      </c>
      <c r="D1344" s="36" t="s">
        <v>1269</v>
      </c>
      <c r="E1344" s="44">
        <v>3105</v>
      </c>
      <c r="F1344" s="44">
        <v>13817.12</v>
      </c>
      <c r="G1344" s="44">
        <v>215582.79</v>
      </c>
      <c r="H1344" s="44">
        <v>238028.49</v>
      </c>
      <c r="I1344" s="44">
        <v>2783677.3218198163</v>
      </c>
      <c r="J1344" s="44">
        <v>500</v>
      </c>
      <c r="K1344" s="44">
        <v>500</v>
      </c>
      <c r="L1344" s="29">
        <f t="shared" si="83"/>
        <v>467428.4</v>
      </c>
      <c r="M1344" s="29">
        <f t="shared" si="80"/>
        <v>3251105.7218198162</v>
      </c>
      <c r="N1344" s="44"/>
      <c r="O1344" s="44"/>
    </row>
    <row r="1345" spans="1:15" x14ac:dyDescent="0.25">
      <c r="A1345" s="43">
        <v>50312</v>
      </c>
      <c r="B1345" s="42">
        <f t="shared" si="81"/>
        <v>5</v>
      </c>
      <c r="C1345" s="42">
        <f t="shared" si="82"/>
        <v>0</v>
      </c>
      <c r="D1345" s="36" t="s">
        <v>1270</v>
      </c>
      <c r="E1345" s="44">
        <v>1571</v>
      </c>
      <c r="F1345" s="44">
        <v>5045.13</v>
      </c>
      <c r="G1345" s="44">
        <v>287188.96000000002</v>
      </c>
      <c r="H1345" s="44">
        <v>2918629.28</v>
      </c>
      <c r="I1345" s="44">
        <v>1544571.4545451042</v>
      </c>
      <c r="J1345" s="44">
        <v>500</v>
      </c>
      <c r="K1345" s="44">
        <v>500</v>
      </c>
      <c r="L1345" s="29">
        <f t="shared" si="83"/>
        <v>3210863.3699999996</v>
      </c>
      <c r="M1345" s="29">
        <f t="shared" si="80"/>
        <v>4755434.8245451041</v>
      </c>
      <c r="N1345" s="44"/>
      <c r="O1345" s="44"/>
    </row>
    <row r="1346" spans="1:15" x14ac:dyDescent="0.25">
      <c r="A1346" s="43">
        <v>50313</v>
      </c>
      <c r="B1346" s="42">
        <f t="shared" si="81"/>
        <v>5</v>
      </c>
      <c r="C1346" s="42">
        <f t="shared" si="82"/>
        <v>0</v>
      </c>
      <c r="D1346" s="36" t="s">
        <v>1271</v>
      </c>
      <c r="E1346" s="44">
        <v>764</v>
      </c>
      <c r="F1346" s="44">
        <v>7075.58</v>
      </c>
      <c r="G1346" s="44">
        <v>69295.06</v>
      </c>
      <c r="H1346" s="44">
        <v>101632.44</v>
      </c>
      <c r="I1346" s="44">
        <v>672974.54889245925</v>
      </c>
      <c r="J1346" s="44">
        <v>500</v>
      </c>
      <c r="K1346" s="44">
        <v>500</v>
      </c>
      <c r="L1346" s="29">
        <f t="shared" si="83"/>
        <v>178003.08000000002</v>
      </c>
      <c r="M1346" s="29">
        <f t="shared" si="80"/>
        <v>850977.62889245921</v>
      </c>
      <c r="N1346" s="44"/>
      <c r="O1346" s="44"/>
    </row>
    <row r="1347" spans="1:15" x14ac:dyDescent="0.25">
      <c r="A1347" s="43">
        <v>50314</v>
      </c>
      <c r="B1347" s="42">
        <f t="shared" si="81"/>
        <v>5</v>
      </c>
      <c r="C1347" s="42">
        <f t="shared" si="82"/>
        <v>0</v>
      </c>
      <c r="D1347" s="36" t="s">
        <v>1272</v>
      </c>
      <c r="E1347" s="44">
        <v>7288</v>
      </c>
      <c r="F1347" s="44">
        <v>10535.67</v>
      </c>
      <c r="G1347" s="44">
        <v>560497.42000000004</v>
      </c>
      <c r="H1347" s="44">
        <v>3894018.67</v>
      </c>
      <c r="I1347" s="44">
        <v>6472981.0657652719</v>
      </c>
      <c r="J1347" s="44">
        <v>500</v>
      </c>
      <c r="K1347" s="44">
        <v>500</v>
      </c>
      <c r="L1347" s="29">
        <f t="shared" si="83"/>
        <v>4465051.76</v>
      </c>
      <c r="M1347" s="29">
        <f t="shared" si="80"/>
        <v>10938032.825765271</v>
      </c>
      <c r="N1347" s="44"/>
      <c r="O1347" s="44"/>
    </row>
    <row r="1348" spans="1:15" x14ac:dyDescent="0.25">
      <c r="A1348" s="43">
        <v>50315</v>
      </c>
      <c r="B1348" s="42">
        <f t="shared" si="81"/>
        <v>5</v>
      </c>
      <c r="C1348" s="42">
        <f t="shared" si="82"/>
        <v>0</v>
      </c>
      <c r="D1348" s="36" t="s">
        <v>1273</v>
      </c>
      <c r="E1348" s="44">
        <v>2611</v>
      </c>
      <c r="F1348" s="44">
        <v>7047.57</v>
      </c>
      <c r="G1348" s="44">
        <v>261177.8</v>
      </c>
      <c r="H1348" s="44">
        <v>418147.05</v>
      </c>
      <c r="I1348" s="44">
        <v>2369247.376760345</v>
      </c>
      <c r="J1348" s="44">
        <v>500</v>
      </c>
      <c r="K1348" s="44">
        <v>500</v>
      </c>
      <c r="L1348" s="29">
        <f t="shared" si="83"/>
        <v>686372.41999999993</v>
      </c>
      <c r="M1348" s="29">
        <f t="shared" si="80"/>
        <v>3055619.7967603449</v>
      </c>
      <c r="N1348" s="44"/>
      <c r="O1348" s="44"/>
    </row>
    <row r="1349" spans="1:15" x14ac:dyDescent="0.25">
      <c r="A1349" s="43">
        <v>50316</v>
      </c>
      <c r="B1349" s="42">
        <f t="shared" si="81"/>
        <v>5</v>
      </c>
      <c r="C1349" s="42">
        <f t="shared" si="82"/>
        <v>0</v>
      </c>
      <c r="D1349" s="36" t="s">
        <v>1274</v>
      </c>
      <c r="E1349" s="44">
        <v>4240</v>
      </c>
      <c r="F1349" s="44">
        <v>7257.46</v>
      </c>
      <c r="G1349" s="44">
        <v>370659.44</v>
      </c>
      <c r="H1349" s="44">
        <v>1956297.6</v>
      </c>
      <c r="I1349" s="44">
        <v>3757515.3715879056</v>
      </c>
      <c r="J1349" s="44">
        <v>500</v>
      </c>
      <c r="K1349" s="44">
        <v>500</v>
      </c>
      <c r="L1349" s="29">
        <f t="shared" si="83"/>
        <v>2334214.5</v>
      </c>
      <c r="M1349" s="29">
        <f t="shared" si="80"/>
        <v>6091729.871587906</v>
      </c>
      <c r="N1349" s="44"/>
      <c r="O1349" s="44"/>
    </row>
    <row r="1350" spans="1:15" x14ac:dyDescent="0.25">
      <c r="A1350" s="43">
        <v>50317</v>
      </c>
      <c r="B1350" s="42">
        <f t="shared" si="81"/>
        <v>5</v>
      </c>
      <c r="C1350" s="42">
        <f t="shared" si="82"/>
        <v>0</v>
      </c>
      <c r="D1350" s="36" t="s">
        <v>1275</v>
      </c>
      <c r="E1350" s="44">
        <v>4934</v>
      </c>
      <c r="F1350" s="44">
        <v>14617.31</v>
      </c>
      <c r="G1350" s="44">
        <v>461882.76</v>
      </c>
      <c r="H1350" s="44">
        <v>1553067.13</v>
      </c>
      <c r="I1350" s="44">
        <v>4356324.6382565005</v>
      </c>
      <c r="J1350" s="44">
        <v>500</v>
      </c>
      <c r="K1350" s="44">
        <v>500</v>
      </c>
      <c r="L1350" s="29">
        <f t="shared" si="83"/>
        <v>2029567.2</v>
      </c>
      <c r="M1350" s="29">
        <f t="shared" ref="M1350:M1413" si="84">L1350+I1350</f>
        <v>6385891.8382565007</v>
      </c>
      <c r="N1350" s="44"/>
      <c r="O1350" s="44"/>
    </row>
    <row r="1351" spans="1:15" x14ac:dyDescent="0.25">
      <c r="A1351" s="43">
        <v>50318</v>
      </c>
      <c r="B1351" s="42">
        <f t="shared" ref="B1351:B1414" si="85">INT(A1351/10000)</f>
        <v>5</v>
      </c>
      <c r="C1351" s="42">
        <f t="shared" ref="C1351:C1414" si="86">IF(E1351&lt;=10000,0,IF(E1351&lt;=20000,1,IF(E1351&lt;=50000,2,3)))</f>
        <v>0</v>
      </c>
      <c r="D1351" s="36" t="s">
        <v>1276</v>
      </c>
      <c r="E1351" s="44">
        <v>450</v>
      </c>
      <c r="F1351" s="44">
        <v>-1508.98</v>
      </c>
      <c r="G1351" s="44">
        <v>24598.01</v>
      </c>
      <c r="H1351" s="44">
        <v>44383.68</v>
      </c>
      <c r="I1351" s="44">
        <v>413091.85674019303</v>
      </c>
      <c r="J1351" s="44">
        <v>500</v>
      </c>
      <c r="K1351" s="44">
        <v>500</v>
      </c>
      <c r="L1351" s="29">
        <f t="shared" ref="L1351:L1414" si="87">F1351/J1351*500+G1351/K1351*500+H1351</f>
        <v>67472.709999999992</v>
      </c>
      <c r="M1351" s="29">
        <f t="shared" si="84"/>
        <v>480564.56674019306</v>
      </c>
      <c r="N1351" s="44"/>
      <c r="O1351" s="44"/>
    </row>
    <row r="1352" spans="1:15" x14ac:dyDescent="0.25">
      <c r="A1352" s="43">
        <v>50319</v>
      </c>
      <c r="B1352" s="42">
        <f t="shared" si="85"/>
        <v>5</v>
      </c>
      <c r="C1352" s="42">
        <f t="shared" si="86"/>
        <v>0</v>
      </c>
      <c r="D1352" s="36" t="s">
        <v>1277</v>
      </c>
      <c r="E1352" s="44">
        <v>3603</v>
      </c>
      <c r="F1352" s="44">
        <v>6672.72</v>
      </c>
      <c r="G1352" s="44">
        <v>365582.7</v>
      </c>
      <c r="H1352" s="44">
        <v>1234674.6200000001</v>
      </c>
      <c r="I1352" s="44">
        <v>3247921.498691346</v>
      </c>
      <c r="J1352" s="44">
        <v>500</v>
      </c>
      <c r="K1352" s="44">
        <v>500</v>
      </c>
      <c r="L1352" s="29">
        <f t="shared" si="87"/>
        <v>1606930.04</v>
      </c>
      <c r="M1352" s="29">
        <f t="shared" si="84"/>
        <v>4854851.5386913456</v>
      </c>
      <c r="N1352" s="44"/>
      <c r="O1352" s="44"/>
    </row>
    <row r="1353" spans="1:15" x14ac:dyDescent="0.25">
      <c r="A1353" s="43">
        <v>50320</v>
      </c>
      <c r="B1353" s="42">
        <f t="shared" si="85"/>
        <v>5</v>
      </c>
      <c r="C1353" s="42">
        <f t="shared" si="86"/>
        <v>0</v>
      </c>
      <c r="D1353" s="36" t="s">
        <v>1278</v>
      </c>
      <c r="E1353" s="44">
        <v>2661</v>
      </c>
      <c r="F1353" s="44">
        <v>16593.189999999999</v>
      </c>
      <c r="G1353" s="44">
        <v>178403.11</v>
      </c>
      <c r="H1353" s="44">
        <v>1256177.1000000001</v>
      </c>
      <c r="I1353" s="44">
        <v>2344187.1711745388</v>
      </c>
      <c r="J1353" s="44">
        <v>500</v>
      </c>
      <c r="K1353" s="44">
        <v>500</v>
      </c>
      <c r="L1353" s="29">
        <f t="shared" si="87"/>
        <v>1451173.4000000001</v>
      </c>
      <c r="M1353" s="29">
        <f t="shared" si="84"/>
        <v>3795360.5711745387</v>
      </c>
      <c r="N1353" s="44"/>
      <c r="O1353" s="44"/>
    </row>
    <row r="1354" spans="1:15" x14ac:dyDescent="0.25">
      <c r="A1354" s="43">
        <v>50321</v>
      </c>
      <c r="B1354" s="42">
        <f t="shared" si="85"/>
        <v>5</v>
      </c>
      <c r="C1354" s="42">
        <f t="shared" si="86"/>
        <v>0</v>
      </c>
      <c r="D1354" s="36" t="s">
        <v>1279</v>
      </c>
      <c r="E1354" s="44">
        <v>3546</v>
      </c>
      <c r="F1354" s="44">
        <v>11304.33</v>
      </c>
      <c r="G1354" s="44">
        <v>299638.82</v>
      </c>
      <c r="H1354" s="44">
        <v>570616.78</v>
      </c>
      <c r="I1354" s="44">
        <v>3217606.5167517122</v>
      </c>
      <c r="J1354" s="44">
        <v>500</v>
      </c>
      <c r="K1354" s="44">
        <v>500</v>
      </c>
      <c r="L1354" s="29">
        <f t="shared" si="87"/>
        <v>881559.93</v>
      </c>
      <c r="M1354" s="29">
        <f t="shared" si="84"/>
        <v>4099166.4467517124</v>
      </c>
      <c r="N1354" s="44"/>
      <c r="O1354" s="44"/>
    </row>
    <row r="1355" spans="1:15" x14ac:dyDescent="0.25">
      <c r="A1355" s="43">
        <v>50322</v>
      </c>
      <c r="B1355" s="42">
        <f t="shared" si="85"/>
        <v>5</v>
      </c>
      <c r="C1355" s="42">
        <f t="shared" si="86"/>
        <v>0</v>
      </c>
      <c r="D1355" s="36" t="s">
        <v>1280</v>
      </c>
      <c r="E1355" s="44">
        <v>3991</v>
      </c>
      <c r="F1355" s="44">
        <v>25799.97</v>
      </c>
      <c r="G1355" s="44">
        <v>292031.11</v>
      </c>
      <c r="H1355" s="44">
        <v>1731205.49</v>
      </c>
      <c r="I1355" s="44">
        <v>3517212.3439037567</v>
      </c>
      <c r="J1355" s="44">
        <v>500</v>
      </c>
      <c r="K1355" s="44">
        <v>500</v>
      </c>
      <c r="L1355" s="29">
        <f t="shared" si="87"/>
        <v>2049036.5699999998</v>
      </c>
      <c r="M1355" s="29">
        <f t="shared" si="84"/>
        <v>5566248.9139037561</v>
      </c>
      <c r="N1355" s="44"/>
      <c r="O1355" s="44"/>
    </row>
    <row r="1356" spans="1:15" x14ac:dyDescent="0.25">
      <c r="A1356" s="43">
        <v>50323</v>
      </c>
      <c r="B1356" s="42">
        <f t="shared" si="85"/>
        <v>5</v>
      </c>
      <c r="C1356" s="42">
        <f t="shared" si="86"/>
        <v>0</v>
      </c>
      <c r="D1356" s="36" t="s">
        <v>1281</v>
      </c>
      <c r="E1356" s="44">
        <v>3324</v>
      </c>
      <c r="F1356" s="44">
        <v>10727.26</v>
      </c>
      <c r="G1356" s="44">
        <v>377720.13</v>
      </c>
      <c r="H1356" s="44">
        <v>591588.68000000005</v>
      </c>
      <c r="I1356" s="44">
        <v>2977292.6753111444</v>
      </c>
      <c r="J1356" s="44">
        <v>500</v>
      </c>
      <c r="K1356" s="44">
        <v>500</v>
      </c>
      <c r="L1356" s="29">
        <f t="shared" si="87"/>
        <v>980036.07000000007</v>
      </c>
      <c r="M1356" s="29">
        <f t="shared" si="84"/>
        <v>3957328.7453111447</v>
      </c>
      <c r="N1356" s="44"/>
      <c r="O1356" s="44"/>
    </row>
    <row r="1357" spans="1:15" x14ac:dyDescent="0.25">
      <c r="A1357" s="43">
        <v>50324</v>
      </c>
      <c r="B1357" s="42">
        <f t="shared" si="85"/>
        <v>5</v>
      </c>
      <c r="C1357" s="42">
        <f t="shared" si="86"/>
        <v>0</v>
      </c>
      <c r="D1357" s="36" t="s">
        <v>1282</v>
      </c>
      <c r="E1357" s="44">
        <v>6312</v>
      </c>
      <c r="F1357" s="44">
        <v>19274.63</v>
      </c>
      <c r="G1357" s="44">
        <v>537581.34</v>
      </c>
      <c r="H1357" s="44">
        <v>2307203.66</v>
      </c>
      <c r="I1357" s="44">
        <v>5573862.2611601725</v>
      </c>
      <c r="J1357" s="44">
        <v>500</v>
      </c>
      <c r="K1357" s="44">
        <v>500</v>
      </c>
      <c r="L1357" s="29">
        <f t="shared" si="87"/>
        <v>2864059.63</v>
      </c>
      <c r="M1357" s="29">
        <f t="shared" si="84"/>
        <v>8437921.8911601715</v>
      </c>
      <c r="N1357" s="44"/>
      <c r="O1357" s="44"/>
    </row>
    <row r="1358" spans="1:15" x14ac:dyDescent="0.25">
      <c r="A1358" s="43">
        <v>50325</v>
      </c>
      <c r="B1358" s="42">
        <f t="shared" si="85"/>
        <v>5</v>
      </c>
      <c r="C1358" s="42">
        <f t="shared" si="86"/>
        <v>0</v>
      </c>
      <c r="D1358" s="36" t="s">
        <v>1283</v>
      </c>
      <c r="E1358" s="44">
        <v>2393</v>
      </c>
      <c r="F1358" s="44">
        <v>20799.759999999998</v>
      </c>
      <c r="G1358" s="44">
        <v>155632.42000000001</v>
      </c>
      <c r="H1358" s="44">
        <v>600284.98</v>
      </c>
      <c r="I1358" s="44">
        <v>2108094.6638935255</v>
      </c>
      <c r="J1358" s="44">
        <v>500</v>
      </c>
      <c r="K1358" s="44">
        <v>500</v>
      </c>
      <c r="L1358" s="29">
        <f t="shared" si="87"/>
        <v>776717.16</v>
      </c>
      <c r="M1358" s="29">
        <f t="shared" si="84"/>
        <v>2884811.8238935256</v>
      </c>
      <c r="N1358" s="44"/>
      <c r="O1358" s="44"/>
    </row>
    <row r="1359" spans="1:15" x14ac:dyDescent="0.25">
      <c r="A1359" s="43">
        <v>50326</v>
      </c>
      <c r="B1359" s="42">
        <f t="shared" si="85"/>
        <v>5</v>
      </c>
      <c r="C1359" s="42">
        <f t="shared" si="86"/>
        <v>0</v>
      </c>
      <c r="D1359" s="36" t="s">
        <v>1284</v>
      </c>
      <c r="E1359" s="44">
        <v>5766</v>
      </c>
      <c r="F1359" s="44">
        <v>3102.97</v>
      </c>
      <c r="G1359" s="44">
        <v>401355.85</v>
      </c>
      <c r="H1359" s="44">
        <v>1161524.6200000001</v>
      </c>
      <c r="I1359" s="44">
        <v>5083436.4517574869</v>
      </c>
      <c r="J1359" s="44">
        <v>500</v>
      </c>
      <c r="K1359" s="44">
        <v>500</v>
      </c>
      <c r="L1359" s="29">
        <f t="shared" si="87"/>
        <v>1565983.44</v>
      </c>
      <c r="M1359" s="29">
        <f t="shared" si="84"/>
        <v>6649419.8917574864</v>
      </c>
      <c r="N1359" s="44"/>
      <c r="O1359" s="44"/>
    </row>
    <row r="1360" spans="1:15" x14ac:dyDescent="0.25">
      <c r="A1360" s="43">
        <v>50327</v>
      </c>
      <c r="B1360" s="42">
        <f t="shared" si="85"/>
        <v>5</v>
      </c>
      <c r="C1360" s="42">
        <f t="shared" si="86"/>
        <v>0</v>
      </c>
      <c r="D1360" s="36" t="s">
        <v>1285</v>
      </c>
      <c r="E1360" s="44">
        <v>4831</v>
      </c>
      <c r="F1360" s="44">
        <v>14891.94</v>
      </c>
      <c r="G1360" s="44">
        <v>424842.49</v>
      </c>
      <c r="H1360" s="44">
        <v>1217950.3</v>
      </c>
      <c r="I1360" s="44">
        <v>4270133.7831580658</v>
      </c>
      <c r="J1360" s="44">
        <v>500</v>
      </c>
      <c r="K1360" s="44">
        <v>500</v>
      </c>
      <c r="L1360" s="29">
        <f t="shared" si="87"/>
        <v>1657684.73</v>
      </c>
      <c r="M1360" s="29">
        <f t="shared" si="84"/>
        <v>5927818.5131580662</v>
      </c>
      <c r="N1360" s="44"/>
      <c r="O1360" s="44"/>
    </row>
    <row r="1361" spans="1:15" x14ac:dyDescent="0.25">
      <c r="A1361" s="43">
        <v>50328</v>
      </c>
      <c r="B1361" s="42">
        <f t="shared" si="85"/>
        <v>5</v>
      </c>
      <c r="C1361" s="42">
        <f t="shared" si="86"/>
        <v>0</v>
      </c>
      <c r="D1361" s="36" t="s">
        <v>1286</v>
      </c>
      <c r="E1361" s="44">
        <v>1252</v>
      </c>
      <c r="F1361" s="44">
        <v>2940.44</v>
      </c>
      <c r="G1361" s="44">
        <v>93299.58</v>
      </c>
      <c r="H1361" s="44">
        <v>213320.09</v>
      </c>
      <c r="I1361" s="44">
        <v>1102939.6235665248</v>
      </c>
      <c r="J1361" s="44">
        <v>500</v>
      </c>
      <c r="K1361" s="44">
        <v>500</v>
      </c>
      <c r="L1361" s="29">
        <f t="shared" si="87"/>
        <v>309560.11</v>
      </c>
      <c r="M1361" s="29">
        <f t="shared" si="84"/>
        <v>1412499.7335665249</v>
      </c>
      <c r="N1361" s="44"/>
      <c r="O1361" s="44"/>
    </row>
    <row r="1362" spans="1:15" x14ac:dyDescent="0.25">
      <c r="A1362" s="43">
        <v>50329</v>
      </c>
      <c r="B1362" s="42">
        <f t="shared" si="85"/>
        <v>5</v>
      </c>
      <c r="C1362" s="42">
        <f t="shared" si="86"/>
        <v>0</v>
      </c>
      <c r="D1362" s="36" t="s">
        <v>2115</v>
      </c>
      <c r="E1362" s="44">
        <v>2987</v>
      </c>
      <c r="F1362" s="44">
        <v>16866.759999999998</v>
      </c>
      <c r="G1362" s="44">
        <v>208680.63</v>
      </c>
      <c r="H1362" s="44">
        <v>636448.18000000005</v>
      </c>
      <c r="I1362" s="44">
        <v>2631398.1547740935</v>
      </c>
      <c r="J1362" s="44">
        <v>500</v>
      </c>
      <c r="K1362" s="44">
        <v>500</v>
      </c>
      <c r="L1362" s="29">
        <f t="shared" si="87"/>
        <v>861995.57000000007</v>
      </c>
      <c r="M1362" s="29">
        <f t="shared" si="84"/>
        <v>3493393.7247740934</v>
      </c>
      <c r="N1362" s="44"/>
      <c r="O1362" s="44"/>
    </row>
    <row r="1363" spans="1:15" x14ac:dyDescent="0.25">
      <c r="A1363" s="43">
        <v>50330</v>
      </c>
      <c r="B1363" s="42">
        <f t="shared" si="85"/>
        <v>5</v>
      </c>
      <c r="C1363" s="42">
        <f t="shared" si="86"/>
        <v>0</v>
      </c>
      <c r="D1363" s="36" t="s">
        <v>2116</v>
      </c>
      <c r="E1363" s="44">
        <v>3892</v>
      </c>
      <c r="F1363" s="44">
        <v>18088.150000000001</v>
      </c>
      <c r="G1363" s="44">
        <v>682938.85</v>
      </c>
      <c r="H1363" s="44">
        <v>1274093.6499999999</v>
      </c>
      <c r="I1363" s="44">
        <v>3739950.6267519244</v>
      </c>
      <c r="J1363" s="44">
        <v>500</v>
      </c>
      <c r="K1363" s="44">
        <v>500</v>
      </c>
      <c r="L1363" s="29">
        <f t="shared" si="87"/>
        <v>1975120.65</v>
      </c>
      <c r="M1363" s="29">
        <f t="shared" si="84"/>
        <v>5715071.2767519243</v>
      </c>
      <c r="N1363" s="44"/>
      <c r="O1363" s="44"/>
    </row>
    <row r="1364" spans="1:15" x14ac:dyDescent="0.25">
      <c r="A1364" s="43">
        <v>50331</v>
      </c>
      <c r="B1364" s="42">
        <f t="shared" si="85"/>
        <v>5</v>
      </c>
      <c r="C1364" s="42">
        <f t="shared" si="86"/>
        <v>0</v>
      </c>
      <c r="D1364" s="36" t="s">
        <v>1287</v>
      </c>
      <c r="E1364" s="44">
        <v>1070</v>
      </c>
      <c r="F1364" s="44">
        <v>7043.23</v>
      </c>
      <c r="G1364" s="44">
        <v>58841.14</v>
      </c>
      <c r="H1364" s="44">
        <v>89291.57</v>
      </c>
      <c r="I1364" s="44">
        <v>942608.14474135917</v>
      </c>
      <c r="J1364" s="44">
        <v>500</v>
      </c>
      <c r="K1364" s="44">
        <v>500</v>
      </c>
      <c r="L1364" s="29">
        <f t="shared" si="87"/>
        <v>155175.94</v>
      </c>
      <c r="M1364" s="29">
        <f t="shared" si="84"/>
        <v>1097784.0847413591</v>
      </c>
      <c r="N1364" s="44"/>
      <c r="O1364" s="44"/>
    </row>
    <row r="1365" spans="1:15" x14ac:dyDescent="0.25">
      <c r="A1365" s="43">
        <v>50332</v>
      </c>
      <c r="B1365" s="42">
        <f t="shared" si="85"/>
        <v>5</v>
      </c>
      <c r="C1365" s="42">
        <f t="shared" si="86"/>
        <v>0</v>
      </c>
      <c r="D1365" s="36" t="s">
        <v>1288</v>
      </c>
      <c r="E1365" s="44">
        <v>1932</v>
      </c>
      <c r="F1365" s="44">
        <v>6810.36</v>
      </c>
      <c r="G1365" s="44">
        <v>178670.41</v>
      </c>
      <c r="H1365" s="44">
        <v>210982.59</v>
      </c>
      <c r="I1365" s="44">
        <v>1730029.9441015727</v>
      </c>
      <c r="J1365" s="44">
        <v>500</v>
      </c>
      <c r="K1365" s="44">
        <v>500</v>
      </c>
      <c r="L1365" s="29">
        <f t="shared" si="87"/>
        <v>396463.35999999999</v>
      </c>
      <c r="M1365" s="29">
        <f t="shared" si="84"/>
        <v>2126493.3041015728</v>
      </c>
      <c r="N1365" s="44"/>
      <c r="O1365" s="44"/>
    </row>
    <row r="1366" spans="1:15" x14ac:dyDescent="0.25">
      <c r="A1366" s="43">
        <v>50335</v>
      </c>
      <c r="B1366" s="42">
        <f t="shared" si="85"/>
        <v>5</v>
      </c>
      <c r="C1366" s="42">
        <f t="shared" si="86"/>
        <v>0</v>
      </c>
      <c r="D1366" s="36" t="s">
        <v>1289</v>
      </c>
      <c r="E1366" s="44">
        <v>7569</v>
      </c>
      <c r="F1366" s="44">
        <v>33039.589999999997</v>
      </c>
      <c r="G1366" s="44">
        <v>655518.87</v>
      </c>
      <c r="H1366" s="44">
        <v>3143816.41</v>
      </c>
      <c r="I1366" s="44">
        <v>6681074.7280169716</v>
      </c>
      <c r="J1366" s="44">
        <v>500</v>
      </c>
      <c r="K1366" s="44">
        <v>500</v>
      </c>
      <c r="L1366" s="29">
        <f t="shared" si="87"/>
        <v>3832374.87</v>
      </c>
      <c r="M1366" s="29">
        <f t="shared" si="84"/>
        <v>10513449.598016972</v>
      </c>
      <c r="N1366" s="44"/>
      <c r="O1366" s="44"/>
    </row>
    <row r="1367" spans="1:15" x14ac:dyDescent="0.25">
      <c r="A1367" s="43">
        <v>50336</v>
      </c>
      <c r="B1367" s="42">
        <f t="shared" si="85"/>
        <v>5</v>
      </c>
      <c r="C1367" s="42">
        <f t="shared" si="86"/>
        <v>0</v>
      </c>
      <c r="D1367" s="36" t="s">
        <v>1290</v>
      </c>
      <c r="E1367" s="44">
        <v>3649</v>
      </c>
      <c r="F1367" s="44">
        <v>17101.54</v>
      </c>
      <c r="G1367" s="44">
        <v>474890.2</v>
      </c>
      <c r="H1367" s="44">
        <v>933398.54</v>
      </c>
      <c r="I1367" s="44">
        <v>3385286.828023206</v>
      </c>
      <c r="J1367" s="44">
        <v>500</v>
      </c>
      <c r="K1367" s="44">
        <v>500</v>
      </c>
      <c r="L1367" s="29">
        <f t="shared" si="87"/>
        <v>1425390.28</v>
      </c>
      <c r="M1367" s="29">
        <f t="shared" si="84"/>
        <v>4810677.1080232058</v>
      </c>
      <c r="N1367" s="44"/>
      <c r="O1367" s="44"/>
    </row>
    <row r="1368" spans="1:15" x14ac:dyDescent="0.25">
      <c r="A1368" s="43">
        <v>50337</v>
      </c>
      <c r="B1368" s="42">
        <f t="shared" si="85"/>
        <v>5</v>
      </c>
      <c r="C1368" s="42">
        <f t="shared" si="86"/>
        <v>0</v>
      </c>
      <c r="D1368" s="36" t="s">
        <v>1291</v>
      </c>
      <c r="E1368" s="44">
        <v>5941</v>
      </c>
      <c r="F1368" s="44">
        <v>21545.1</v>
      </c>
      <c r="G1368" s="44">
        <v>511279.81</v>
      </c>
      <c r="H1368" s="44">
        <v>3050665.47</v>
      </c>
      <c r="I1368" s="44">
        <v>5251776.2034129612</v>
      </c>
      <c r="J1368" s="44">
        <v>500</v>
      </c>
      <c r="K1368" s="44">
        <v>500</v>
      </c>
      <c r="L1368" s="29">
        <f t="shared" si="87"/>
        <v>3583490.3800000004</v>
      </c>
      <c r="M1368" s="29">
        <f t="shared" si="84"/>
        <v>8835266.583412962</v>
      </c>
      <c r="N1368" s="44"/>
      <c r="O1368" s="44"/>
    </row>
    <row r="1369" spans="1:15" x14ac:dyDescent="0.25">
      <c r="A1369" s="43">
        <v>50338</v>
      </c>
      <c r="B1369" s="42">
        <f t="shared" si="85"/>
        <v>5</v>
      </c>
      <c r="C1369" s="42">
        <f t="shared" si="86"/>
        <v>1</v>
      </c>
      <c r="D1369" s="36" t="s">
        <v>1292</v>
      </c>
      <c r="E1369" s="44">
        <v>13184</v>
      </c>
      <c r="F1369" s="44">
        <v>36285.07</v>
      </c>
      <c r="G1369" s="44">
        <v>1636356.03</v>
      </c>
      <c r="H1369" s="44">
        <v>13844358.800000001</v>
      </c>
      <c r="I1369" s="44">
        <v>13619014.770261129</v>
      </c>
      <c r="J1369" s="44">
        <v>500</v>
      </c>
      <c r="K1369" s="44">
        <v>500</v>
      </c>
      <c r="L1369" s="29">
        <f t="shared" si="87"/>
        <v>15516999.9</v>
      </c>
      <c r="M1369" s="29">
        <f t="shared" si="84"/>
        <v>29136014.67026113</v>
      </c>
      <c r="N1369" s="44"/>
      <c r="O1369" s="44"/>
    </row>
    <row r="1370" spans="1:15" x14ac:dyDescent="0.25">
      <c r="A1370" s="43">
        <v>50339</v>
      </c>
      <c r="B1370" s="42">
        <f t="shared" si="85"/>
        <v>5</v>
      </c>
      <c r="C1370" s="42">
        <f t="shared" si="86"/>
        <v>1</v>
      </c>
      <c r="D1370" s="36" t="s">
        <v>1293</v>
      </c>
      <c r="E1370" s="44">
        <v>10860</v>
      </c>
      <c r="F1370" s="44">
        <v>39837.64</v>
      </c>
      <c r="G1370" s="44">
        <v>835353.87</v>
      </c>
      <c r="H1370" s="44">
        <v>3773773.9</v>
      </c>
      <c r="I1370" s="44">
        <v>11218554.294303076</v>
      </c>
      <c r="J1370" s="44">
        <v>500</v>
      </c>
      <c r="K1370" s="44">
        <v>500</v>
      </c>
      <c r="L1370" s="29">
        <f t="shared" si="87"/>
        <v>4648965.41</v>
      </c>
      <c r="M1370" s="29">
        <f t="shared" si="84"/>
        <v>15867519.704303076</v>
      </c>
      <c r="N1370" s="44"/>
      <c r="O1370" s="44"/>
    </row>
    <row r="1371" spans="1:15" x14ac:dyDescent="0.25">
      <c r="A1371" s="43">
        <v>50401</v>
      </c>
      <c r="B1371" s="42">
        <f t="shared" si="85"/>
        <v>5</v>
      </c>
      <c r="C1371" s="42">
        <f t="shared" si="86"/>
        <v>0</v>
      </c>
      <c r="D1371" s="36" t="s">
        <v>1294</v>
      </c>
      <c r="E1371" s="44">
        <v>4325</v>
      </c>
      <c r="F1371" s="44">
        <v>7692.84</v>
      </c>
      <c r="G1371" s="44">
        <v>549561.84</v>
      </c>
      <c r="H1371" s="44">
        <v>2535166.2199999997</v>
      </c>
      <c r="I1371" s="44">
        <v>4392423.3132724091</v>
      </c>
      <c r="J1371" s="44">
        <v>500</v>
      </c>
      <c r="K1371" s="44">
        <v>500</v>
      </c>
      <c r="L1371" s="29">
        <f t="shared" si="87"/>
        <v>3092420.8999999994</v>
      </c>
      <c r="M1371" s="29">
        <f t="shared" si="84"/>
        <v>7484844.2132724086</v>
      </c>
      <c r="N1371" s="44"/>
      <c r="O1371" s="44"/>
    </row>
    <row r="1372" spans="1:15" x14ac:dyDescent="0.25">
      <c r="A1372" s="43">
        <v>50402</v>
      </c>
      <c r="B1372" s="42">
        <f t="shared" si="85"/>
        <v>5</v>
      </c>
      <c r="C1372" s="42">
        <f t="shared" si="86"/>
        <v>0</v>
      </c>
      <c r="D1372" s="36" t="s">
        <v>1295</v>
      </c>
      <c r="E1372" s="44">
        <v>6867</v>
      </c>
      <c r="F1372" s="44">
        <v>7977.45</v>
      </c>
      <c r="G1372" s="44">
        <v>957125.15</v>
      </c>
      <c r="H1372" s="44">
        <v>1899319.46</v>
      </c>
      <c r="I1372" s="44">
        <v>7027690.1413537832</v>
      </c>
      <c r="J1372" s="44">
        <v>500</v>
      </c>
      <c r="K1372" s="44">
        <v>500</v>
      </c>
      <c r="L1372" s="29">
        <f t="shared" si="87"/>
        <v>2864422.06</v>
      </c>
      <c r="M1372" s="29">
        <f t="shared" si="84"/>
        <v>9892112.2013537828</v>
      </c>
      <c r="N1372" s="44"/>
      <c r="O1372" s="44"/>
    </row>
    <row r="1373" spans="1:15" x14ac:dyDescent="0.25">
      <c r="A1373" s="43">
        <v>50403</v>
      </c>
      <c r="B1373" s="42">
        <f t="shared" si="85"/>
        <v>5</v>
      </c>
      <c r="C1373" s="42">
        <f t="shared" si="86"/>
        <v>0</v>
      </c>
      <c r="D1373" s="36" t="s">
        <v>1296</v>
      </c>
      <c r="E1373" s="44">
        <v>4000</v>
      </c>
      <c r="F1373" s="44">
        <v>9374.59</v>
      </c>
      <c r="G1373" s="44">
        <v>776102</v>
      </c>
      <c r="H1373" s="44">
        <v>1162800.8700000001</v>
      </c>
      <c r="I1373" s="44">
        <v>4516088.393924674</v>
      </c>
      <c r="J1373" s="44">
        <v>500</v>
      </c>
      <c r="K1373" s="44">
        <v>500</v>
      </c>
      <c r="L1373" s="29">
        <f t="shared" si="87"/>
        <v>1948277.46</v>
      </c>
      <c r="M1373" s="29">
        <f t="shared" si="84"/>
        <v>6464365.853924674</v>
      </c>
      <c r="N1373" s="44"/>
      <c r="O1373" s="44"/>
    </row>
    <row r="1374" spans="1:15" x14ac:dyDescent="0.25">
      <c r="A1374" s="43">
        <v>50404</v>
      </c>
      <c r="B1374" s="42">
        <f t="shared" si="85"/>
        <v>5</v>
      </c>
      <c r="C1374" s="42">
        <f t="shared" si="86"/>
        <v>1</v>
      </c>
      <c r="D1374" s="36" t="s">
        <v>1297</v>
      </c>
      <c r="E1374" s="44">
        <v>10566</v>
      </c>
      <c r="F1374" s="44">
        <v>12564.5</v>
      </c>
      <c r="G1374" s="44">
        <v>740924.54</v>
      </c>
      <c r="H1374" s="44">
        <v>4160521.39</v>
      </c>
      <c r="I1374" s="44">
        <v>10914847.575838517</v>
      </c>
      <c r="J1374" s="44">
        <v>500</v>
      </c>
      <c r="K1374" s="44">
        <v>500</v>
      </c>
      <c r="L1374" s="29">
        <f t="shared" si="87"/>
        <v>4914010.43</v>
      </c>
      <c r="M1374" s="29">
        <f t="shared" si="84"/>
        <v>15828858.005838517</v>
      </c>
      <c r="N1374" s="44"/>
      <c r="O1374" s="44"/>
    </row>
    <row r="1375" spans="1:15" x14ac:dyDescent="0.25">
      <c r="A1375" s="43">
        <v>50405</v>
      </c>
      <c r="B1375" s="42">
        <f t="shared" si="85"/>
        <v>5</v>
      </c>
      <c r="C1375" s="42">
        <f t="shared" si="86"/>
        <v>0</v>
      </c>
      <c r="D1375" s="36" t="s">
        <v>1298</v>
      </c>
      <c r="E1375" s="44">
        <v>1598</v>
      </c>
      <c r="F1375" s="44">
        <v>7055.33</v>
      </c>
      <c r="G1375" s="44">
        <v>149279.17000000001</v>
      </c>
      <c r="H1375" s="44">
        <v>290216.12</v>
      </c>
      <c r="I1375" s="44">
        <v>1607702.7249037027</v>
      </c>
      <c r="J1375" s="44">
        <v>500</v>
      </c>
      <c r="K1375" s="44">
        <v>500</v>
      </c>
      <c r="L1375" s="29">
        <f t="shared" si="87"/>
        <v>446550.62</v>
      </c>
      <c r="M1375" s="29">
        <f t="shared" si="84"/>
        <v>2054253.3449037028</v>
      </c>
      <c r="N1375" s="44"/>
      <c r="O1375" s="44"/>
    </row>
    <row r="1376" spans="1:15" x14ac:dyDescent="0.25">
      <c r="A1376" s="43">
        <v>50406</v>
      </c>
      <c r="B1376" s="42">
        <f t="shared" si="85"/>
        <v>5</v>
      </c>
      <c r="C1376" s="42">
        <f t="shared" si="86"/>
        <v>0</v>
      </c>
      <c r="D1376" s="36" t="s">
        <v>1299</v>
      </c>
      <c r="E1376" s="44">
        <v>2465</v>
      </c>
      <c r="F1376" s="44">
        <v>6338.65</v>
      </c>
      <c r="G1376" s="44">
        <v>191677.37</v>
      </c>
      <c r="H1376" s="44">
        <v>785989.87</v>
      </c>
      <c r="I1376" s="44">
        <v>2287207.1130831838</v>
      </c>
      <c r="J1376" s="44">
        <v>500</v>
      </c>
      <c r="K1376" s="44">
        <v>500</v>
      </c>
      <c r="L1376" s="29">
        <f t="shared" si="87"/>
        <v>984005.89</v>
      </c>
      <c r="M1376" s="29">
        <f t="shared" si="84"/>
        <v>3271213.0030831839</v>
      </c>
      <c r="N1376" s="44"/>
      <c r="O1376" s="44"/>
    </row>
    <row r="1377" spans="1:15" x14ac:dyDescent="0.25">
      <c r="A1377" s="43">
        <v>50407</v>
      </c>
      <c r="B1377" s="42">
        <f t="shared" si="85"/>
        <v>5</v>
      </c>
      <c r="C1377" s="42">
        <f t="shared" si="86"/>
        <v>0</v>
      </c>
      <c r="D1377" s="36" t="s">
        <v>1300</v>
      </c>
      <c r="E1377" s="44">
        <v>1493</v>
      </c>
      <c r="F1377" s="44">
        <v>9155.4</v>
      </c>
      <c r="G1377" s="44">
        <v>249966.63</v>
      </c>
      <c r="H1377" s="44">
        <v>344985.28</v>
      </c>
      <c r="I1377" s="44">
        <v>1702600.5833673445</v>
      </c>
      <c r="J1377" s="44">
        <v>500</v>
      </c>
      <c r="K1377" s="44">
        <v>500</v>
      </c>
      <c r="L1377" s="29">
        <f t="shared" si="87"/>
        <v>604107.31000000006</v>
      </c>
      <c r="M1377" s="29">
        <f t="shared" si="84"/>
        <v>2306707.8933673445</v>
      </c>
      <c r="N1377" s="44"/>
      <c r="O1377" s="44"/>
    </row>
    <row r="1378" spans="1:15" x14ac:dyDescent="0.25">
      <c r="A1378" s="43">
        <v>50408</v>
      </c>
      <c r="B1378" s="42">
        <f t="shared" si="85"/>
        <v>5</v>
      </c>
      <c r="C1378" s="42">
        <f t="shared" si="86"/>
        <v>0</v>
      </c>
      <c r="D1378" s="36" t="s">
        <v>1301</v>
      </c>
      <c r="E1378" s="44">
        <v>2831</v>
      </c>
      <c r="F1378" s="44">
        <v>22742.91</v>
      </c>
      <c r="G1378" s="44">
        <v>588256.47</v>
      </c>
      <c r="H1378" s="44">
        <v>1447955.72</v>
      </c>
      <c r="I1378" s="44">
        <v>3619488.9009243837</v>
      </c>
      <c r="J1378" s="44">
        <v>500</v>
      </c>
      <c r="K1378" s="44">
        <v>500</v>
      </c>
      <c r="L1378" s="29">
        <f t="shared" si="87"/>
        <v>2058955.1</v>
      </c>
      <c r="M1378" s="29">
        <f t="shared" si="84"/>
        <v>5678444.0009243842</v>
      </c>
      <c r="N1378" s="44"/>
      <c r="O1378" s="44"/>
    </row>
    <row r="1379" spans="1:15" x14ac:dyDescent="0.25">
      <c r="A1379" s="43">
        <v>50409</v>
      </c>
      <c r="B1379" s="42">
        <f t="shared" si="85"/>
        <v>5</v>
      </c>
      <c r="C1379" s="42">
        <f t="shared" si="86"/>
        <v>0</v>
      </c>
      <c r="D1379" s="36" t="s">
        <v>1302</v>
      </c>
      <c r="E1379" s="44">
        <v>555</v>
      </c>
      <c r="F1379" s="44">
        <v>9579.17</v>
      </c>
      <c r="G1379" s="44">
        <v>84499.94</v>
      </c>
      <c r="H1379" s="44">
        <v>265930.76</v>
      </c>
      <c r="I1379" s="44">
        <v>553445.67191122391</v>
      </c>
      <c r="J1379" s="44">
        <v>500</v>
      </c>
      <c r="K1379" s="44">
        <v>500</v>
      </c>
      <c r="L1379" s="29">
        <f t="shared" si="87"/>
        <v>360009.87</v>
      </c>
      <c r="M1379" s="29">
        <f t="shared" si="84"/>
        <v>913455.5419112239</v>
      </c>
      <c r="N1379" s="44"/>
      <c r="O1379" s="44"/>
    </row>
    <row r="1380" spans="1:15" x14ac:dyDescent="0.25">
      <c r="A1380" s="43">
        <v>50410</v>
      </c>
      <c r="B1380" s="42">
        <f t="shared" si="85"/>
        <v>5</v>
      </c>
      <c r="C1380" s="42">
        <f t="shared" si="86"/>
        <v>0</v>
      </c>
      <c r="D1380" s="36" t="s">
        <v>1303</v>
      </c>
      <c r="E1380" s="44">
        <v>2568</v>
      </c>
      <c r="F1380" s="44">
        <v>10302.44</v>
      </c>
      <c r="G1380" s="44">
        <v>189855.58</v>
      </c>
      <c r="H1380" s="44">
        <v>158362.75</v>
      </c>
      <c r="I1380" s="44">
        <v>2335956.0516901738</v>
      </c>
      <c r="J1380" s="44">
        <v>500</v>
      </c>
      <c r="K1380" s="44">
        <v>500</v>
      </c>
      <c r="L1380" s="29">
        <f t="shared" si="87"/>
        <v>358520.77</v>
      </c>
      <c r="M1380" s="29">
        <f t="shared" si="84"/>
        <v>2694476.8216901738</v>
      </c>
      <c r="N1380" s="44"/>
      <c r="O1380" s="44"/>
    </row>
    <row r="1381" spans="1:15" x14ac:dyDescent="0.25">
      <c r="A1381" s="43">
        <v>50411</v>
      </c>
      <c r="B1381" s="42">
        <f t="shared" si="85"/>
        <v>5</v>
      </c>
      <c r="C1381" s="42">
        <f t="shared" si="86"/>
        <v>0</v>
      </c>
      <c r="D1381" s="36" t="s">
        <v>1304</v>
      </c>
      <c r="E1381" s="44">
        <v>3817</v>
      </c>
      <c r="F1381" s="44">
        <v>13879.52</v>
      </c>
      <c r="G1381" s="44">
        <v>403791.83</v>
      </c>
      <c r="H1381" s="44">
        <v>1314343.9500000002</v>
      </c>
      <c r="I1381" s="44">
        <v>3977904.4694948657</v>
      </c>
      <c r="J1381" s="44">
        <v>500</v>
      </c>
      <c r="K1381" s="44">
        <v>500</v>
      </c>
      <c r="L1381" s="29">
        <f t="shared" si="87"/>
        <v>1732015.3000000003</v>
      </c>
      <c r="M1381" s="29">
        <f t="shared" si="84"/>
        <v>5709919.769494866</v>
      </c>
      <c r="N1381" s="44"/>
      <c r="O1381" s="44"/>
    </row>
    <row r="1382" spans="1:15" x14ac:dyDescent="0.25">
      <c r="A1382" s="43">
        <v>50412</v>
      </c>
      <c r="B1382" s="42">
        <f t="shared" si="85"/>
        <v>5</v>
      </c>
      <c r="C1382" s="42">
        <f t="shared" si="86"/>
        <v>0</v>
      </c>
      <c r="D1382" s="36" t="s">
        <v>1305</v>
      </c>
      <c r="E1382" s="44">
        <v>1475</v>
      </c>
      <c r="F1382" s="44">
        <v>8262.33</v>
      </c>
      <c r="G1382" s="44">
        <v>86152.45</v>
      </c>
      <c r="H1382" s="44">
        <v>196118.1</v>
      </c>
      <c r="I1382" s="44">
        <v>1336182.5893216869</v>
      </c>
      <c r="J1382" s="44">
        <v>500</v>
      </c>
      <c r="K1382" s="44">
        <v>500</v>
      </c>
      <c r="L1382" s="29">
        <f t="shared" si="87"/>
        <v>290532.88</v>
      </c>
      <c r="M1382" s="29">
        <f t="shared" si="84"/>
        <v>1626715.4693216868</v>
      </c>
      <c r="N1382" s="44"/>
      <c r="O1382" s="44"/>
    </row>
    <row r="1383" spans="1:15" x14ac:dyDescent="0.25">
      <c r="A1383" s="43">
        <v>50413</v>
      </c>
      <c r="B1383" s="42">
        <f t="shared" si="85"/>
        <v>5</v>
      </c>
      <c r="C1383" s="42">
        <f t="shared" si="86"/>
        <v>0</v>
      </c>
      <c r="D1383" s="36" t="s">
        <v>1306</v>
      </c>
      <c r="E1383" s="44">
        <v>909</v>
      </c>
      <c r="F1383" s="44">
        <v>8783.6299999999992</v>
      </c>
      <c r="G1383" s="44">
        <v>53072.07</v>
      </c>
      <c r="H1383" s="44">
        <v>83619.08</v>
      </c>
      <c r="I1383" s="44">
        <v>842657.3899869686</v>
      </c>
      <c r="J1383" s="44">
        <v>500</v>
      </c>
      <c r="K1383" s="44">
        <v>500</v>
      </c>
      <c r="L1383" s="29">
        <f t="shared" si="87"/>
        <v>145474.78</v>
      </c>
      <c r="M1383" s="29">
        <f t="shared" si="84"/>
        <v>988132.16998696863</v>
      </c>
      <c r="N1383" s="44"/>
      <c r="O1383" s="44"/>
    </row>
    <row r="1384" spans="1:15" x14ac:dyDescent="0.25">
      <c r="A1384" s="43">
        <v>50414</v>
      </c>
      <c r="B1384" s="42">
        <f t="shared" si="85"/>
        <v>5</v>
      </c>
      <c r="C1384" s="42">
        <f t="shared" si="86"/>
        <v>0</v>
      </c>
      <c r="D1384" s="36" t="s">
        <v>1307</v>
      </c>
      <c r="E1384" s="44">
        <v>797</v>
      </c>
      <c r="F1384" s="44">
        <v>5771.43</v>
      </c>
      <c r="G1384" s="44">
        <v>129747.65</v>
      </c>
      <c r="H1384" s="44">
        <v>246960.17</v>
      </c>
      <c r="I1384" s="44">
        <v>990946.25451711309</v>
      </c>
      <c r="J1384" s="44">
        <v>500</v>
      </c>
      <c r="K1384" s="44">
        <v>500</v>
      </c>
      <c r="L1384" s="29">
        <f t="shared" si="87"/>
        <v>382479.25</v>
      </c>
      <c r="M1384" s="29">
        <f t="shared" si="84"/>
        <v>1373425.5045171131</v>
      </c>
      <c r="N1384" s="44"/>
      <c r="O1384" s="44"/>
    </row>
    <row r="1385" spans="1:15" x14ac:dyDescent="0.25">
      <c r="A1385" s="43">
        <v>50415</v>
      </c>
      <c r="B1385" s="42">
        <f t="shared" si="85"/>
        <v>5</v>
      </c>
      <c r="C1385" s="42">
        <f t="shared" si="86"/>
        <v>0</v>
      </c>
      <c r="D1385" s="36" t="s">
        <v>1308</v>
      </c>
      <c r="E1385" s="44">
        <v>1448</v>
      </c>
      <c r="F1385" s="44">
        <v>6260.66</v>
      </c>
      <c r="G1385" s="44">
        <v>148999.97</v>
      </c>
      <c r="H1385" s="44">
        <v>292960.78000000003</v>
      </c>
      <c r="I1385" s="44">
        <v>1517691.2492215571</v>
      </c>
      <c r="J1385" s="44">
        <v>500</v>
      </c>
      <c r="K1385" s="44">
        <v>500</v>
      </c>
      <c r="L1385" s="29">
        <f t="shared" si="87"/>
        <v>448221.41000000003</v>
      </c>
      <c r="M1385" s="29">
        <f t="shared" si="84"/>
        <v>1965912.659221557</v>
      </c>
      <c r="N1385" s="44"/>
      <c r="O1385" s="44"/>
    </row>
    <row r="1386" spans="1:15" x14ac:dyDescent="0.25">
      <c r="A1386" s="43">
        <v>50416</v>
      </c>
      <c r="B1386" s="42">
        <f t="shared" si="85"/>
        <v>5</v>
      </c>
      <c r="C1386" s="42">
        <f t="shared" si="86"/>
        <v>0</v>
      </c>
      <c r="D1386" s="36" t="s">
        <v>1309</v>
      </c>
      <c r="E1386" s="44">
        <v>2365</v>
      </c>
      <c r="F1386" s="44">
        <v>6282.43</v>
      </c>
      <c r="G1386" s="44">
        <v>163341.22</v>
      </c>
      <c r="H1386" s="44">
        <v>467179.92</v>
      </c>
      <c r="I1386" s="44">
        <v>2112554.9759382373</v>
      </c>
      <c r="J1386" s="44">
        <v>500</v>
      </c>
      <c r="K1386" s="44">
        <v>500</v>
      </c>
      <c r="L1386" s="29">
        <f t="shared" si="87"/>
        <v>636803.56999999995</v>
      </c>
      <c r="M1386" s="29">
        <f t="shared" si="84"/>
        <v>2749358.5459382371</v>
      </c>
      <c r="N1386" s="44"/>
      <c r="O1386" s="44"/>
    </row>
    <row r="1387" spans="1:15" x14ac:dyDescent="0.25">
      <c r="A1387" s="43">
        <v>50417</v>
      </c>
      <c r="B1387" s="42">
        <f t="shared" si="85"/>
        <v>5</v>
      </c>
      <c r="C1387" s="42">
        <f t="shared" si="86"/>
        <v>0</v>
      </c>
      <c r="D1387" s="36" t="s">
        <v>1310</v>
      </c>
      <c r="E1387" s="44">
        <v>4812</v>
      </c>
      <c r="F1387" s="44">
        <v>19675.080000000002</v>
      </c>
      <c r="G1387" s="44">
        <v>521203.16</v>
      </c>
      <c r="H1387" s="44">
        <v>1768302.43</v>
      </c>
      <c r="I1387" s="44">
        <v>4656026.9767383588</v>
      </c>
      <c r="J1387" s="44">
        <v>500</v>
      </c>
      <c r="K1387" s="44">
        <v>500</v>
      </c>
      <c r="L1387" s="29">
        <f t="shared" si="87"/>
        <v>2309180.67</v>
      </c>
      <c r="M1387" s="29">
        <f t="shared" si="84"/>
        <v>6965207.6467383588</v>
      </c>
      <c r="N1387" s="44"/>
      <c r="O1387" s="44"/>
    </row>
    <row r="1388" spans="1:15" x14ac:dyDescent="0.25">
      <c r="A1388" s="43">
        <v>50418</v>
      </c>
      <c r="B1388" s="42">
        <f t="shared" si="85"/>
        <v>5</v>
      </c>
      <c r="C1388" s="42">
        <f t="shared" si="86"/>
        <v>1</v>
      </c>
      <c r="D1388" s="36" t="s">
        <v>2117</v>
      </c>
      <c r="E1388" s="44">
        <v>11017</v>
      </c>
      <c r="F1388" s="44">
        <v>14346.57</v>
      </c>
      <c r="G1388" s="44">
        <v>1134259.3999999999</v>
      </c>
      <c r="H1388" s="44">
        <v>4981108.3899999997</v>
      </c>
      <c r="I1388" s="44">
        <v>11380737.814027347</v>
      </c>
      <c r="J1388" s="44">
        <v>500</v>
      </c>
      <c r="K1388" s="44">
        <v>500</v>
      </c>
      <c r="L1388" s="29">
        <f t="shared" si="87"/>
        <v>6129714.3599999994</v>
      </c>
      <c r="M1388" s="29">
        <f t="shared" si="84"/>
        <v>17510452.174027346</v>
      </c>
      <c r="N1388" s="44"/>
      <c r="O1388" s="44"/>
    </row>
    <row r="1389" spans="1:15" x14ac:dyDescent="0.25">
      <c r="A1389" s="43">
        <v>50419</v>
      </c>
      <c r="B1389" s="42">
        <f t="shared" si="85"/>
        <v>5</v>
      </c>
      <c r="C1389" s="42">
        <f t="shared" si="86"/>
        <v>0</v>
      </c>
      <c r="D1389" s="36" t="s">
        <v>2118</v>
      </c>
      <c r="E1389" s="44">
        <v>1658</v>
      </c>
      <c r="F1389" s="44">
        <v>-3681.52</v>
      </c>
      <c r="G1389" s="44">
        <v>130831.96</v>
      </c>
      <c r="H1389" s="44">
        <v>211323.42</v>
      </c>
      <c r="I1389" s="44">
        <v>1554632.9750068635</v>
      </c>
      <c r="J1389" s="44">
        <v>500</v>
      </c>
      <c r="K1389" s="44">
        <v>500</v>
      </c>
      <c r="L1389" s="29">
        <f t="shared" si="87"/>
        <v>338473.86</v>
      </c>
      <c r="M1389" s="29">
        <f t="shared" si="84"/>
        <v>1893106.8350068633</v>
      </c>
      <c r="N1389" s="44"/>
      <c r="O1389" s="44"/>
    </row>
    <row r="1390" spans="1:15" x14ac:dyDescent="0.25">
      <c r="A1390" s="43">
        <v>50420</v>
      </c>
      <c r="B1390" s="42">
        <f t="shared" si="85"/>
        <v>5</v>
      </c>
      <c r="C1390" s="42">
        <f t="shared" si="86"/>
        <v>0</v>
      </c>
      <c r="D1390" s="36" t="s">
        <v>2119</v>
      </c>
      <c r="E1390" s="44">
        <v>3801</v>
      </c>
      <c r="F1390" s="44">
        <v>9755.01</v>
      </c>
      <c r="G1390" s="44">
        <v>236704.19</v>
      </c>
      <c r="H1390" s="44">
        <v>850394.97</v>
      </c>
      <c r="I1390" s="44">
        <v>3414187.617138342</v>
      </c>
      <c r="J1390" s="44">
        <v>500</v>
      </c>
      <c r="K1390" s="44">
        <v>500</v>
      </c>
      <c r="L1390" s="29">
        <f t="shared" si="87"/>
        <v>1096854.17</v>
      </c>
      <c r="M1390" s="29">
        <f t="shared" si="84"/>
        <v>4511041.7871383419</v>
      </c>
      <c r="N1390" s="44"/>
      <c r="O1390" s="44"/>
    </row>
    <row r="1391" spans="1:15" x14ac:dyDescent="0.25">
      <c r="A1391" s="43">
        <v>50421</v>
      </c>
      <c r="B1391" s="42">
        <f t="shared" si="85"/>
        <v>5</v>
      </c>
      <c r="C1391" s="42">
        <f t="shared" si="86"/>
        <v>0</v>
      </c>
      <c r="D1391" s="36" t="s">
        <v>1311</v>
      </c>
      <c r="E1391" s="44">
        <v>3519</v>
      </c>
      <c r="F1391" s="44">
        <v>648.25</v>
      </c>
      <c r="G1391" s="44">
        <v>242913.17</v>
      </c>
      <c r="H1391" s="44">
        <v>942875.26</v>
      </c>
      <c r="I1391" s="44">
        <v>3109814.3933641436</v>
      </c>
      <c r="J1391" s="44">
        <v>500</v>
      </c>
      <c r="K1391" s="44">
        <v>500</v>
      </c>
      <c r="L1391" s="29">
        <f t="shared" si="87"/>
        <v>1186436.68</v>
      </c>
      <c r="M1391" s="29">
        <f t="shared" si="84"/>
        <v>4296251.0733641433</v>
      </c>
      <c r="N1391" s="44"/>
      <c r="O1391" s="44"/>
    </row>
    <row r="1392" spans="1:15" x14ac:dyDescent="0.25">
      <c r="A1392" s="43">
        <v>50422</v>
      </c>
      <c r="B1392" s="42">
        <f t="shared" si="85"/>
        <v>5</v>
      </c>
      <c r="C1392" s="42">
        <f t="shared" si="86"/>
        <v>0</v>
      </c>
      <c r="D1392" s="36" t="s">
        <v>1312</v>
      </c>
      <c r="E1392" s="44">
        <v>465</v>
      </c>
      <c r="F1392" s="44">
        <v>5262.65</v>
      </c>
      <c r="G1392" s="44">
        <v>292101.31</v>
      </c>
      <c r="H1392" s="44">
        <v>593285.41</v>
      </c>
      <c r="I1392" s="44">
        <v>971811.77144095709</v>
      </c>
      <c r="J1392" s="44">
        <v>500</v>
      </c>
      <c r="K1392" s="44">
        <v>500</v>
      </c>
      <c r="L1392" s="29">
        <f t="shared" si="87"/>
        <v>890649.37000000011</v>
      </c>
      <c r="M1392" s="29">
        <f t="shared" si="84"/>
        <v>1862461.1414409573</v>
      </c>
      <c r="N1392" s="44"/>
      <c r="O1392" s="44"/>
    </row>
    <row r="1393" spans="1:15" x14ac:dyDescent="0.25">
      <c r="A1393" s="43">
        <v>50423</v>
      </c>
      <c r="B1393" s="42">
        <f t="shared" si="85"/>
        <v>5</v>
      </c>
      <c r="C1393" s="42">
        <f t="shared" si="86"/>
        <v>0</v>
      </c>
      <c r="D1393" s="36" t="s">
        <v>1313</v>
      </c>
      <c r="E1393" s="44">
        <v>3124</v>
      </c>
      <c r="F1393" s="44">
        <v>8947.93</v>
      </c>
      <c r="G1393" s="44">
        <v>450077.01</v>
      </c>
      <c r="H1393" s="44">
        <v>1589574.71</v>
      </c>
      <c r="I1393" s="44">
        <v>3595895.0871699634</v>
      </c>
      <c r="J1393" s="44">
        <v>500</v>
      </c>
      <c r="K1393" s="44">
        <v>500</v>
      </c>
      <c r="L1393" s="29">
        <f t="shared" si="87"/>
        <v>2048599.65</v>
      </c>
      <c r="M1393" s="29">
        <f t="shared" si="84"/>
        <v>5644494.7371699633</v>
      </c>
      <c r="N1393" s="44"/>
      <c r="O1393" s="44"/>
    </row>
    <row r="1394" spans="1:15" x14ac:dyDescent="0.25">
      <c r="A1394" s="43">
        <v>50424</v>
      </c>
      <c r="B1394" s="42">
        <f t="shared" si="85"/>
        <v>5</v>
      </c>
      <c r="C1394" s="42">
        <f t="shared" si="86"/>
        <v>0</v>
      </c>
      <c r="D1394" s="36" t="s">
        <v>1314</v>
      </c>
      <c r="E1394" s="44">
        <v>3044</v>
      </c>
      <c r="F1394" s="44">
        <v>18313.939999999999</v>
      </c>
      <c r="G1394" s="44">
        <v>227848.54</v>
      </c>
      <c r="H1394" s="44">
        <v>1092282.4099999999</v>
      </c>
      <c r="I1394" s="44">
        <v>2718313.8280734927</v>
      </c>
      <c r="J1394" s="44">
        <v>500</v>
      </c>
      <c r="K1394" s="44">
        <v>500</v>
      </c>
      <c r="L1394" s="29">
        <f t="shared" si="87"/>
        <v>1338444.8899999999</v>
      </c>
      <c r="M1394" s="29">
        <f t="shared" si="84"/>
        <v>4056758.7180734929</v>
      </c>
      <c r="N1394" s="44"/>
      <c r="O1394" s="44"/>
    </row>
    <row r="1395" spans="1:15" x14ac:dyDescent="0.25">
      <c r="A1395" s="43">
        <v>50425</v>
      </c>
      <c r="B1395" s="42">
        <f t="shared" si="85"/>
        <v>5</v>
      </c>
      <c r="C1395" s="42">
        <f t="shared" si="86"/>
        <v>0</v>
      </c>
      <c r="D1395" s="36" t="s">
        <v>1315</v>
      </c>
      <c r="E1395" s="44">
        <v>1021</v>
      </c>
      <c r="F1395" s="44">
        <v>4077.9</v>
      </c>
      <c r="G1395" s="44">
        <v>105890.93</v>
      </c>
      <c r="H1395" s="44">
        <v>253198.42</v>
      </c>
      <c r="I1395" s="44">
        <v>1154325.0162600745</v>
      </c>
      <c r="J1395" s="44">
        <v>500</v>
      </c>
      <c r="K1395" s="44">
        <v>500</v>
      </c>
      <c r="L1395" s="29">
        <f t="shared" si="87"/>
        <v>363167.25</v>
      </c>
      <c r="M1395" s="29">
        <f t="shared" si="84"/>
        <v>1517492.2662600745</v>
      </c>
      <c r="N1395" s="44"/>
      <c r="O1395" s="44"/>
    </row>
    <row r="1396" spans="1:15" x14ac:dyDescent="0.25">
      <c r="A1396" s="43">
        <v>50501</v>
      </c>
      <c r="B1396" s="42">
        <f t="shared" si="85"/>
        <v>5</v>
      </c>
      <c r="C1396" s="42">
        <f t="shared" si="86"/>
        <v>0</v>
      </c>
      <c r="D1396" s="36" t="s">
        <v>1316</v>
      </c>
      <c r="E1396" s="44">
        <v>344</v>
      </c>
      <c r="F1396" s="44">
        <v>2756.5</v>
      </c>
      <c r="G1396" s="44">
        <v>17696.23</v>
      </c>
      <c r="H1396" s="44">
        <v>2535.84</v>
      </c>
      <c r="I1396" s="44">
        <v>318977.75213115686</v>
      </c>
      <c r="J1396" s="44">
        <v>500</v>
      </c>
      <c r="K1396" s="44">
        <v>500</v>
      </c>
      <c r="L1396" s="29">
        <f t="shared" si="87"/>
        <v>22988.57</v>
      </c>
      <c r="M1396" s="29">
        <f t="shared" si="84"/>
        <v>341966.32213115686</v>
      </c>
      <c r="N1396" s="44"/>
      <c r="O1396" s="44"/>
    </row>
    <row r="1397" spans="1:15" x14ac:dyDescent="0.25">
      <c r="A1397" s="43">
        <v>50502</v>
      </c>
      <c r="B1397" s="42">
        <f t="shared" si="85"/>
        <v>5</v>
      </c>
      <c r="C1397" s="42">
        <f t="shared" si="86"/>
        <v>0</v>
      </c>
      <c r="D1397" s="36" t="s">
        <v>1317</v>
      </c>
      <c r="E1397" s="44">
        <v>553</v>
      </c>
      <c r="F1397" s="44">
        <v>7392.23</v>
      </c>
      <c r="G1397" s="44">
        <v>23734.44</v>
      </c>
      <c r="H1397" s="44">
        <v>6895.75</v>
      </c>
      <c r="I1397" s="44">
        <v>492091.80808584479</v>
      </c>
      <c r="J1397" s="44">
        <v>500</v>
      </c>
      <c r="K1397" s="44">
        <v>500</v>
      </c>
      <c r="L1397" s="29">
        <f t="shared" si="87"/>
        <v>38022.42</v>
      </c>
      <c r="M1397" s="29">
        <f t="shared" si="84"/>
        <v>530114.22808584478</v>
      </c>
      <c r="N1397" s="44"/>
      <c r="O1397" s="44"/>
    </row>
    <row r="1398" spans="1:15" x14ac:dyDescent="0.25">
      <c r="A1398" s="43">
        <v>50503</v>
      </c>
      <c r="B1398" s="42">
        <f t="shared" si="85"/>
        <v>5</v>
      </c>
      <c r="C1398" s="42">
        <f t="shared" si="86"/>
        <v>0</v>
      </c>
      <c r="D1398" s="36" t="s">
        <v>1318</v>
      </c>
      <c r="E1398" s="44">
        <v>2388</v>
      </c>
      <c r="F1398" s="44">
        <v>8748.4</v>
      </c>
      <c r="G1398" s="44">
        <v>207724.76</v>
      </c>
      <c r="H1398" s="44">
        <v>308225.74</v>
      </c>
      <c r="I1398" s="44">
        <v>2235023.0650882935</v>
      </c>
      <c r="J1398" s="44">
        <v>500</v>
      </c>
      <c r="K1398" s="44">
        <v>500</v>
      </c>
      <c r="L1398" s="29">
        <f t="shared" si="87"/>
        <v>524698.9</v>
      </c>
      <c r="M1398" s="29">
        <f t="shared" si="84"/>
        <v>2759721.9650882934</v>
      </c>
      <c r="N1398" s="44"/>
      <c r="O1398" s="44"/>
    </row>
    <row r="1399" spans="1:15" x14ac:dyDescent="0.25">
      <c r="A1399" s="43">
        <v>50504</v>
      </c>
      <c r="B1399" s="42">
        <f t="shared" si="85"/>
        <v>5</v>
      </c>
      <c r="C1399" s="42">
        <f t="shared" si="86"/>
        <v>0</v>
      </c>
      <c r="D1399" s="36" t="s">
        <v>1319</v>
      </c>
      <c r="E1399" s="44">
        <v>1624</v>
      </c>
      <c r="F1399" s="44">
        <v>4799.46</v>
      </c>
      <c r="G1399" s="44">
        <v>220565.02</v>
      </c>
      <c r="H1399" s="44">
        <v>567031.6</v>
      </c>
      <c r="I1399" s="44">
        <v>1636192.5249489194</v>
      </c>
      <c r="J1399" s="44">
        <v>500</v>
      </c>
      <c r="K1399" s="44">
        <v>500</v>
      </c>
      <c r="L1399" s="29">
        <f t="shared" si="87"/>
        <v>792396.08</v>
      </c>
      <c r="M1399" s="29">
        <f t="shared" si="84"/>
        <v>2428588.6049489193</v>
      </c>
      <c r="N1399" s="44"/>
      <c r="O1399" s="44"/>
    </row>
    <row r="1400" spans="1:15" x14ac:dyDescent="0.25">
      <c r="A1400" s="43">
        <v>50505</v>
      </c>
      <c r="B1400" s="42">
        <f t="shared" si="85"/>
        <v>5</v>
      </c>
      <c r="C1400" s="42">
        <f t="shared" si="86"/>
        <v>0</v>
      </c>
      <c r="D1400" s="36" t="s">
        <v>1320</v>
      </c>
      <c r="E1400" s="44">
        <v>506</v>
      </c>
      <c r="F1400" s="44">
        <v>5126.46</v>
      </c>
      <c r="G1400" s="44">
        <v>24350.98</v>
      </c>
      <c r="H1400" s="44">
        <v>35267.370000000003</v>
      </c>
      <c r="I1400" s="44">
        <v>450243.76441735204</v>
      </c>
      <c r="J1400" s="44">
        <v>500</v>
      </c>
      <c r="K1400" s="44">
        <v>500</v>
      </c>
      <c r="L1400" s="29">
        <f t="shared" si="87"/>
        <v>64744.81</v>
      </c>
      <c r="M1400" s="29">
        <f t="shared" si="84"/>
        <v>514988.57441735204</v>
      </c>
      <c r="N1400" s="44"/>
      <c r="O1400" s="44"/>
    </row>
    <row r="1401" spans="1:15" x14ac:dyDescent="0.25">
      <c r="A1401" s="43">
        <v>50506</v>
      </c>
      <c r="B1401" s="42">
        <f t="shared" si="85"/>
        <v>5</v>
      </c>
      <c r="C1401" s="42">
        <f t="shared" si="86"/>
        <v>0</v>
      </c>
      <c r="D1401" s="36" t="s">
        <v>1321</v>
      </c>
      <c r="E1401" s="44">
        <v>1059</v>
      </c>
      <c r="F1401" s="44">
        <v>9843.89</v>
      </c>
      <c r="G1401" s="44">
        <v>60328.29</v>
      </c>
      <c r="H1401" s="44">
        <v>102315.46</v>
      </c>
      <c r="I1401" s="44">
        <v>945024.20424141653</v>
      </c>
      <c r="J1401" s="44">
        <v>500</v>
      </c>
      <c r="K1401" s="44">
        <v>500</v>
      </c>
      <c r="L1401" s="29">
        <f t="shared" si="87"/>
        <v>172487.64</v>
      </c>
      <c r="M1401" s="29">
        <f t="shared" si="84"/>
        <v>1117511.8442414165</v>
      </c>
      <c r="N1401" s="44"/>
      <c r="O1401" s="44"/>
    </row>
    <row r="1402" spans="1:15" x14ac:dyDescent="0.25">
      <c r="A1402" s="43">
        <v>50507</v>
      </c>
      <c r="B1402" s="42">
        <f t="shared" si="85"/>
        <v>5</v>
      </c>
      <c r="C1402" s="42">
        <f t="shared" si="86"/>
        <v>0</v>
      </c>
      <c r="D1402" s="36" t="s">
        <v>2120</v>
      </c>
      <c r="E1402" s="44">
        <v>760</v>
      </c>
      <c r="F1402" s="44">
        <v>2577.94</v>
      </c>
      <c r="G1402" s="44">
        <v>61998.9</v>
      </c>
      <c r="H1402" s="44">
        <v>40858.81</v>
      </c>
      <c r="I1402" s="44">
        <v>687395.05182543583</v>
      </c>
      <c r="J1402" s="44">
        <v>500</v>
      </c>
      <c r="K1402" s="44">
        <v>500</v>
      </c>
      <c r="L1402" s="29">
        <f t="shared" si="87"/>
        <v>105435.65</v>
      </c>
      <c r="M1402" s="29">
        <f t="shared" si="84"/>
        <v>792830.70182543586</v>
      </c>
      <c r="N1402" s="44"/>
      <c r="O1402" s="44"/>
    </row>
    <row r="1403" spans="1:15" x14ac:dyDescent="0.25">
      <c r="A1403" s="43">
        <v>50508</v>
      </c>
      <c r="B1403" s="42">
        <f t="shared" si="85"/>
        <v>5</v>
      </c>
      <c r="C1403" s="42">
        <f t="shared" si="86"/>
        <v>0</v>
      </c>
      <c r="D1403" s="36" t="s">
        <v>2121</v>
      </c>
      <c r="E1403" s="44">
        <v>715</v>
      </c>
      <c r="F1403" s="44">
        <v>4040.41</v>
      </c>
      <c r="G1403" s="44">
        <v>74864.38</v>
      </c>
      <c r="H1403" s="44">
        <v>245545.48</v>
      </c>
      <c r="I1403" s="44">
        <v>701247.44915106846</v>
      </c>
      <c r="J1403" s="44">
        <v>500</v>
      </c>
      <c r="K1403" s="44">
        <v>500</v>
      </c>
      <c r="L1403" s="29">
        <f t="shared" si="87"/>
        <v>324450.27</v>
      </c>
      <c r="M1403" s="29">
        <f t="shared" si="84"/>
        <v>1025697.7191510685</v>
      </c>
      <c r="N1403" s="44"/>
      <c r="O1403" s="44"/>
    </row>
    <row r="1404" spans="1:15" x14ac:dyDescent="0.25">
      <c r="A1404" s="43">
        <v>50509</v>
      </c>
      <c r="B1404" s="42">
        <f t="shared" si="85"/>
        <v>5</v>
      </c>
      <c r="C1404" s="42">
        <f t="shared" si="86"/>
        <v>0</v>
      </c>
      <c r="D1404" s="36" t="s">
        <v>2122</v>
      </c>
      <c r="E1404" s="44">
        <v>3517</v>
      </c>
      <c r="F1404" s="44">
        <v>9011.35</v>
      </c>
      <c r="G1404" s="44">
        <v>456240.61</v>
      </c>
      <c r="H1404" s="44">
        <v>1459765.37</v>
      </c>
      <c r="I1404" s="44">
        <v>3406810.8071418381</v>
      </c>
      <c r="J1404" s="44">
        <v>500</v>
      </c>
      <c r="K1404" s="44">
        <v>500</v>
      </c>
      <c r="L1404" s="29">
        <f t="shared" si="87"/>
        <v>1925017.33</v>
      </c>
      <c r="M1404" s="29">
        <f t="shared" si="84"/>
        <v>5331828.1371418387</v>
      </c>
      <c r="N1404" s="44"/>
      <c r="O1404" s="44"/>
    </row>
    <row r="1405" spans="1:15" x14ac:dyDescent="0.25">
      <c r="A1405" s="43">
        <v>50510</v>
      </c>
      <c r="B1405" s="42">
        <f t="shared" si="85"/>
        <v>5</v>
      </c>
      <c r="C1405" s="42">
        <f t="shared" si="86"/>
        <v>0</v>
      </c>
      <c r="D1405" s="36" t="s">
        <v>1322</v>
      </c>
      <c r="E1405" s="44">
        <v>5726</v>
      </c>
      <c r="F1405" s="44">
        <v>15926.85</v>
      </c>
      <c r="G1405" s="44">
        <v>533001.35</v>
      </c>
      <c r="H1405" s="44">
        <v>1506913.45</v>
      </c>
      <c r="I1405" s="44">
        <v>5080104.6808330724</v>
      </c>
      <c r="J1405" s="44">
        <v>500</v>
      </c>
      <c r="K1405" s="44">
        <v>500</v>
      </c>
      <c r="L1405" s="29">
        <f t="shared" si="87"/>
        <v>2055841.65</v>
      </c>
      <c r="M1405" s="29">
        <f t="shared" si="84"/>
        <v>7135946.3308330718</v>
      </c>
      <c r="N1405" s="44"/>
      <c r="O1405" s="44"/>
    </row>
    <row r="1406" spans="1:15" x14ac:dyDescent="0.25">
      <c r="A1406" s="43">
        <v>50511</v>
      </c>
      <c r="B1406" s="42">
        <f t="shared" si="85"/>
        <v>5</v>
      </c>
      <c r="C1406" s="42">
        <f t="shared" si="86"/>
        <v>0</v>
      </c>
      <c r="D1406" s="36" t="s">
        <v>1323</v>
      </c>
      <c r="E1406" s="44">
        <v>348</v>
      </c>
      <c r="F1406" s="44">
        <v>8015.34</v>
      </c>
      <c r="G1406" s="44">
        <v>27590.97</v>
      </c>
      <c r="H1406" s="44">
        <v>39467.94</v>
      </c>
      <c r="I1406" s="44">
        <v>326372.36191487679</v>
      </c>
      <c r="J1406" s="44">
        <v>500</v>
      </c>
      <c r="K1406" s="44">
        <v>500</v>
      </c>
      <c r="L1406" s="29">
        <f t="shared" si="87"/>
        <v>75074.25</v>
      </c>
      <c r="M1406" s="29">
        <f t="shared" si="84"/>
        <v>401446.61191487679</v>
      </c>
      <c r="N1406" s="44"/>
      <c r="O1406" s="44"/>
    </row>
    <row r="1407" spans="1:15" x14ac:dyDescent="0.25">
      <c r="A1407" s="43">
        <v>50512</v>
      </c>
      <c r="B1407" s="42">
        <f t="shared" si="85"/>
        <v>5</v>
      </c>
      <c r="C1407" s="42">
        <f t="shared" si="86"/>
        <v>0</v>
      </c>
      <c r="D1407" s="36" t="s">
        <v>1324</v>
      </c>
      <c r="E1407" s="44">
        <v>261</v>
      </c>
      <c r="F1407" s="44">
        <v>4834.1000000000004</v>
      </c>
      <c r="G1407" s="44">
        <v>144683.98000000001</v>
      </c>
      <c r="H1407" s="44">
        <v>441293.3</v>
      </c>
      <c r="I1407" s="44">
        <v>604434.94759749318</v>
      </c>
      <c r="J1407" s="44">
        <v>500</v>
      </c>
      <c r="K1407" s="44">
        <v>500</v>
      </c>
      <c r="L1407" s="29">
        <f t="shared" si="87"/>
        <v>590811.38</v>
      </c>
      <c r="M1407" s="29">
        <f t="shared" si="84"/>
        <v>1195246.3275974933</v>
      </c>
      <c r="N1407" s="44"/>
      <c r="O1407" s="44"/>
    </row>
    <row r="1408" spans="1:15" x14ac:dyDescent="0.25">
      <c r="A1408" s="43">
        <v>50513</v>
      </c>
      <c r="B1408" s="42">
        <f t="shared" si="85"/>
        <v>5</v>
      </c>
      <c r="C1408" s="42">
        <f t="shared" si="86"/>
        <v>0</v>
      </c>
      <c r="D1408" s="36" t="s">
        <v>1325</v>
      </c>
      <c r="E1408" s="44">
        <v>1025</v>
      </c>
      <c r="F1408" s="44">
        <v>7028.78</v>
      </c>
      <c r="G1408" s="44">
        <v>82127.59</v>
      </c>
      <c r="H1408" s="44">
        <v>514216.46</v>
      </c>
      <c r="I1408" s="44">
        <v>907787.65572428738</v>
      </c>
      <c r="J1408" s="44">
        <v>500</v>
      </c>
      <c r="K1408" s="44">
        <v>500</v>
      </c>
      <c r="L1408" s="29">
        <f t="shared" si="87"/>
        <v>603372.83000000007</v>
      </c>
      <c r="M1408" s="29">
        <f t="shared" si="84"/>
        <v>1511160.4857242876</v>
      </c>
      <c r="N1408" s="44"/>
      <c r="O1408" s="44"/>
    </row>
    <row r="1409" spans="1:15" x14ac:dyDescent="0.25">
      <c r="A1409" s="43">
        <v>50514</v>
      </c>
      <c r="B1409" s="42">
        <f t="shared" si="85"/>
        <v>5</v>
      </c>
      <c r="C1409" s="42">
        <f t="shared" si="86"/>
        <v>0</v>
      </c>
      <c r="D1409" s="36" t="s">
        <v>1326</v>
      </c>
      <c r="E1409" s="44">
        <v>304</v>
      </c>
      <c r="F1409" s="44">
        <v>1835.06</v>
      </c>
      <c r="G1409" s="44">
        <v>27455.759999999998</v>
      </c>
      <c r="H1409" s="44">
        <v>62920.75</v>
      </c>
      <c r="I1409" s="44">
        <v>299840.5346147542</v>
      </c>
      <c r="J1409" s="44">
        <v>500</v>
      </c>
      <c r="K1409" s="44">
        <v>500</v>
      </c>
      <c r="L1409" s="29">
        <f t="shared" si="87"/>
        <v>92211.57</v>
      </c>
      <c r="M1409" s="29">
        <f t="shared" si="84"/>
        <v>392052.10461475421</v>
      </c>
      <c r="N1409" s="44"/>
      <c r="O1409" s="44"/>
    </row>
    <row r="1410" spans="1:15" x14ac:dyDescent="0.25">
      <c r="A1410" s="43">
        <v>50515</v>
      </c>
      <c r="B1410" s="42">
        <f t="shared" si="85"/>
        <v>5</v>
      </c>
      <c r="C1410" s="42">
        <f t="shared" si="86"/>
        <v>0</v>
      </c>
      <c r="D1410" s="36" t="s">
        <v>1327</v>
      </c>
      <c r="E1410" s="44">
        <v>1189</v>
      </c>
      <c r="F1410" s="44">
        <v>6189.12</v>
      </c>
      <c r="G1410" s="44">
        <v>62975.39</v>
      </c>
      <c r="H1410" s="44">
        <v>41250.239999999998</v>
      </c>
      <c r="I1410" s="44">
        <v>1077063.3662699545</v>
      </c>
      <c r="J1410" s="44">
        <v>500</v>
      </c>
      <c r="K1410" s="44">
        <v>500</v>
      </c>
      <c r="L1410" s="29">
        <f t="shared" si="87"/>
        <v>110414.75</v>
      </c>
      <c r="M1410" s="29">
        <f t="shared" si="84"/>
        <v>1187478.1162699545</v>
      </c>
      <c r="N1410" s="44"/>
      <c r="O1410" s="44"/>
    </row>
    <row r="1411" spans="1:15" x14ac:dyDescent="0.25">
      <c r="A1411" s="43">
        <v>50601</v>
      </c>
      <c r="B1411" s="42">
        <f t="shared" si="85"/>
        <v>5</v>
      </c>
      <c r="C1411" s="42">
        <f t="shared" si="86"/>
        <v>0</v>
      </c>
      <c r="D1411" s="36" t="s">
        <v>1328</v>
      </c>
      <c r="E1411" s="44">
        <v>3940</v>
      </c>
      <c r="F1411" s="44">
        <v>12262.65</v>
      </c>
      <c r="G1411" s="44">
        <v>364243.5</v>
      </c>
      <c r="H1411" s="44">
        <v>845707.25</v>
      </c>
      <c r="I1411" s="44">
        <v>3792284.4809661983</v>
      </c>
      <c r="J1411" s="44">
        <v>500</v>
      </c>
      <c r="K1411" s="44">
        <v>500</v>
      </c>
      <c r="L1411" s="29">
        <f t="shared" si="87"/>
        <v>1222213.3999999999</v>
      </c>
      <c r="M1411" s="29">
        <f t="shared" si="84"/>
        <v>5014497.8809661977</v>
      </c>
      <c r="N1411" s="44"/>
      <c r="O1411" s="44"/>
    </row>
    <row r="1412" spans="1:15" x14ac:dyDescent="0.25">
      <c r="A1412" s="43">
        <v>50602</v>
      </c>
      <c r="B1412" s="42">
        <f t="shared" si="85"/>
        <v>5</v>
      </c>
      <c r="C1412" s="42">
        <f t="shared" si="86"/>
        <v>0</v>
      </c>
      <c r="D1412" s="36" t="s">
        <v>2123</v>
      </c>
      <c r="E1412" s="44">
        <v>4744</v>
      </c>
      <c r="F1412" s="44">
        <v>14109.31</v>
      </c>
      <c r="G1412" s="44">
        <v>381473.83</v>
      </c>
      <c r="H1412" s="44">
        <v>1340378.46</v>
      </c>
      <c r="I1412" s="44">
        <v>4435293.1582826059</v>
      </c>
      <c r="J1412" s="44">
        <v>500</v>
      </c>
      <c r="K1412" s="44">
        <v>500</v>
      </c>
      <c r="L1412" s="29">
        <f t="shared" si="87"/>
        <v>1735961.6000000001</v>
      </c>
      <c r="M1412" s="29">
        <f t="shared" si="84"/>
        <v>6171254.7582826056</v>
      </c>
      <c r="N1412" s="44"/>
      <c r="O1412" s="44"/>
    </row>
    <row r="1413" spans="1:15" x14ac:dyDescent="0.25">
      <c r="A1413" s="43">
        <v>50603</v>
      </c>
      <c r="B1413" s="42">
        <f t="shared" si="85"/>
        <v>5</v>
      </c>
      <c r="C1413" s="42">
        <f t="shared" si="86"/>
        <v>0</v>
      </c>
      <c r="D1413" s="36" t="s">
        <v>1329</v>
      </c>
      <c r="E1413" s="44">
        <v>764</v>
      </c>
      <c r="F1413" s="44">
        <v>6538.73</v>
      </c>
      <c r="G1413" s="44">
        <v>103337.1</v>
      </c>
      <c r="H1413" s="44">
        <v>218167.88</v>
      </c>
      <c r="I1413" s="44">
        <v>815822.75349039689</v>
      </c>
      <c r="J1413" s="44">
        <v>500</v>
      </c>
      <c r="K1413" s="44">
        <v>500</v>
      </c>
      <c r="L1413" s="29">
        <f t="shared" si="87"/>
        <v>328043.71000000002</v>
      </c>
      <c r="M1413" s="29">
        <f t="shared" si="84"/>
        <v>1143866.463490397</v>
      </c>
      <c r="N1413" s="44"/>
      <c r="O1413" s="44"/>
    </row>
    <row r="1414" spans="1:15" x14ac:dyDescent="0.25">
      <c r="A1414" s="43">
        <v>50604</v>
      </c>
      <c r="B1414" s="42">
        <f t="shared" si="85"/>
        <v>5</v>
      </c>
      <c r="C1414" s="42">
        <f t="shared" si="86"/>
        <v>0</v>
      </c>
      <c r="D1414" s="36" t="s">
        <v>2124</v>
      </c>
      <c r="E1414" s="44">
        <v>714</v>
      </c>
      <c r="F1414" s="44">
        <v>9075.09</v>
      </c>
      <c r="G1414" s="44">
        <v>66426.429999999993</v>
      </c>
      <c r="H1414" s="44">
        <v>267444.36</v>
      </c>
      <c r="I1414" s="44">
        <v>780446.58637612825</v>
      </c>
      <c r="J1414" s="44">
        <v>500</v>
      </c>
      <c r="K1414" s="44">
        <v>500</v>
      </c>
      <c r="L1414" s="29">
        <f t="shared" si="87"/>
        <v>342945.88</v>
      </c>
      <c r="M1414" s="29">
        <f t="shared" ref="M1414:M1477" si="88">L1414+I1414</f>
        <v>1123392.4663761281</v>
      </c>
      <c r="N1414" s="44"/>
      <c r="O1414" s="44"/>
    </row>
    <row r="1415" spans="1:15" x14ac:dyDescent="0.25">
      <c r="A1415" s="43">
        <v>50605</v>
      </c>
      <c r="B1415" s="42">
        <f t="shared" ref="B1415:B1478" si="89">INT(A1415/10000)</f>
        <v>5</v>
      </c>
      <c r="C1415" s="42">
        <f t="shared" ref="C1415:C1478" si="90">IF(E1415&lt;=10000,0,IF(E1415&lt;=20000,1,IF(E1415&lt;=50000,2,3)))</f>
        <v>0</v>
      </c>
      <c r="D1415" s="36" t="s">
        <v>1330</v>
      </c>
      <c r="E1415" s="44">
        <v>1223</v>
      </c>
      <c r="F1415" s="44">
        <v>4285.2</v>
      </c>
      <c r="G1415" s="44">
        <v>127968.4</v>
      </c>
      <c r="H1415" s="44">
        <v>540662.07999999996</v>
      </c>
      <c r="I1415" s="44">
        <v>1153216.772489524</v>
      </c>
      <c r="J1415" s="44">
        <v>500</v>
      </c>
      <c r="K1415" s="44">
        <v>500</v>
      </c>
      <c r="L1415" s="29">
        <f t="shared" ref="L1415:L1478" si="91">F1415/J1415*500+G1415/K1415*500+H1415</f>
        <v>672915.67999999993</v>
      </c>
      <c r="M1415" s="29">
        <f t="shared" si="88"/>
        <v>1826132.4524895239</v>
      </c>
      <c r="N1415" s="44"/>
      <c r="O1415" s="44"/>
    </row>
    <row r="1416" spans="1:15" x14ac:dyDescent="0.25">
      <c r="A1416" s="43">
        <v>50606</v>
      </c>
      <c r="B1416" s="42">
        <f t="shared" si="89"/>
        <v>5</v>
      </c>
      <c r="C1416" s="42">
        <f t="shared" si="90"/>
        <v>0</v>
      </c>
      <c r="D1416" s="36" t="s">
        <v>1331</v>
      </c>
      <c r="E1416" s="44">
        <v>3164</v>
      </c>
      <c r="F1416" s="44">
        <v>7123.23</v>
      </c>
      <c r="G1416" s="44">
        <v>551269.67000000004</v>
      </c>
      <c r="H1416" s="44">
        <v>1943128.98</v>
      </c>
      <c r="I1416" s="44">
        <v>3773989.7255236227</v>
      </c>
      <c r="J1416" s="44">
        <v>500</v>
      </c>
      <c r="K1416" s="44">
        <v>500</v>
      </c>
      <c r="L1416" s="29">
        <f t="shared" si="91"/>
        <v>2501521.88</v>
      </c>
      <c r="M1416" s="29">
        <f t="shared" si="88"/>
        <v>6275511.6055236226</v>
      </c>
      <c r="N1416" s="44"/>
      <c r="O1416" s="44"/>
    </row>
    <row r="1417" spans="1:15" x14ac:dyDescent="0.25">
      <c r="A1417" s="43">
        <v>50607</v>
      </c>
      <c r="B1417" s="42">
        <f t="shared" si="89"/>
        <v>5</v>
      </c>
      <c r="C1417" s="42">
        <f t="shared" si="90"/>
        <v>0</v>
      </c>
      <c r="D1417" s="36" t="s">
        <v>1332</v>
      </c>
      <c r="E1417" s="44">
        <v>834</v>
      </c>
      <c r="F1417" s="44">
        <v>34713.96</v>
      </c>
      <c r="G1417" s="44">
        <v>174636.79999999999</v>
      </c>
      <c r="H1417" s="44">
        <v>297623.53999999998</v>
      </c>
      <c r="I1417" s="44">
        <v>1004683.857951252</v>
      </c>
      <c r="J1417" s="44">
        <v>500</v>
      </c>
      <c r="K1417" s="44">
        <v>500</v>
      </c>
      <c r="L1417" s="29">
        <f t="shared" si="91"/>
        <v>506974.29999999993</v>
      </c>
      <c r="M1417" s="29">
        <f t="shared" si="88"/>
        <v>1511658.1579512521</v>
      </c>
      <c r="N1417" s="44"/>
      <c r="O1417" s="44"/>
    </row>
    <row r="1418" spans="1:15" x14ac:dyDescent="0.25">
      <c r="A1418" s="43">
        <v>50608</v>
      </c>
      <c r="B1418" s="42">
        <f t="shared" si="89"/>
        <v>5</v>
      </c>
      <c r="C1418" s="42">
        <f t="shared" si="90"/>
        <v>0</v>
      </c>
      <c r="D1418" s="36" t="s">
        <v>1333</v>
      </c>
      <c r="E1418" s="44">
        <v>1314</v>
      </c>
      <c r="F1418" s="44">
        <v>13839.95</v>
      </c>
      <c r="G1418" s="44">
        <v>92033.67</v>
      </c>
      <c r="H1418" s="44">
        <v>434085.9</v>
      </c>
      <c r="I1418" s="44">
        <v>1192023.7021465735</v>
      </c>
      <c r="J1418" s="44">
        <v>500</v>
      </c>
      <c r="K1418" s="44">
        <v>500</v>
      </c>
      <c r="L1418" s="29">
        <f t="shared" si="91"/>
        <v>539959.52</v>
      </c>
      <c r="M1418" s="29">
        <f t="shared" si="88"/>
        <v>1731983.2221465735</v>
      </c>
      <c r="N1418" s="44"/>
      <c r="O1418" s="44"/>
    </row>
    <row r="1419" spans="1:15" x14ac:dyDescent="0.25">
      <c r="A1419" s="43">
        <v>50609</v>
      </c>
      <c r="B1419" s="42">
        <f t="shared" si="89"/>
        <v>5</v>
      </c>
      <c r="C1419" s="42">
        <f t="shared" si="90"/>
        <v>0</v>
      </c>
      <c r="D1419" s="36" t="s">
        <v>1334</v>
      </c>
      <c r="E1419" s="44">
        <v>3285</v>
      </c>
      <c r="F1419" s="44">
        <v>2743.0200000000004</v>
      </c>
      <c r="G1419" s="44">
        <v>400493.45</v>
      </c>
      <c r="H1419" s="44">
        <v>1286231.8899999999</v>
      </c>
      <c r="I1419" s="44">
        <v>3529752.6477647913</v>
      </c>
      <c r="J1419" s="44">
        <v>500</v>
      </c>
      <c r="K1419" s="44">
        <v>500</v>
      </c>
      <c r="L1419" s="29">
        <f t="shared" si="91"/>
        <v>1689468.3599999999</v>
      </c>
      <c r="M1419" s="29">
        <f t="shared" si="88"/>
        <v>5219221.0077647911</v>
      </c>
      <c r="N1419" s="44"/>
      <c r="O1419" s="44"/>
    </row>
    <row r="1420" spans="1:15" x14ac:dyDescent="0.25">
      <c r="A1420" s="43">
        <v>50610</v>
      </c>
      <c r="B1420" s="42">
        <f t="shared" si="89"/>
        <v>5</v>
      </c>
      <c r="C1420" s="42">
        <f t="shared" si="90"/>
        <v>0</v>
      </c>
      <c r="D1420" s="36" t="s">
        <v>1335</v>
      </c>
      <c r="E1420" s="44">
        <v>2057</v>
      </c>
      <c r="F1420" s="44">
        <v>4100.28</v>
      </c>
      <c r="G1420" s="44">
        <v>264993</v>
      </c>
      <c r="H1420" s="44">
        <v>513218.27</v>
      </c>
      <c r="I1420" s="44">
        <v>2020108.5264838154</v>
      </c>
      <c r="J1420" s="44">
        <v>500</v>
      </c>
      <c r="K1420" s="44">
        <v>500</v>
      </c>
      <c r="L1420" s="29">
        <f t="shared" si="91"/>
        <v>782311.55</v>
      </c>
      <c r="M1420" s="29">
        <f t="shared" si="88"/>
        <v>2802420.0764838154</v>
      </c>
      <c r="N1420" s="44"/>
      <c r="O1420" s="44"/>
    </row>
    <row r="1421" spans="1:15" x14ac:dyDescent="0.25">
      <c r="A1421" s="43">
        <v>50611</v>
      </c>
      <c r="B1421" s="42">
        <f t="shared" si="89"/>
        <v>5</v>
      </c>
      <c r="C1421" s="42">
        <f t="shared" si="90"/>
        <v>0</v>
      </c>
      <c r="D1421" s="36" t="s">
        <v>1336</v>
      </c>
      <c r="E1421" s="44">
        <v>3621</v>
      </c>
      <c r="F1421" s="44">
        <v>7600.84</v>
      </c>
      <c r="G1421" s="44">
        <v>356570.69</v>
      </c>
      <c r="H1421" s="44">
        <v>1984431.32</v>
      </c>
      <c r="I1421" s="44">
        <v>3383158.0278013209</v>
      </c>
      <c r="J1421" s="44">
        <v>500</v>
      </c>
      <c r="K1421" s="44">
        <v>500</v>
      </c>
      <c r="L1421" s="29">
        <f t="shared" si="91"/>
        <v>2348602.85</v>
      </c>
      <c r="M1421" s="29">
        <f t="shared" si="88"/>
        <v>5731760.8778013214</v>
      </c>
      <c r="N1421" s="44"/>
      <c r="O1421" s="44"/>
    </row>
    <row r="1422" spans="1:15" x14ac:dyDescent="0.25">
      <c r="A1422" s="43">
        <v>50612</v>
      </c>
      <c r="B1422" s="42">
        <f t="shared" si="89"/>
        <v>5</v>
      </c>
      <c r="C1422" s="42">
        <f t="shared" si="90"/>
        <v>0</v>
      </c>
      <c r="D1422" s="36" t="s">
        <v>2125</v>
      </c>
      <c r="E1422" s="44">
        <v>2183</v>
      </c>
      <c r="F1422" s="44">
        <v>13687.85</v>
      </c>
      <c r="G1422" s="44">
        <v>562279.64</v>
      </c>
      <c r="H1422" s="44">
        <v>748860.47</v>
      </c>
      <c r="I1422" s="44">
        <v>2555785.1981621301</v>
      </c>
      <c r="J1422" s="44">
        <v>500</v>
      </c>
      <c r="K1422" s="44">
        <v>500</v>
      </c>
      <c r="L1422" s="29">
        <f t="shared" si="91"/>
        <v>1324827.96</v>
      </c>
      <c r="M1422" s="29">
        <f t="shared" si="88"/>
        <v>3880613.15816213</v>
      </c>
      <c r="N1422" s="44"/>
      <c r="O1422" s="44"/>
    </row>
    <row r="1423" spans="1:15" x14ac:dyDescent="0.25">
      <c r="A1423" s="43">
        <v>50613</v>
      </c>
      <c r="B1423" s="42">
        <f t="shared" si="89"/>
        <v>5</v>
      </c>
      <c r="C1423" s="42">
        <f t="shared" si="90"/>
        <v>0</v>
      </c>
      <c r="D1423" s="36" t="s">
        <v>1337</v>
      </c>
      <c r="E1423" s="44">
        <v>5421</v>
      </c>
      <c r="F1423" s="44">
        <v>13977.14</v>
      </c>
      <c r="G1423" s="44">
        <v>511842.35</v>
      </c>
      <c r="H1423" s="44">
        <v>2169558.2600000002</v>
      </c>
      <c r="I1423" s="44">
        <v>5019851.0542896306</v>
      </c>
      <c r="J1423" s="44">
        <v>500</v>
      </c>
      <c r="K1423" s="44">
        <v>500</v>
      </c>
      <c r="L1423" s="29">
        <f t="shared" si="91"/>
        <v>2695377.75</v>
      </c>
      <c r="M1423" s="29">
        <f t="shared" si="88"/>
        <v>7715228.8042896306</v>
      </c>
      <c r="N1423" s="44"/>
      <c r="O1423" s="44"/>
    </row>
    <row r="1424" spans="1:15" x14ac:dyDescent="0.25">
      <c r="A1424" s="43">
        <v>50614</v>
      </c>
      <c r="B1424" s="42">
        <f t="shared" si="89"/>
        <v>5</v>
      </c>
      <c r="C1424" s="42">
        <f t="shared" si="90"/>
        <v>0</v>
      </c>
      <c r="D1424" s="36" t="s">
        <v>2126</v>
      </c>
      <c r="E1424" s="44">
        <v>2559</v>
      </c>
      <c r="F1424" s="44">
        <v>25625.89</v>
      </c>
      <c r="G1424" s="44">
        <v>289558.95</v>
      </c>
      <c r="H1424" s="44">
        <v>816856.41</v>
      </c>
      <c r="I1424" s="44">
        <v>2657162.2048611469</v>
      </c>
      <c r="J1424" s="44">
        <v>500</v>
      </c>
      <c r="K1424" s="44">
        <v>500</v>
      </c>
      <c r="L1424" s="29">
        <f t="shared" si="91"/>
        <v>1132041.25</v>
      </c>
      <c r="M1424" s="29">
        <f t="shared" si="88"/>
        <v>3789203.4548611469</v>
      </c>
      <c r="N1424" s="44"/>
      <c r="O1424" s="44"/>
    </row>
    <row r="1425" spans="1:15" x14ac:dyDescent="0.25">
      <c r="A1425" s="43">
        <v>50615</v>
      </c>
      <c r="B1425" s="42">
        <f t="shared" si="89"/>
        <v>5</v>
      </c>
      <c r="C1425" s="42">
        <f t="shared" si="90"/>
        <v>0</v>
      </c>
      <c r="D1425" s="36" t="s">
        <v>1338</v>
      </c>
      <c r="E1425" s="44">
        <v>2724</v>
      </c>
      <c r="F1425" s="44">
        <v>3365</v>
      </c>
      <c r="G1425" s="44">
        <v>173361.04</v>
      </c>
      <c r="H1425" s="44">
        <v>351453.81</v>
      </c>
      <c r="I1425" s="44">
        <v>2473253.8199750884</v>
      </c>
      <c r="J1425" s="44">
        <v>500</v>
      </c>
      <c r="K1425" s="44">
        <v>500</v>
      </c>
      <c r="L1425" s="29">
        <f t="shared" si="91"/>
        <v>528179.85</v>
      </c>
      <c r="M1425" s="29">
        <f t="shared" si="88"/>
        <v>3001433.6699750884</v>
      </c>
      <c r="N1425" s="44"/>
      <c r="O1425" s="44"/>
    </row>
    <row r="1426" spans="1:15" x14ac:dyDescent="0.25">
      <c r="A1426" s="43">
        <v>50616</v>
      </c>
      <c r="B1426" s="42">
        <f t="shared" si="89"/>
        <v>5</v>
      </c>
      <c r="C1426" s="42">
        <f t="shared" si="90"/>
        <v>0</v>
      </c>
      <c r="D1426" s="36" t="s">
        <v>1339</v>
      </c>
      <c r="E1426" s="44">
        <v>3825</v>
      </c>
      <c r="F1426" s="44">
        <v>2177.23</v>
      </c>
      <c r="G1426" s="44">
        <v>339195.21</v>
      </c>
      <c r="H1426" s="44">
        <v>1444481.91</v>
      </c>
      <c r="I1426" s="44">
        <v>3566226.6541624437</v>
      </c>
      <c r="J1426" s="44">
        <v>500</v>
      </c>
      <c r="K1426" s="44">
        <v>500</v>
      </c>
      <c r="L1426" s="29">
        <f t="shared" si="91"/>
        <v>1785854.3499999999</v>
      </c>
      <c r="M1426" s="29">
        <f t="shared" si="88"/>
        <v>5352081.0041624438</v>
      </c>
      <c r="N1426" s="44"/>
      <c r="O1426" s="44"/>
    </row>
    <row r="1427" spans="1:15" x14ac:dyDescent="0.25">
      <c r="A1427" s="43">
        <v>50617</v>
      </c>
      <c r="B1427" s="42">
        <f t="shared" si="89"/>
        <v>5</v>
      </c>
      <c r="C1427" s="42">
        <f t="shared" si="90"/>
        <v>0</v>
      </c>
      <c r="D1427" s="36" t="s">
        <v>1340</v>
      </c>
      <c r="E1427" s="44">
        <v>3009</v>
      </c>
      <c r="F1427" s="44">
        <v>19460.939999999999</v>
      </c>
      <c r="G1427" s="44">
        <v>265341</v>
      </c>
      <c r="H1427" s="44">
        <v>467355.35</v>
      </c>
      <c r="I1427" s="44">
        <v>2938371.3656611675</v>
      </c>
      <c r="J1427" s="44">
        <v>500</v>
      </c>
      <c r="K1427" s="44">
        <v>500</v>
      </c>
      <c r="L1427" s="29">
        <f t="shared" si="91"/>
        <v>752157.29</v>
      </c>
      <c r="M1427" s="29">
        <f t="shared" si="88"/>
        <v>3690528.6556611676</v>
      </c>
      <c r="N1427" s="44"/>
      <c r="O1427" s="44"/>
    </row>
    <row r="1428" spans="1:15" x14ac:dyDescent="0.25">
      <c r="A1428" s="43">
        <v>50618</v>
      </c>
      <c r="B1428" s="42">
        <f t="shared" si="89"/>
        <v>5</v>
      </c>
      <c r="C1428" s="42">
        <f t="shared" si="90"/>
        <v>0</v>
      </c>
      <c r="D1428" s="36" t="s">
        <v>1341</v>
      </c>
      <c r="E1428" s="44">
        <v>2807</v>
      </c>
      <c r="F1428" s="44">
        <v>14377.79</v>
      </c>
      <c r="G1428" s="44">
        <v>1096937.32</v>
      </c>
      <c r="H1428" s="44">
        <v>2610273.5300000003</v>
      </c>
      <c r="I1428" s="44">
        <v>4455240.109033104</v>
      </c>
      <c r="J1428" s="44">
        <v>500</v>
      </c>
      <c r="K1428" s="44">
        <v>500</v>
      </c>
      <c r="L1428" s="29">
        <f t="shared" si="91"/>
        <v>3721588.6400000006</v>
      </c>
      <c r="M1428" s="29">
        <f t="shared" si="88"/>
        <v>8176828.7490331046</v>
      </c>
      <c r="N1428" s="44"/>
      <c r="O1428" s="44"/>
    </row>
    <row r="1429" spans="1:15" x14ac:dyDescent="0.25">
      <c r="A1429" s="43">
        <v>50619</v>
      </c>
      <c r="B1429" s="42">
        <f t="shared" si="89"/>
        <v>5</v>
      </c>
      <c r="C1429" s="42">
        <f t="shared" si="90"/>
        <v>1</v>
      </c>
      <c r="D1429" s="36" t="s">
        <v>2127</v>
      </c>
      <c r="E1429" s="44">
        <v>16817</v>
      </c>
      <c r="F1429" s="44">
        <v>23871.86</v>
      </c>
      <c r="G1429" s="44">
        <v>1525409.18</v>
      </c>
      <c r="H1429" s="44">
        <v>4545683.68</v>
      </c>
      <c r="I1429" s="44">
        <v>17372441.465846397</v>
      </c>
      <c r="J1429" s="44">
        <v>500</v>
      </c>
      <c r="K1429" s="44">
        <v>500</v>
      </c>
      <c r="L1429" s="29">
        <f t="shared" si="91"/>
        <v>6094964.7199999997</v>
      </c>
      <c r="M1429" s="29">
        <f t="shared" si="88"/>
        <v>23467406.185846396</v>
      </c>
      <c r="N1429" s="44"/>
      <c r="O1429" s="44"/>
    </row>
    <row r="1430" spans="1:15" x14ac:dyDescent="0.25">
      <c r="A1430" s="43">
        <v>50620</v>
      </c>
      <c r="B1430" s="42">
        <f t="shared" si="89"/>
        <v>5</v>
      </c>
      <c r="C1430" s="42">
        <f t="shared" si="90"/>
        <v>0</v>
      </c>
      <c r="D1430" s="36" t="s">
        <v>2128</v>
      </c>
      <c r="E1430" s="44">
        <v>1160</v>
      </c>
      <c r="F1430" s="44">
        <v>52071.45</v>
      </c>
      <c r="G1430" s="44">
        <v>122696.98</v>
      </c>
      <c r="H1430" s="44">
        <v>257041.53</v>
      </c>
      <c r="I1430" s="44">
        <v>1201725.1898818237</v>
      </c>
      <c r="J1430" s="44">
        <v>500</v>
      </c>
      <c r="K1430" s="44">
        <v>500</v>
      </c>
      <c r="L1430" s="29">
        <f t="shared" si="91"/>
        <v>431809.95999999996</v>
      </c>
      <c r="M1430" s="29">
        <f t="shared" si="88"/>
        <v>1633535.1498818237</v>
      </c>
      <c r="N1430" s="44"/>
      <c r="O1430" s="44"/>
    </row>
    <row r="1431" spans="1:15" x14ac:dyDescent="0.25">
      <c r="A1431" s="43">
        <v>50621</v>
      </c>
      <c r="B1431" s="42">
        <f t="shared" si="89"/>
        <v>5</v>
      </c>
      <c r="C1431" s="42">
        <f t="shared" si="90"/>
        <v>0</v>
      </c>
      <c r="D1431" s="36" t="s">
        <v>1342</v>
      </c>
      <c r="E1431" s="44">
        <v>1583</v>
      </c>
      <c r="F1431" s="44">
        <v>1246.48</v>
      </c>
      <c r="G1431" s="44">
        <v>119824.93</v>
      </c>
      <c r="H1431" s="44">
        <v>269284.67000000004</v>
      </c>
      <c r="I1431" s="44">
        <v>1425388.9798994323</v>
      </c>
      <c r="J1431" s="44">
        <v>500</v>
      </c>
      <c r="K1431" s="44">
        <v>500</v>
      </c>
      <c r="L1431" s="29">
        <f t="shared" si="91"/>
        <v>390356.08</v>
      </c>
      <c r="M1431" s="29">
        <f t="shared" si="88"/>
        <v>1815745.0598994324</v>
      </c>
      <c r="N1431" s="44"/>
      <c r="O1431" s="44"/>
    </row>
    <row r="1432" spans="1:15" x14ac:dyDescent="0.25">
      <c r="A1432" s="43">
        <v>50622</v>
      </c>
      <c r="B1432" s="42">
        <f t="shared" si="89"/>
        <v>5</v>
      </c>
      <c r="C1432" s="42">
        <f t="shared" si="90"/>
        <v>0</v>
      </c>
      <c r="D1432" s="36" t="s">
        <v>1343</v>
      </c>
      <c r="E1432" s="44">
        <v>2727</v>
      </c>
      <c r="F1432" s="44">
        <v>15851.69</v>
      </c>
      <c r="G1432" s="44">
        <v>165131.1</v>
      </c>
      <c r="H1432" s="44">
        <v>339819.8</v>
      </c>
      <c r="I1432" s="44">
        <v>2443041.0517151491</v>
      </c>
      <c r="J1432" s="44">
        <v>500</v>
      </c>
      <c r="K1432" s="44">
        <v>500</v>
      </c>
      <c r="L1432" s="29">
        <f t="shared" si="91"/>
        <v>520802.58999999997</v>
      </c>
      <c r="M1432" s="29">
        <f t="shared" si="88"/>
        <v>2963843.6417151489</v>
      </c>
      <c r="N1432" s="44"/>
      <c r="O1432" s="44"/>
    </row>
    <row r="1433" spans="1:15" x14ac:dyDescent="0.25">
      <c r="A1433" s="43">
        <v>50623</v>
      </c>
      <c r="B1433" s="42">
        <f t="shared" si="89"/>
        <v>5</v>
      </c>
      <c r="C1433" s="42">
        <f t="shared" si="90"/>
        <v>0</v>
      </c>
      <c r="D1433" s="36" t="s">
        <v>1344</v>
      </c>
      <c r="E1433" s="44">
        <v>1913</v>
      </c>
      <c r="F1433" s="44">
        <v>-5810.88</v>
      </c>
      <c r="G1433" s="44">
        <v>189216.43</v>
      </c>
      <c r="H1433" s="44">
        <v>464909.85</v>
      </c>
      <c r="I1433" s="44">
        <v>1782997.0729120206</v>
      </c>
      <c r="J1433" s="44">
        <v>500</v>
      </c>
      <c r="K1433" s="44">
        <v>500</v>
      </c>
      <c r="L1433" s="29">
        <f t="shared" si="91"/>
        <v>648315.39999999991</v>
      </c>
      <c r="M1433" s="29">
        <f t="shared" si="88"/>
        <v>2431312.4729120205</v>
      </c>
      <c r="N1433" s="44"/>
      <c r="O1433" s="44"/>
    </row>
    <row r="1434" spans="1:15" x14ac:dyDescent="0.25">
      <c r="A1434" s="43">
        <v>50624</v>
      </c>
      <c r="B1434" s="42">
        <f t="shared" si="89"/>
        <v>5</v>
      </c>
      <c r="C1434" s="42">
        <f t="shared" si="90"/>
        <v>0</v>
      </c>
      <c r="D1434" s="36" t="s">
        <v>1345</v>
      </c>
      <c r="E1434" s="44">
        <v>3020</v>
      </c>
      <c r="F1434" s="44">
        <v>14081.45</v>
      </c>
      <c r="G1434" s="44">
        <v>215406.25</v>
      </c>
      <c r="H1434" s="44">
        <v>616573.67000000004</v>
      </c>
      <c r="I1434" s="44">
        <v>2801999.0810285341</v>
      </c>
      <c r="J1434" s="44">
        <v>500</v>
      </c>
      <c r="K1434" s="44">
        <v>500</v>
      </c>
      <c r="L1434" s="29">
        <f t="shared" si="91"/>
        <v>846061.37000000011</v>
      </c>
      <c r="M1434" s="29">
        <f t="shared" si="88"/>
        <v>3648060.4510285342</v>
      </c>
      <c r="N1434" s="44"/>
      <c r="O1434" s="44"/>
    </row>
    <row r="1435" spans="1:15" x14ac:dyDescent="0.25">
      <c r="A1435" s="43">
        <v>50625</v>
      </c>
      <c r="B1435" s="42">
        <f t="shared" si="89"/>
        <v>5</v>
      </c>
      <c r="C1435" s="42">
        <f t="shared" si="90"/>
        <v>0</v>
      </c>
      <c r="D1435" s="36" t="s">
        <v>1346</v>
      </c>
      <c r="E1435" s="44">
        <v>611</v>
      </c>
      <c r="F1435" s="44">
        <v>1948.08</v>
      </c>
      <c r="G1435" s="44">
        <v>79852.639999999999</v>
      </c>
      <c r="H1435" s="44">
        <v>119700.6</v>
      </c>
      <c r="I1435" s="44">
        <v>723464.25843233813</v>
      </c>
      <c r="J1435" s="44">
        <v>500</v>
      </c>
      <c r="K1435" s="44">
        <v>500</v>
      </c>
      <c r="L1435" s="29">
        <f t="shared" si="91"/>
        <v>201501.32</v>
      </c>
      <c r="M1435" s="29">
        <f t="shared" si="88"/>
        <v>924965.57843233808</v>
      </c>
      <c r="N1435" s="44"/>
      <c r="O1435" s="44"/>
    </row>
    <row r="1436" spans="1:15" x14ac:dyDescent="0.25">
      <c r="A1436" s="43">
        <v>50626</v>
      </c>
      <c r="B1436" s="42">
        <f t="shared" si="89"/>
        <v>5</v>
      </c>
      <c r="C1436" s="42">
        <f t="shared" si="90"/>
        <v>0</v>
      </c>
      <c r="D1436" s="36" t="s">
        <v>1347</v>
      </c>
      <c r="E1436" s="44">
        <v>1115</v>
      </c>
      <c r="F1436" s="44">
        <v>-2010.02</v>
      </c>
      <c r="G1436" s="44">
        <v>254937.74</v>
      </c>
      <c r="H1436" s="44">
        <v>317862.5</v>
      </c>
      <c r="I1436" s="44">
        <v>1381402.4659644561</v>
      </c>
      <c r="J1436" s="44">
        <v>500</v>
      </c>
      <c r="K1436" s="44">
        <v>500</v>
      </c>
      <c r="L1436" s="29">
        <f t="shared" si="91"/>
        <v>570790.22</v>
      </c>
      <c r="M1436" s="29">
        <f t="shared" si="88"/>
        <v>1952192.6859644561</v>
      </c>
      <c r="N1436" s="44"/>
      <c r="O1436" s="44"/>
    </row>
    <row r="1437" spans="1:15" x14ac:dyDescent="0.25">
      <c r="A1437" s="43">
        <v>50627</v>
      </c>
      <c r="B1437" s="42">
        <f t="shared" si="89"/>
        <v>5</v>
      </c>
      <c r="C1437" s="42">
        <f t="shared" si="90"/>
        <v>0</v>
      </c>
      <c r="D1437" s="36" t="s">
        <v>1348</v>
      </c>
      <c r="E1437" s="44">
        <v>412</v>
      </c>
      <c r="F1437" s="44">
        <v>12696.41</v>
      </c>
      <c r="G1437" s="44">
        <v>24153.77</v>
      </c>
      <c r="H1437" s="44">
        <v>69009.31</v>
      </c>
      <c r="I1437" s="44">
        <v>383444.17557435186</v>
      </c>
      <c r="J1437" s="44">
        <v>500</v>
      </c>
      <c r="K1437" s="44">
        <v>500</v>
      </c>
      <c r="L1437" s="29">
        <f t="shared" si="91"/>
        <v>105859.48999999999</v>
      </c>
      <c r="M1437" s="29">
        <f t="shared" si="88"/>
        <v>489303.66557435185</v>
      </c>
      <c r="N1437" s="44"/>
      <c r="O1437" s="44"/>
    </row>
    <row r="1438" spans="1:15" x14ac:dyDescent="0.25">
      <c r="A1438" s="43">
        <v>50628</v>
      </c>
      <c r="B1438" s="42">
        <f t="shared" si="89"/>
        <v>5</v>
      </c>
      <c r="C1438" s="42">
        <f t="shared" si="90"/>
        <v>0</v>
      </c>
      <c r="D1438" s="36" t="s">
        <v>1349</v>
      </c>
      <c r="E1438" s="44">
        <v>9847</v>
      </c>
      <c r="F1438" s="44">
        <v>8151.56</v>
      </c>
      <c r="G1438" s="44">
        <v>1769693.57</v>
      </c>
      <c r="H1438" s="44">
        <v>4658595.07</v>
      </c>
      <c r="I1438" s="44">
        <v>10201272.334470384</v>
      </c>
      <c r="J1438" s="44">
        <v>500</v>
      </c>
      <c r="K1438" s="44">
        <v>500</v>
      </c>
      <c r="L1438" s="29">
        <f t="shared" si="91"/>
        <v>6436440.2000000002</v>
      </c>
      <c r="M1438" s="29">
        <f t="shared" si="88"/>
        <v>16637712.534470383</v>
      </c>
      <c r="N1438" s="44"/>
      <c r="O1438" s="44"/>
    </row>
    <row r="1439" spans="1:15" x14ac:dyDescent="0.25">
      <c r="A1439" s="43">
        <v>60101</v>
      </c>
      <c r="B1439" s="42">
        <f t="shared" si="89"/>
        <v>6</v>
      </c>
      <c r="C1439" s="42">
        <f t="shared" si="90"/>
        <v>3</v>
      </c>
      <c r="D1439" s="36" t="s">
        <v>1350</v>
      </c>
      <c r="E1439" s="44">
        <v>287995</v>
      </c>
      <c r="F1439" s="44">
        <v>50919.87</v>
      </c>
      <c r="G1439" s="44">
        <v>25633855.350000001</v>
      </c>
      <c r="H1439" s="44">
        <v>139539085.97999999</v>
      </c>
      <c r="I1439" s="44">
        <v>351826847.76440632</v>
      </c>
      <c r="J1439" s="44">
        <v>500</v>
      </c>
      <c r="K1439" s="44">
        <v>500</v>
      </c>
      <c r="L1439" s="29">
        <f t="shared" si="91"/>
        <v>165223861.19999999</v>
      </c>
      <c r="M1439" s="29">
        <f t="shared" si="88"/>
        <v>517050708.96440631</v>
      </c>
      <c r="N1439" s="44">
        <v>1</v>
      </c>
      <c r="O1439" s="44">
        <v>1</v>
      </c>
    </row>
    <row r="1440" spans="1:15" x14ac:dyDescent="0.25">
      <c r="A1440" s="43">
        <v>60305</v>
      </c>
      <c r="B1440" s="42">
        <f t="shared" si="89"/>
        <v>6</v>
      </c>
      <c r="C1440" s="42">
        <f t="shared" si="90"/>
        <v>0</v>
      </c>
      <c r="D1440" s="36" t="s">
        <v>1351</v>
      </c>
      <c r="E1440" s="44">
        <v>2902</v>
      </c>
      <c r="F1440" s="44">
        <v>10694.86</v>
      </c>
      <c r="G1440" s="44">
        <v>211531.97</v>
      </c>
      <c r="H1440" s="44">
        <v>1589404.71</v>
      </c>
      <c r="I1440" s="44">
        <v>2208648.9842993142</v>
      </c>
      <c r="J1440" s="44">
        <v>500</v>
      </c>
      <c r="K1440" s="44">
        <v>500</v>
      </c>
      <c r="L1440" s="29">
        <f t="shared" si="91"/>
        <v>1811631.54</v>
      </c>
      <c r="M1440" s="29">
        <f t="shared" si="88"/>
        <v>4020280.5242993142</v>
      </c>
      <c r="N1440" s="44"/>
      <c r="O1440" s="44"/>
    </row>
    <row r="1441" spans="1:15" x14ac:dyDescent="0.25">
      <c r="A1441" s="43">
        <v>60318</v>
      </c>
      <c r="B1441" s="42">
        <f t="shared" si="89"/>
        <v>6</v>
      </c>
      <c r="C1441" s="42">
        <f t="shared" si="90"/>
        <v>0</v>
      </c>
      <c r="D1441" s="36" t="s">
        <v>1352</v>
      </c>
      <c r="E1441" s="44">
        <v>3478</v>
      </c>
      <c r="F1441" s="44">
        <v>9472.4</v>
      </c>
      <c r="G1441" s="44">
        <v>355013.63</v>
      </c>
      <c r="H1441" s="44">
        <v>5407978.8600000003</v>
      </c>
      <c r="I1441" s="44">
        <v>2652494.0825538505</v>
      </c>
      <c r="J1441" s="44">
        <v>500</v>
      </c>
      <c r="K1441" s="44">
        <v>500</v>
      </c>
      <c r="L1441" s="29">
        <f t="shared" si="91"/>
        <v>5772464.8900000006</v>
      </c>
      <c r="M1441" s="29">
        <f t="shared" si="88"/>
        <v>8424958.9725538511</v>
      </c>
      <c r="N1441" s="44"/>
      <c r="O1441" s="44"/>
    </row>
    <row r="1442" spans="1:15" x14ac:dyDescent="0.25">
      <c r="A1442" s="43">
        <v>60323</v>
      </c>
      <c r="B1442" s="42">
        <f t="shared" si="89"/>
        <v>6</v>
      </c>
      <c r="C1442" s="42">
        <f t="shared" si="90"/>
        <v>0</v>
      </c>
      <c r="D1442" s="36" t="s">
        <v>1353</v>
      </c>
      <c r="E1442" s="44">
        <v>1626</v>
      </c>
      <c r="F1442" s="44">
        <v>2717.39</v>
      </c>
      <c r="G1442" s="44">
        <v>92565.41</v>
      </c>
      <c r="H1442" s="44">
        <v>372180.85</v>
      </c>
      <c r="I1442" s="44">
        <v>1234583.2747510762</v>
      </c>
      <c r="J1442" s="44">
        <v>500</v>
      </c>
      <c r="K1442" s="44">
        <v>500</v>
      </c>
      <c r="L1442" s="29">
        <f t="shared" si="91"/>
        <v>467463.64999999997</v>
      </c>
      <c r="M1442" s="29">
        <f t="shared" si="88"/>
        <v>1702046.9247510761</v>
      </c>
      <c r="N1442" s="44"/>
      <c r="O1442" s="44"/>
    </row>
    <row r="1443" spans="1:15" x14ac:dyDescent="0.25">
      <c r="A1443" s="43">
        <v>60324</v>
      </c>
      <c r="B1443" s="42">
        <f t="shared" si="89"/>
        <v>6</v>
      </c>
      <c r="C1443" s="42">
        <f t="shared" si="90"/>
        <v>0</v>
      </c>
      <c r="D1443" s="36" t="s">
        <v>1354</v>
      </c>
      <c r="E1443" s="44">
        <v>1765</v>
      </c>
      <c r="F1443" s="44">
        <v>8471.3700000000008</v>
      </c>
      <c r="G1443" s="44">
        <v>121561.66</v>
      </c>
      <c r="H1443" s="44">
        <v>536040.07999999996</v>
      </c>
      <c r="I1443" s="44">
        <v>1340122.6813872384</v>
      </c>
      <c r="J1443" s="44">
        <v>500</v>
      </c>
      <c r="K1443" s="44">
        <v>500</v>
      </c>
      <c r="L1443" s="29">
        <f t="shared" si="91"/>
        <v>666073.11</v>
      </c>
      <c r="M1443" s="29">
        <f t="shared" si="88"/>
        <v>2006195.7913872385</v>
      </c>
      <c r="N1443" s="44"/>
      <c r="O1443" s="44"/>
    </row>
    <row r="1444" spans="1:15" x14ac:dyDescent="0.25">
      <c r="A1444" s="43">
        <v>60326</v>
      </c>
      <c r="B1444" s="42">
        <f t="shared" si="89"/>
        <v>6</v>
      </c>
      <c r="C1444" s="42">
        <f t="shared" si="90"/>
        <v>0</v>
      </c>
      <c r="D1444" s="36" t="s">
        <v>2129</v>
      </c>
      <c r="E1444" s="44">
        <v>1628</v>
      </c>
      <c r="F1444" s="44">
        <v>5862.27</v>
      </c>
      <c r="G1444" s="44">
        <v>89507.06</v>
      </c>
      <c r="H1444" s="44">
        <v>183077.05</v>
      </c>
      <c r="I1444" s="44">
        <v>1236101.8273645462</v>
      </c>
      <c r="J1444" s="44">
        <v>500</v>
      </c>
      <c r="K1444" s="44">
        <v>500</v>
      </c>
      <c r="L1444" s="29">
        <f t="shared" si="91"/>
        <v>278446.38</v>
      </c>
      <c r="M1444" s="29">
        <f t="shared" si="88"/>
        <v>1514548.2073645461</v>
      </c>
      <c r="N1444" s="44"/>
      <c r="O1444" s="44"/>
    </row>
    <row r="1445" spans="1:15" x14ac:dyDescent="0.25">
      <c r="A1445" s="43">
        <v>60329</v>
      </c>
      <c r="B1445" s="42">
        <f t="shared" si="89"/>
        <v>6</v>
      </c>
      <c r="C1445" s="42">
        <f t="shared" si="90"/>
        <v>0</v>
      </c>
      <c r="D1445" s="36" t="s">
        <v>2130</v>
      </c>
      <c r="E1445" s="44">
        <v>1248</v>
      </c>
      <c r="F1445" s="44">
        <v>6298.33</v>
      </c>
      <c r="G1445" s="44">
        <v>65038.28</v>
      </c>
      <c r="H1445" s="44">
        <v>315489.89</v>
      </c>
      <c r="I1445" s="44">
        <v>952795.6592151816</v>
      </c>
      <c r="J1445" s="44">
        <v>500</v>
      </c>
      <c r="K1445" s="44">
        <v>500</v>
      </c>
      <c r="L1445" s="29">
        <f t="shared" si="91"/>
        <v>386826.5</v>
      </c>
      <c r="M1445" s="29">
        <f t="shared" si="88"/>
        <v>1339622.1592151816</v>
      </c>
      <c r="N1445" s="44"/>
      <c r="O1445" s="44"/>
    </row>
    <row r="1446" spans="1:15" x14ac:dyDescent="0.25">
      <c r="A1446" s="43">
        <v>60341</v>
      </c>
      <c r="B1446" s="42">
        <f t="shared" si="89"/>
        <v>6</v>
      </c>
      <c r="C1446" s="42">
        <f t="shared" si="90"/>
        <v>0</v>
      </c>
      <c r="D1446" s="36" t="s">
        <v>1355</v>
      </c>
      <c r="E1446" s="44">
        <v>1613</v>
      </c>
      <c r="F1446" s="44">
        <v>7846.13</v>
      </c>
      <c r="G1446" s="44">
        <v>103054.03</v>
      </c>
      <c r="H1446" s="44">
        <v>435808.2</v>
      </c>
      <c r="I1446" s="44">
        <v>1224712.6827635216</v>
      </c>
      <c r="J1446" s="44">
        <v>500</v>
      </c>
      <c r="K1446" s="44">
        <v>500</v>
      </c>
      <c r="L1446" s="29">
        <f t="shared" si="91"/>
        <v>546708.36</v>
      </c>
      <c r="M1446" s="29">
        <f t="shared" si="88"/>
        <v>1771421.0427635214</v>
      </c>
      <c r="N1446" s="44"/>
      <c r="O1446" s="44"/>
    </row>
    <row r="1447" spans="1:15" x14ac:dyDescent="0.25">
      <c r="A1447" s="43">
        <v>60344</v>
      </c>
      <c r="B1447" s="42">
        <f t="shared" si="89"/>
        <v>6</v>
      </c>
      <c r="C1447" s="42">
        <f t="shared" si="90"/>
        <v>1</v>
      </c>
      <c r="D1447" s="36" t="s">
        <v>1356</v>
      </c>
      <c r="E1447" s="44">
        <v>11684</v>
      </c>
      <c r="F1447" s="44">
        <v>51869.9</v>
      </c>
      <c r="G1447" s="44">
        <v>1008973.09</v>
      </c>
      <c r="H1447" s="44">
        <v>5627623.5500000007</v>
      </c>
      <c r="I1447" s="44">
        <v>10180853.017907057</v>
      </c>
      <c r="J1447" s="44">
        <v>500</v>
      </c>
      <c r="K1447" s="44">
        <v>500</v>
      </c>
      <c r="L1447" s="29">
        <f t="shared" si="91"/>
        <v>6688466.540000001</v>
      </c>
      <c r="M1447" s="29">
        <f t="shared" si="88"/>
        <v>16869319.55790706</v>
      </c>
      <c r="N1447" s="44"/>
      <c r="O1447" s="44"/>
    </row>
    <row r="1448" spans="1:15" x14ac:dyDescent="0.25">
      <c r="A1448" s="43">
        <v>60345</v>
      </c>
      <c r="B1448" s="42">
        <f t="shared" si="89"/>
        <v>6</v>
      </c>
      <c r="C1448" s="42">
        <f t="shared" si="90"/>
        <v>0</v>
      </c>
      <c r="D1448" s="36" t="s">
        <v>1357</v>
      </c>
      <c r="E1448" s="44">
        <v>6447</v>
      </c>
      <c r="F1448" s="44">
        <v>43538.11</v>
      </c>
      <c r="G1448" s="44">
        <v>358663.18</v>
      </c>
      <c r="H1448" s="44">
        <v>986963.13</v>
      </c>
      <c r="I1448" s="44">
        <v>4908485.362269531</v>
      </c>
      <c r="J1448" s="44">
        <v>500</v>
      </c>
      <c r="K1448" s="44">
        <v>500</v>
      </c>
      <c r="L1448" s="29">
        <f t="shared" si="91"/>
        <v>1389164.42</v>
      </c>
      <c r="M1448" s="29">
        <f t="shared" si="88"/>
        <v>6297649.7822695309</v>
      </c>
      <c r="N1448" s="44"/>
      <c r="O1448" s="44"/>
    </row>
    <row r="1449" spans="1:15" x14ac:dyDescent="0.25">
      <c r="A1449" s="43">
        <v>60346</v>
      </c>
      <c r="B1449" s="42">
        <f t="shared" si="89"/>
        <v>6</v>
      </c>
      <c r="C1449" s="42">
        <f t="shared" si="90"/>
        <v>0</v>
      </c>
      <c r="D1449" s="36" t="s">
        <v>1358</v>
      </c>
      <c r="E1449" s="44">
        <v>4150</v>
      </c>
      <c r="F1449" s="44">
        <v>22427.87</v>
      </c>
      <c r="G1449" s="44">
        <v>210704.47</v>
      </c>
      <c r="H1449" s="44">
        <v>1086590.32</v>
      </c>
      <c r="I1449" s="44">
        <v>3150996.6729501635</v>
      </c>
      <c r="J1449" s="44">
        <v>500</v>
      </c>
      <c r="K1449" s="44">
        <v>500</v>
      </c>
      <c r="L1449" s="29">
        <f t="shared" si="91"/>
        <v>1319722.6600000001</v>
      </c>
      <c r="M1449" s="29">
        <f t="shared" si="88"/>
        <v>4470719.3329501636</v>
      </c>
      <c r="N1449" s="44"/>
      <c r="O1449" s="44"/>
    </row>
    <row r="1450" spans="1:15" x14ac:dyDescent="0.25">
      <c r="A1450" s="43">
        <v>60347</v>
      </c>
      <c r="B1450" s="42">
        <f t="shared" si="89"/>
        <v>6</v>
      </c>
      <c r="C1450" s="42">
        <f t="shared" si="90"/>
        <v>0</v>
      </c>
      <c r="D1450" s="36" t="s">
        <v>1359</v>
      </c>
      <c r="E1450" s="44">
        <v>3088</v>
      </c>
      <c r="F1450" s="44">
        <v>18008.52</v>
      </c>
      <c r="G1450" s="44">
        <v>184718.42</v>
      </c>
      <c r="H1450" s="44">
        <v>937238.31</v>
      </c>
      <c r="I1450" s="44">
        <v>2347053.7500761179</v>
      </c>
      <c r="J1450" s="44">
        <v>500</v>
      </c>
      <c r="K1450" s="44">
        <v>500</v>
      </c>
      <c r="L1450" s="29">
        <f t="shared" si="91"/>
        <v>1139965.25</v>
      </c>
      <c r="M1450" s="29">
        <f t="shared" si="88"/>
        <v>3487019.0000761179</v>
      </c>
      <c r="N1450" s="44"/>
      <c r="O1450" s="44"/>
    </row>
    <row r="1451" spans="1:15" x14ac:dyDescent="0.25">
      <c r="A1451" s="43">
        <v>60348</v>
      </c>
      <c r="B1451" s="42">
        <f t="shared" si="89"/>
        <v>6</v>
      </c>
      <c r="C1451" s="42">
        <f t="shared" si="90"/>
        <v>0</v>
      </c>
      <c r="D1451" s="36" t="s">
        <v>1360</v>
      </c>
      <c r="E1451" s="44">
        <v>3571</v>
      </c>
      <c r="F1451" s="44">
        <v>19204.71</v>
      </c>
      <c r="G1451" s="44">
        <v>157342.9</v>
      </c>
      <c r="H1451" s="44">
        <v>344046.04</v>
      </c>
      <c r="I1451" s="44">
        <v>2732977.6401902349</v>
      </c>
      <c r="J1451" s="44">
        <v>500</v>
      </c>
      <c r="K1451" s="44">
        <v>500</v>
      </c>
      <c r="L1451" s="29">
        <f t="shared" si="91"/>
        <v>520593.64999999997</v>
      </c>
      <c r="M1451" s="29">
        <f t="shared" si="88"/>
        <v>3253571.2901902348</v>
      </c>
      <c r="N1451" s="44"/>
      <c r="O1451" s="44"/>
    </row>
    <row r="1452" spans="1:15" x14ac:dyDescent="0.25">
      <c r="A1452" s="43">
        <v>60349</v>
      </c>
      <c r="B1452" s="42">
        <f t="shared" si="89"/>
        <v>6</v>
      </c>
      <c r="C1452" s="42">
        <f t="shared" si="90"/>
        <v>0</v>
      </c>
      <c r="D1452" s="36" t="s">
        <v>1361</v>
      </c>
      <c r="E1452" s="44">
        <v>4568</v>
      </c>
      <c r="F1452" s="44">
        <v>29527.4</v>
      </c>
      <c r="G1452" s="44">
        <v>229494.63</v>
      </c>
      <c r="H1452" s="44">
        <v>904181.21</v>
      </c>
      <c r="I1452" s="44">
        <v>3511287.7833479103</v>
      </c>
      <c r="J1452" s="44">
        <v>500</v>
      </c>
      <c r="K1452" s="44">
        <v>500</v>
      </c>
      <c r="L1452" s="29">
        <f t="shared" si="91"/>
        <v>1163203.24</v>
      </c>
      <c r="M1452" s="29">
        <f t="shared" si="88"/>
        <v>4674491.0233479105</v>
      </c>
      <c r="N1452" s="44"/>
      <c r="O1452" s="44"/>
    </row>
    <row r="1453" spans="1:15" x14ac:dyDescent="0.25">
      <c r="A1453" s="43">
        <v>60350</v>
      </c>
      <c r="B1453" s="42">
        <f t="shared" si="89"/>
        <v>6</v>
      </c>
      <c r="C1453" s="42">
        <f t="shared" si="90"/>
        <v>0</v>
      </c>
      <c r="D1453" s="36" t="s">
        <v>1362</v>
      </c>
      <c r="E1453" s="44">
        <v>8652</v>
      </c>
      <c r="F1453" s="44">
        <v>36935.120000000003</v>
      </c>
      <c r="G1453" s="44">
        <v>502567.33</v>
      </c>
      <c r="H1453" s="44">
        <v>1563492.29</v>
      </c>
      <c r="I1453" s="44">
        <v>6586251.4515021117</v>
      </c>
      <c r="J1453" s="44">
        <v>500</v>
      </c>
      <c r="K1453" s="44">
        <v>500</v>
      </c>
      <c r="L1453" s="29">
        <f t="shared" si="91"/>
        <v>2102994.7400000002</v>
      </c>
      <c r="M1453" s="29">
        <f t="shared" si="88"/>
        <v>8689246.1915021129</v>
      </c>
      <c r="N1453" s="44"/>
      <c r="O1453" s="44"/>
    </row>
    <row r="1454" spans="1:15" x14ac:dyDescent="0.25">
      <c r="A1454" s="43">
        <v>60351</v>
      </c>
      <c r="B1454" s="42">
        <f t="shared" si="89"/>
        <v>6</v>
      </c>
      <c r="C1454" s="42">
        <f t="shared" si="90"/>
        <v>0</v>
      </c>
      <c r="D1454" s="36" t="s">
        <v>1363</v>
      </c>
      <c r="E1454" s="44">
        <v>4385</v>
      </c>
      <c r="F1454" s="44">
        <v>19840.02</v>
      </c>
      <c r="G1454" s="44">
        <v>215760.36</v>
      </c>
      <c r="H1454" s="44">
        <v>963188.42</v>
      </c>
      <c r="I1454" s="44">
        <v>3336178.8193508331</v>
      </c>
      <c r="J1454" s="44">
        <v>500</v>
      </c>
      <c r="K1454" s="44">
        <v>500</v>
      </c>
      <c r="L1454" s="29">
        <f t="shared" si="91"/>
        <v>1198788.8</v>
      </c>
      <c r="M1454" s="29">
        <f t="shared" si="88"/>
        <v>4534967.6193508329</v>
      </c>
      <c r="N1454" s="44"/>
      <c r="O1454" s="44"/>
    </row>
    <row r="1455" spans="1:15" x14ac:dyDescent="0.25">
      <c r="A1455" s="43">
        <v>60608</v>
      </c>
      <c r="B1455" s="42">
        <f t="shared" si="89"/>
        <v>6</v>
      </c>
      <c r="C1455" s="42">
        <f t="shared" si="90"/>
        <v>0</v>
      </c>
      <c r="D1455" s="36" t="s">
        <v>1364</v>
      </c>
      <c r="E1455" s="44">
        <v>6501</v>
      </c>
      <c r="F1455" s="44">
        <v>4661.1899999999996</v>
      </c>
      <c r="G1455" s="44">
        <v>633280.64</v>
      </c>
      <c r="H1455" s="44">
        <v>2989120.29</v>
      </c>
      <c r="I1455" s="44">
        <v>4956578.2789832037</v>
      </c>
      <c r="J1455" s="44">
        <v>500</v>
      </c>
      <c r="K1455" s="44">
        <v>500</v>
      </c>
      <c r="L1455" s="29">
        <f t="shared" si="91"/>
        <v>3627062.12</v>
      </c>
      <c r="M1455" s="29">
        <f t="shared" si="88"/>
        <v>8583640.3989832029</v>
      </c>
      <c r="N1455" s="44"/>
      <c r="O1455" s="44"/>
    </row>
    <row r="1456" spans="1:15" x14ac:dyDescent="0.25">
      <c r="A1456" s="43">
        <v>60611</v>
      </c>
      <c r="B1456" s="42">
        <f t="shared" si="89"/>
        <v>6</v>
      </c>
      <c r="C1456" s="42">
        <f t="shared" si="90"/>
        <v>0</v>
      </c>
      <c r="D1456" s="36" t="s">
        <v>1365</v>
      </c>
      <c r="E1456" s="44">
        <v>4050</v>
      </c>
      <c r="F1456" s="44">
        <v>6960.58</v>
      </c>
      <c r="G1456" s="44">
        <v>324892.96000000002</v>
      </c>
      <c r="H1456" s="44">
        <v>1497400.89</v>
      </c>
      <c r="I1456" s="44">
        <v>3086533.0539344805</v>
      </c>
      <c r="J1456" s="44">
        <v>500</v>
      </c>
      <c r="K1456" s="44">
        <v>500</v>
      </c>
      <c r="L1456" s="29">
        <f t="shared" si="91"/>
        <v>1829254.43</v>
      </c>
      <c r="M1456" s="29">
        <f t="shared" si="88"/>
        <v>4915787.4839344807</v>
      </c>
      <c r="N1456" s="44"/>
      <c r="O1456" s="44"/>
    </row>
    <row r="1457" spans="1:15" x14ac:dyDescent="0.25">
      <c r="A1457" s="43">
        <v>60613</v>
      </c>
      <c r="B1457" s="42">
        <f t="shared" si="89"/>
        <v>6</v>
      </c>
      <c r="C1457" s="42">
        <f t="shared" si="90"/>
        <v>0</v>
      </c>
      <c r="D1457" s="36" t="s">
        <v>1366</v>
      </c>
      <c r="E1457" s="44">
        <v>7985</v>
      </c>
      <c r="F1457" s="44">
        <v>12117</v>
      </c>
      <c r="G1457" s="44">
        <v>839241.39</v>
      </c>
      <c r="H1457" s="44">
        <v>6102056.0300000003</v>
      </c>
      <c r="I1457" s="44">
        <v>6087638.8802349567</v>
      </c>
      <c r="J1457" s="44">
        <v>500</v>
      </c>
      <c r="K1457" s="44">
        <v>500</v>
      </c>
      <c r="L1457" s="29">
        <f t="shared" si="91"/>
        <v>6953414.4199999999</v>
      </c>
      <c r="M1457" s="29">
        <f t="shared" si="88"/>
        <v>13041053.300234957</v>
      </c>
      <c r="N1457" s="44"/>
      <c r="O1457" s="44"/>
    </row>
    <row r="1458" spans="1:15" x14ac:dyDescent="0.25">
      <c r="A1458" s="43">
        <v>60617</v>
      </c>
      <c r="B1458" s="42">
        <f t="shared" si="89"/>
        <v>6</v>
      </c>
      <c r="C1458" s="42">
        <f t="shared" si="90"/>
        <v>0</v>
      </c>
      <c r="D1458" s="36" t="s">
        <v>1367</v>
      </c>
      <c r="E1458" s="44">
        <v>5060</v>
      </c>
      <c r="F1458" s="44">
        <v>4251.62</v>
      </c>
      <c r="G1458" s="44">
        <v>530745.98</v>
      </c>
      <c r="H1458" s="44">
        <v>4927724.3600000003</v>
      </c>
      <c r="I1458" s="44">
        <v>3859881.6339541944</v>
      </c>
      <c r="J1458" s="44">
        <v>500</v>
      </c>
      <c r="K1458" s="44">
        <v>500</v>
      </c>
      <c r="L1458" s="29">
        <f t="shared" si="91"/>
        <v>5462721.96</v>
      </c>
      <c r="M1458" s="29">
        <f t="shared" si="88"/>
        <v>9322603.5939541943</v>
      </c>
      <c r="N1458" s="44"/>
      <c r="O1458" s="44"/>
    </row>
    <row r="1459" spans="1:15" x14ac:dyDescent="0.25">
      <c r="A1459" s="43">
        <v>60618</v>
      </c>
      <c r="B1459" s="42">
        <f t="shared" si="89"/>
        <v>6</v>
      </c>
      <c r="C1459" s="42">
        <f t="shared" si="90"/>
        <v>0</v>
      </c>
      <c r="D1459" s="36" t="s">
        <v>1368</v>
      </c>
      <c r="E1459" s="44">
        <v>1506</v>
      </c>
      <c r="F1459" s="44">
        <v>4332.29</v>
      </c>
      <c r="G1459" s="44">
        <v>106034.89</v>
      </c>
      <c r="H1459" s="44">
        <v>233852.5</v>
      </c>
      <c r="I1459" s="44">
        <v>1143470.1179428785</v>
      </c>
      <c r="J1459" s="44">
        <v>500</v>
      </c>
      <c r="K1459" s="44">
        <v>500</v>
      </c>
      <c r="L1459" s="29">
        <f t="shared" si="91"/>
        <v>344219.68</v>
      </c>
      <c r="M1459" s="29">
        <f t="shared" si="88"/>
        <v>1487689.7979428784</v>
      </c>
      <c r="N1459" s="44"/>
      <c r="O1459" s="44"/>
    </row>
    <row r="1460" spans="1:15" x14ac:dyDescent="0.25">
      <c r="A1460" s="43">
        <v>60619</v>
      </c>
      <c r="B1460" s="42">
        <f t="shared" si="89"/>
        <v>6</v>
      </c>
      <c r="C1460" s="42">
        <f t="shared" si="90"/>
        <v>0</v>
      </c>
      <c r="D1460" s="36" t="s">
        <v>1369</v>
      </c>
      <c r="E1460" s="44">
        <v>3337</v>
      </c>
      <c r="F1460" s="44">
        <v>2526.81</v>
      </c>
      <c r="G1460" s="44">
        <v>340691.41</v>
      </c>
      <c r="H1460" s="44">
        <v>949268.93</v>
      </c>
      <c r="I1460" s="44">
        <v>2533705.0355746252</v>
      </c>
      <c r="J1460" s="44">
        <v>500</v>
      </c>
      <c r="K1460" s="44">
        <v>500</v>
      </c>
      <c r="L1460" s="29">
        <f t="shared" si="91"/>
        <v>1292487.1499999999</v>
      </c>
      <c r="M1460" s="29">
        <f t="shared" si="88"/>
        <v>3826192.1855746252</v>
      </c>
      <c r="N1460" s="44"/>
      <c r="O1460" s="44"/>
    </row>
    <row r="1461" spans="1:15" x14ac:dyDescent="0.25">
      <c r="A1461" s="43">
        <v>60623</v>
      </c>
      <c r="B1461" s="42">
        <f t="shared" si="89"/>
        <v>6</v>
      </c>
      <c r="C1461" s="42">
        <f t="shared" si="90"/>
        <v>0</v>
      </c>
      <c r="D1461" s="36" t="s">
        <v>1370</v>
      </c>
      <c r="E1461" s="44">
        <v>2816</v>
      </c>
      <c r="F1461" s="44">
        <v>7828.43</v>
      </c>
      <c r="G1461" s="44">
        <v>176923.98</v>
      </c>
      <c r="H1461" s="44">
        <v>289379.34000000003</v>
      </c>
      <c r="I1461" s="44">
        <v>2141476.2496887106</v>
      </c>
      <c r="J1461" s="44">
        <v>500</v>
      </c>
      <c r="K1461" s="44">
        <v>500</v>
      </c>
      <c r="L1461" s="29">
        <f t="shared" si="91"/>
        <v>474131.75</v>
      </c>
      <c r="M1461" s="29">
        <f t="shared" si="88"/>
        <v>2615607.9996887106</v>
      </c>
      <c r="N1461" s="44"/>
      <c r="O1461" s="44"/>
    </row>
    <row r="1462" spans="1:15" x14ac:dyDescent="0.25">
      <c r="A1462" s="43">
        <v>60624</v>
      </c>
      <c r="B1462" s="42">
        <f t="shared" si="89"/>
        <v>6</v>
      </c>
      <c r="C1462" s="42">
        <f t="shared" si="90"/>
        <v>0</v>
      </c>
      <c r="D1462" s="36" t="s">
        <v>1371</v>
      </c>
      <c r="E1462" s="44">
        <v>7110</v>
      </c>
      <c r="F1462" s="44">
        <v>6818.62</v>
      </c>
      <c r="G1462" s="44">
        <v>871111.8</v>
      </c>
      <c r="H1462" s="44">
        <v>4862614.0999999996</v>
      </c>
      <c r="I1462" s="44">
        <v>5450186.1816680348</v>
      </c>
      <c r="J1462" s="44">
        <v>500</v>
      </c>
      <c r="K1462" s="44">
        <v>500</v>
      </c>
      <c r="L1462" s="29">
        <f t="shared" si="91"/>
        <v>5740544.5199999996</v>
      </c>
      <c r="M1462" s="29">
        <f t="shared" si="88"/>
        <v>11190730.701668035</v>
      </c>
      <c r="N1462" s="44"/>
      <c r="O1462" s="44"/>
    </row>
    <row r="1463" spans="1:15" x14ac:dyDescent="0.25">
      <c r="A1463" s="43">
        <v>60626</v>
      </c>
      <c r="B1463" s="42">
        <f t="shared" si="89"/>
        <v>6</v>
      </c>
      <c r="C1463" s="42">
        <f t="shared" si="90"/>
        <v>0</v>
      </c>
      <c r="D1463" s="36" t="s">
        <v>1372</v>
      </c>
      <c r="E1463" s="44">
        <v>3875</v>
      </c>
      <c r="F1463" s="44">
        <v>11959.78</v>
      </c>
      <c r="G1463" s="44">
        <v>284780.03000000003</v>
      </c>
      <c r="H1463" s="44">
        <v>297952.03999999998</v>
      </c>
      <c r="I1463" s="44">
        <v>2942195.6885980447</v>
      </c>
      <c r="J1463" s="44">
        <v>500</v>
      </c>
      <c r="K1463" s="44">
        <v>500</v>
      </c>
      <c r="L1463" s="29">
        <f t="shared" si="91"/>
        <v>594691.85000000009</v>
      </c>
      <c r="M1463" s="29">
        <f t="shared" si="88"/>
        <v>3536887.5385980448</v>
      </c>
      <c r="N1463" s="44"/>
      <c r="O1463" s="44"/>
    </row>
    <row r="1464" spans="1:15" x14ac:dyDescent="0.25">
      <c r="A1464" s="43">
        <v>60628</v>
      </c>
      <c r="B1464" s="42">
        <f t="shared" si="89"/>
        <v>6</v>
      </c>
      <c r="C1464" s="42">
        <f t="shared" si="90"/>
        <v>0</v>
      </c>
      <c r="D1464" s="36" t="s">
        <v>1373</v>
      </c>
      <c r="E1464" s="44">
        <v>2774</v>
      </c>
      <c r="F1464" s="44">
        <v>9447.64</v>
      </c>
      <c r="G1464" s="44">
        <v>301851.93</v>
      </c>
      <c r="H1464" s="44">
        <v>839378.71</v>
      </c>
      <c r="I1464" s="44">
        <v>2189841.9231273346</v>
      </c>
      <c r="J1464" s="44">
        <v>500</v>
      </c>
      <c r="K1464" s="44">
        <v>500</v>
      </c>
      <c r="L1464" s="29">
        <f t="shared" si="91"/>
        <v>1150678.28</v>
      </c>
      <c r="M1464" s="29">
        <f t="shared" si="88"/>
        <v>3340520.2031273348</v>
      </c>
      <c r="N1464" s="44"/>
      <c r="O1464" s="44"/>
    </row>
    <row r="1465" spans="1:15" x14ac:dyDescent="0.25">
      <c r="A1465" s="43">
        <v>60629</v>
      </c>
      <c r="B1465" s="42">
        <f t="shared" si="89"/>
        <v>6</v>
      </c>
      <c r="C1465" s="42">
        <f t="shared" si="90"/>
        <v>0</v>
      </c>
      <c r="D1465" s="36" t="s">
        <v>1374</v>
      </c>
      <c r="E1465" s="44">
        <v>5145</v>
      </c>
      <c r="F1465" s="44">
        <v>4776.25</v>
      </c>
      <c r="G1465" s="44">
        <v>490905.2</v>
      </c>
      <c r="H1465" s="44">
        <v>2229422.39</v>
      </c>
      <c r="I1465" s="44">
        <v>3910998.0180647606</v>
      </c>
      <c r="J1465" s="44">
        <v>500</v>
      </c>
      <c r="K1465" s="44">
        <v>500</v>
      </c>
      <c r="L1465" s="29">
        <f t="shared" si="91"/>
        <v>2725103.8400000003</v>
      </c>
      <c r="M1465" s="29">
        <f t="shared" si="88"/>
        <v>6636101.8580647614</v>
      </c>
      <c r="N1465" s="44"/>
      <c r="O1465" s="44"/>
    </row>
    <row r="1466" spans="1:15" x14ac:dyDescent="0.25">
      <c r="A1466" s="43">
        <v>60632</v>
      </c>
      <c r="B1466" s="42">
        <f t="shared" si="89"/>
        <v>6</v>
      </c>
      <c r="C1466" s="42">
        <f t="shared" si="90"/>
        <v>0</v>
      </c>
      <c r="D1466" s="36" t="s">
        <v>1375</v>
      </c>
      <c r="E1466" s="44">
        <v>2226</v>
      </c>
      <c r="F1466" s="44">
        <v>2813.64</v>
      </c>
      <c r="G1466" s="44">
        <v>261198.13</v>
      </c>
      <c r="H1466" s="44">
        <v>1720914.28</v>
      </c>
      <c r="I1466" s="44">
        <v>1697247.9217186472</v>
      </c>
      <c r="J1466" s="44">
        <v>500</v>
      </c>
      <c r="K1466" s="44">
        <v>500</v>
      </c>
      <c r="L1466" s="29">
        <f t="shared" si="91"/>
        <v>1984926.05</v>
      </c>
      <c r="M1466" s="29">
        <f t="shared" si="88"/>
        <v>3682173.9717186475</v>
      </c>
      <c r="N1466" s="44"/>
      <c r="O1466" s="44"/>
    </row>
    <row r="1467" spans="1:15" x14ac:dyDescent="0.25">
      <c r="A1467" s="43">
        <v>60639</v>
      </c>
      <c r="B1467" s="42">
        <f t="shared" si="89"/>
        <v>6</v>
      </c>
      <c r="C1467" s="42">
        <f t="shared" si="90"/>
        <v>0</v>
      </c>
      <c r="D1467" s="36" t="s">
        <v>2131</v>
      </c>
      <c r="E1467" s="44">
        <v>1432</v>
      </c>
      <c r="F1467" s="44">
        <v>5213.41</v>
      </c>
      <c r="G1467" s="44">
        <v>101374.49</v>
      </c>
      <c r="H1467" s="44">
        <v>278822.23</v>
      </c>
      <c r="I1467" s="44">
        <v>1087283.6712444902</v>
      </c>
      <c r="J1467" s="44">
        <v>500</v>
      </c>
      <c r="K1467" s="44">
        <v>500</v>
      </c>
      <c r="L1467" s="29">
        <f t="shared" si="91"/>
        <v>385410.13</v>
      </c>
      <c r="M1467" s="29">
        <f t="shared" si="88"/>
        <v>1472693.8012444903</v>
      </c>
      <c r="N1467" s="44"/>
      <c r="O1467" s="44"/>
    </row>
    <row r="1468" spans="1:15" x14ac:dyDescent="0.25">
      <c r="A1468" s="43">
        <v>60641</v>
      </c>
      <c r="B1468" s="42">
        <f t="shared" si="89"/>
        <v>6</v>
      </c>
      <c r="C1468" s="42">
        <f t="shared" si="90"/>
        <v>0</v>
      </c>
      <c r="D1468" s="36" t="s">
        <v>2132</v>
      </c>
      <c r="E1468" s="44">
        <v>1262</v>
      </c>
      <c r="F1468" s="44">
        <v>8487.66</v>
      </c>
      <c r="G1468" s="44">
        <v>80184.88</v>
      </c>
      <c r="H1468" s="44">
        <v>56861.02</v>
      </c>
      <c r="I1468" s="44">
        <v>958206.69909954385</v>
      </c>
      <c r="J1468" s="44">
        <v>500</v>
      </c>
      <c r="K1468" s="44">
        <v>500</v>
      </c>
      <c r="L1468" s="29">
        <f t="shared" si="91"/>
        <v>145533.56</v>
      </c>
      <c r="M1468" s="29">
        <f t="shared" si="88"/>
        <v>1103740.2590995438</v>
      </c>
      <c r="N1468" s="44"/>
      <c r="O1468" s="44"/>
    </row>
    <row r="1469" spans="1:15" x14ac:dyDescent="0.25">
      <c r="A1469" s="43">
        <v>60642</v>
      </c>
      <c r="B1469" s="42">
        <f t="shared" si="89"/>
        <v>6</v>
      </c>
      <c r="C1469" s="42">
        <f t="shared" si="90"/>
        <v>0</v>
      </c>
      <c r="D1469" s="36" t="s">
        <v>2133</v>
      </c>
      <c r="E1469" s="44">
        <v>2157</v>
      </c>
      <c r="F1469" s="44">
        <v>4784.6899999999996</v>
      </c>
      <c r="G1469" s="44">
        <v>419055.11</v>
      </c>
      <c r="H1469" s="44">
        <v>267148.34000000003</v>
      </c>
      <c r="I1469" s="44">
        <v>1723820.7213358546</v>
      </c>
      <c r="J1469" s="44">
        <v>500</v>
      </c>
      <c r="K1469" s="44">
        <v>500</v>
      </c>
      <c r="L1469" s="29">
        <f t="shared" si="91"/>
        <v>690988.14</v>
      </c>
      <c r="M1469" s="29">
        <f t="shared" si="88"/>
        <v>2414808.8613358545</v>
      </c>
      <c r="N1469" s="44"/>
      <c r="O1469" s="44"/>
    </row>
    <row r="1470" spans="1:15" x14ac:dyDescent="0.25">
      <c r="A1470" s="43">
        <v>60645</v>
      </c>
      <c r="B1470" s="42">
        <f t="shared" si="89"/>
        <v>6</v>
      </c>
      <c r="C1470" s="42">
        <f t="shared" si="90"/>
        <v>0</v>
      </c>
      <c r="D1470" s="36" t="s">
        <v>1376</v>
      </c>
      <c r="E1470" s="44">
        <v>3317</v>
      </c>
      <c r="F1470" s="44">
        <v>14332.91</v>
      </c>
      <c r="G1470" s="44">
        <v>191947.24</v>
      </c>
      <c r="H1470" s="44">
        <v>365676.35</v>
      </c>
      <c r="I1470" s="44">
        <v>2543853.2688112743</v>
      </c>
      <c r="J1470" s="44">
        <v>500</v>
      </c>
      <c r="K1470" s="44">
        <v>500</v>
      </c>
      <c r="L1470" s="29">
        <f t="shared" si="91"/>
        <v>571956.5</v>
      </c>
      <c r="M1470" s="29">
        <f t="shared" si="88"/>
        <v>3115809.7688112743</v>
      </c>
      <c r="N1470" s="44"/>
      <c r="O1470" s="44"/>
    </row>
    <row r="1471" spans="1:15" x14ac:dyDescent="0.25">
      <c r="A1471" s="43">
        <v>60646</v>
      </c>
      <c r="B1471" s="42">
        <f t="shared" si="89"/>
        <v>6</v>
      </c>
      <c r="C1471" s="42">
        <f t="shared" si="90"/>
        <v>0</v>
      </c>
      <c r="D1471" s="36" t="s">
        <v>1377</v>
      </c>
      <c r="E1471" s="44">
        <v>2945</v>
      </c>
      <c r="F1471" s="44">
        <v>5824.27</v>
      </c>
      <c r="G1471" s="44">
        <v>223142</v>
      </c>
      <c r="H1471" s="44">
        <v>119395.09</v>
      </c>
      <c r="I1471" s="44">
        <v>2236068.7233345136</v>
      </c>
      <c r="J1471" s="44">
        <v>500</v>
      </c>
      <c r="K1471" s="44">
        <v>500</v>
      </c>
      <c r="L1471" s="29">
        <f t="shared" si="91"/>
        <v>348361.36</v>
      </c>
      <c r="M1471" s="29">
        <f t="shared" si="88"/>
        <v>2584430.0833345135</v>
      </c>
      <c r="N1471" s="44"/>
      <c r="O1471" s="44"/>
    </row>
    <row r="1472" spans="1:15" x14ac:dyDescent="0.25">
      <c r="A1472" s="43">
        <v>60647</v>
      </c>
      <c r="B1472" s="42">
        <f t="shared" si="89"/>
        <v>6</v>
      </c>
      <c r="C1472" s="42">
        <f t="shared" si="90"/>
        <v>0</v>
      </c>
      <c r="D1472" s="36" t="s">
        <v>1378</v>
      </c>
      <c r="E1472" s="44">
        <v>711</v>
      </c>
      <c r="F1472" s="44">
        <v>3343.44</v>
      </c>
      <c r="G1472" s="44">
        <v>27764.14</v>
      </c>
      <c r="H1472" s="44">
        <v>33.5</v>
      </c>
      <c r="I1472" s="44">
        <v>539845.4540885702</v>
      </c>
      <c r="J1472" s="44">
        <v>500</v>
      </c>
      <c r="K1472" s="44">
        <v>500</v>
      </c>
      <c r="L1472" s="29">
        <f t="shared" si="91"/>
        <v>31141.079999999998</v>
      </c>
      <c r="M1472" s="29">
        <f t="shared" si="88"/>
        <v>570986.53408857016</v>
      </c>
      <c r="N1472" s="44"/>
      <c r="O1472" s="44"/>
    </row>
    <row r="1473" spans="1:15" x14ac:dyDescent="0.25">
      <c r="A1473" s="43">
        <v>60648</v>
      </c>
      <c r="B1473" s="42">
        <f t="shared" si="89"/>
        <v>6</v>
      </c>
      <c r="C1473" s="42">
        <f t="shared" si="90"/>
        <v>0</v>
      </c>
      <c r="D1473" s="36" t="s">
        <v>1379</v>
      </c>
      <c r="E1473" s="44">
        <v>2275</v>
      </c>
      <c r="F1473" s="44">
        <v>7665.01</v>
      </c>
      <c r="G1473" s="44">
        <v>184347.32</v>
      </c>
      <c r="H1473" s="44">
        <v>93391.62</v>
      </c>
      <c r="I1473" s="44">
        <v>1727714.3211503061</v>
      </c>
      <c r="J1473" s="44">
        <v>500</v>
      </c>
      <c r="K1473" s="44">
        <v>500</v>
      </c>
      <c r="L1473" s="29">
        <f t="shared" si="91"/>
        <v>285403.95</v>
      </c>
      <c r="M1473" s="29">
        <f t="shared" si="88"/>
        <v>2013118.2711503061</v>
      </c>
      <c r="N1473" s="44"/>
      <c r="O1473" s="44"/>
    </row>
    <row r="1474" spans="1:15" x14ac:dyDescent="0.25">
      <c r="A1474" s="43">
        <v>60651</v>
      </c>
      <c r="B1474" s="42">
        <f t="shared" si="89"/>
        <v>6</v>
      </c>
      <c r="C1474" s="42">
        <f t="shared" si="90"/>
        <v>0</v>
      </c>
      <c r="D1474" s="36" t="s">
        <v>1380</v>
      </c>
      <c r="E1474" s="44">
        <v>2035</v>
      </c>
      <c r="F1474" s="44">
        <v>19116.07</v>
      </c>
      <c r="G1474" s="44">
        <v>151930.15</v>
      </c>
      <c r="H1474" s="44">
        <v>611471.41</v>
      </c>
      <c r="I1474" s="44">
        <v>1558621.5365407809</v>
      </c>
      <c r="J1474" s="44">
        <v>500</v>
      </c>
      <c r="K1474" s="44">
        <v>500</v>
      </c>
      <c r="L1474" s="29">
        <f t="shared" si="91"/>
        <v>782517.63</v>
      </c>
      <c r="M1474" s="29">
        <f t="shared" si="88"/>
        <v>2341139.166540781</v>
      </c>
      <c r="N1474" s="44"/>
      <c r="O1474" s="44"/>
    </row>
    <row r="1475" spans="1:15" x14ac:dyDescent="0.25">
      <c r="A1475" s="43">
        <v>60653</v>
      </c>
      <c r="B1475" s="42">
        <f t="shared" si="89"/>
        <v>6</v>
      </c>
      <c r="C1475" s="42">
        <f t="shared" si="90"/>
        <v>0</v>
      </c>
      <c r="D1475" s="36" t="s">
        <v>1381</v>
      </c>
      <c r="E1475" s="44">
        <v>4589</v>
      </c>
      <c r="F1475" s="44">
        <v>17680.689999999999</v>
      </c>
      <c r="G1475" s="44">
        <v>329132.15000000002</v>
      </c>
      <c r="H1475" s="44">
        <v>429534.32</v>
      </c>
      <c r="I1475" s="44">
        <v>3491254.0269319052</v>
      </c>
      <c r="J1475" s="44">
        <v>500</v>
      </c>
      <c r="K1475" s="44">
        <v>500</v>
      </c>
      <c r="L1475" s="29">
        <f t="shared" si="91"/>
        <v>776347.16</v>
      </c>
      <c r="M1475" s="29">
        <f t="shared" si="88"/>
        <v>4267601.1869319053</v>
      </c>
      <c r="N1475" s="44"/>
      <c r="O1475" s="44"/>
    </row>
    <row r="1476" spans="1:15" x14ac:dyDescent="0.25">
      <c r="A1476" s="43">
        <v>60654</v>
      </c>
      <c r="B1476" s="42">
        <f t="shared" si="89"/>
        <v>6</v>
      </c>
      <c r="C1476" s="42">
        <f t="shared" si="90"/>
        <v>0</v>
      </c>
      <c r="D1476" s="36" t="s">
        <v>1382</v>
      </c>
      <c r="E1476" s="44">
        <v>2615</v>
      </c>
      <c r="F1476" s="44">
        <v>8393.1200000000008</v>
      </c>
      <c r="G1476" s="44">
        <v>229427.38</v>
      </c>
      <c r="H1476" s="44">
        <v>288725.8</v>
      </c>
      <c r="I1476" s="44">
        <v>2006191.9105862761</v>
      </c>
      <c r="J1476" s="44">
        <v>500</v>
      </c>
      <c r="K1476" s="44">
        <v>500</v>
      </c>
      <c r="L1476" s="29">
        <f t="shared" si="91"/>
        <v>526546.30000000005</v>
      </c>
      <c r="M1476" s="29">
        <f t="shared" si="88"/>
        <v>2532738.2105862759</v>
      </c>
      <c r="N1476" s="44"/>
      <c r="O1476" s="44"/>
    </row>
    <row r="1477" spans="1:15" x14ac:dyDescent="0.25">
      <c r="A1477" s="43">
        <v>60655</v>
      </c>
      <c r="B1477" s="42">
        <f t="shared" si="89"/>
        <v>6</v>
      </c>
      <c r="C1477" s="42">
        <f t="shared" si="90"/>
        <v>0</v>
      </c>
      <c r="D1477" s="36" t="s">
        <v>1383</v>
      </c>
      <c r="E1477" s="44">
        <v>2352</v>
      </c>
      <c r="F1477" s="44">
        <v>2155.85</v>
      </c>
      <c r="G1477" s="44">
        <v>197032.09</v>
      </c>
      <c r="H1477" s="44">
        <v>1994024.41</v>
      </c>
      <c r="I1477" s="44">
        <v>1785483.669041584</v>
      </c>
      <c r="J1477" s="44">
        <v>500</v>
      </c>
      <c r="K1477" s="44">
        <v>500</v>
      </c>
      <c r="L1477" s="29">
        <f t="shared" si="91"/>
        <v>2193212.35</v>
      </c>
      <c r="M1477" s="29">
        <f t="shared" si="88"/>
        <v>3978696.0190415839</v>
      </c>
      <c r="N1477" s="44"/>
      <c r="O1477" s="44"/>
    </row>
    <row r="1478" spans="1:15" x14ac:dyDescent="0.25">
      <c r="A1478" s="43">
        <v>60656</v>
      </c>
      <c r="B1478" s="42">
        <f t="shared" si="89"/>
        <v>6</v>
      </c>
      <c r="C1478" s="42">
        <f t="shared" si="90"/>
        <v>0</v>
      </c>
      <c r="D1478" s="36" t="s">
        <v>1384</v>
      </c>
      <c r="E1478" s="44">
        <v>1593</v>
      </c>
      <c r="F1478" s="44">
        <v>7142.19</v>
      </c>
      <c r="G1478" s="44">
        <v>400716.86</v>
      </c>
      <c r="H1478" s="44">
        <v>1274461.55</v>
      </c>
      <c r="I1478" s="44">
        <v>1209449.6897808902</v>
      </c>
      <c r="J1478" s="44">
        <v>500</v>
      </c>
      <c r="K1478" s="44">
        <v>500</v>
      </c>
      <c r="L1478" s="29">
        <f t="shared" si="91"/>
        <v>1682320.6</v>
      </c>
      <c r="M1478" s="29">
        <f t="shared" ref="M1478:M1541" si="92">L1478+I1478</f>
        <v>2891770.2897808906</v>
      </c>
      <c r="N1478" s="44"/>
      <c r="O1478" s="44"/>
    </row>
    <row r="1479" spans="1:15" x14ac:dyDescent="0.25">
      <c r="A1479" s="43">
        <v>60659</v>
      </c>
      <c r="B1479" s="42">
        <f t="shared" ref="B1479:B1542" si="93">INT(A1479/10000)</f>
        <v>6</v>
      </c>
      <c r="C1479" s="42">
        <f t="shared" ref="C1479:C1542" si="94">IF(E1479&lt;=10000,0,IF(E1479&lt;=20000,1,IF(E1479&lt;=50000,2,3)))</f>
        <v>0</v>
      </c>
      <c r="D1479" s="36" t="s">
        <v>1385</v>
      </c>
      <c r="E1479" s="44">
        <v>4413</v>
      </c>
      <c r="F1479" s="44">
        <v>14246.09</v>
      </c>
      <c r="G1479" s="44">
        <v>290968.03000000003</v>
      </c>
      <c r="H1479" s="44">
        <v>623039.68000000005</v>
      </c>
      <c r="I1479" s="44">
        <v>3353256.4126810874</v>
      </c>
      <c r="J1479" s="44">
        <v>500</v>
      </c>
      <c r="K1479" s="44">
        <v>500</v>
      </c>
      <c r="L1479" s="29">
        <f t="shared" ref="L1479:L1542" si="95">F1479/J1479*500+G1479/K1479*500+H1479</f>
        <v>928253.8</v>
      </c>
      <c r="M1479" s="29">
        <f t="shared" si="92"/>
        <v>4281510.2126810877</v>
      </c>
      <c r="N1479" s="44"/>
      <c r="O1479" s="44"/>
    </row>
    <row r="1480" spans="1:15" x14ac:dyDescent="0.25">
      <c r="A1480" s="43">
        <v>60660</v>
      </c>
      <c r="B1480" s="42">
        <f t="shared" si="93"/>
        <v>6</v>
      </c>
      <c r="C1480" s="42">
        <f t="shared" si="94"/>
        <v>0</v>
      </c>
      <c r="D1480" s="36" t="s">
        <v>1386</v>
      </c>
      <c r="E1480" s="44">
        <v>3520</v>
      </c>
      <c r="F1480" s="44">
        <v>22351.919999999998</v>
      </c>
      <c r="G1480" s="44">
        <v>263648.23</v>
      </c>
      <c r="H1480" s="44">
        <v>1763732.26</v>
      </c>
      <c r="I1480" s="44">
        <v>2672652.5997071271</v>
      </c>
      <c r="J1480" s="44">
        <v>500</v>
      </c>
      <c r="K1480" s="44">
        <v>500</v>
      </c>
      <c r="L1480" s="29">
        <f t="shared" si="95"/>
        <v>2049732.41</v>
      </c>
      <c r="M1480" s="29">
        <f t="shared" si="92"/>
        <v>4722385.0097071268</v>
      </c>
      <c r="N1480" s="44"/>
      <c r="O1480" s="44"/>
    </row>
    <row r="1481" spans="1:15" x14ac:dyDescent="0.25">
      <c r="A1481" s="43">
        <v>60661</v>
      </c>
      <c r="B1481" s="42">
        <f t="shared" si="93"/>
        <v>6</v>
      </c>
      <c r="C1481" s="42">
        <f t="shared" si="94"/>
        <v>0</v>
      </c>
      <c r="D1481" s="36" t="s">
        <v>1387</v>
      </c>
      <c r="E1481" s="44">
        <v>6679</v>
      </c>
      <c r="F1481" s="44">
        <v>22412.91</v>
      </c>
      <c r="G1481" s="44">
        <v>506792.78</v>
      </c>
      <c r="H1481" s="44">
        <v>780320.81</v>
      </c>
      <c r="I1481" s="44">
        <v>5074914.7178941555</v>
      </c>
      <c r="J1481" s="44">
        <v>500</v>
      </c>
      <c r="K1481" s="44">
        <v>500</v>
      </c>
      <c r="L1481" s="29">
        <f t="shared" si="95"/>
        <v>1309526.5</v>
      </c>
      <c r="M1481" s="29">
        <f t="shared" si="92"/>
        <v>6384441.2178941555</v>
      </c>
      <c r="N1481" s="44"/>
      <c r="O1481" s="44"/>
    </row>
    <row r="1482" spans="1:15" x14ac:dyDescent="0.25">
      <c r="A1482" s="43">
        <v>60662</v>
      </c>
      <c r="B1482" s="42">
        <f t="shared" si="93"/>
        <v>6</v>
      </c>
      <c r="C1482" s="42">
        <f t="shared" si="94"/>
        <v>0</v>
      </c>
      <c r="D1482" s="36" t="s">
        <v>1388</v>
      </c>
      <c r="E1482" s="44">
        <v>4835</v>
      </c>
      <c r="F1482" s="44">
        <v>8222.49</v>
      </c>
      <c r="G1482" s="44">
        <v>345129.23</v>
      </c>
      <c r="H1482" s="44">
        <v>988628.02</v>
      </c>
      <c r="I1482" s="44">
        <v>3671100.9430636247</v>
      </c>
      <c r="J1482" s="44">
        <v>500</v>
      </c>
      <c r="K1482" s="44">
        <v>500</v>
      </c>
      <c r="L1482" s="29">
        <f t="shared" si="95"/>
        <v>1341979.74</v>
      </c>
      <c r="M1482" s="29">
        <f t="shared" si="92"/>
        <v>5013080.6830636244</v>
      </c>
      <c r="N1482" s="44"/>
      <c r="O1482" s="44"/>
    </row>
    <row r="1483" spans="1:15" x14ac:dyDescent="0.25">
      <c r="A1483" s="43">
        <v>60663</v>
      </c>
      <c r="B1483" s="42">
        <f t="shared" si="93"/>
        <v>6</v>
      </c>
      <c r="C1483" s="42">
        <f t="shared" si="94"/>
        <v>0</v>
      </c>
      <c r="D1483" s="36" t="s">
        <v>1389</v>
      </c>
      <c r="E1483" s="44">
        <v>6553</v>
      </c>
      <c r="F1483" s="44">
        <v>69478.5</v>
      </c>
      <c r="G1483" s="44">
        <v>582668.93999999994</v>
      </c>
      <c r="H1483" s="44">
        <v>2797935.05</v>
      </c>
      <c r="I1483" s="44">
        <v>4989197.6872459939</v>
      </c>
      <c r="J1483" s="44">
        <v>500</v>
      </c>
      <c r="K1483" s="44">
        <v>500</v>
      </c>
      <c r="L1483" s="29">
        <f t="shared" si="95"/>
        <v>3450082.4899999998</v>
      </c>
      <c r="M1483" s="29">
        <f t="shared" si="92"/>
        <v>8439280.1772459932</v>
      </c>
      <c r="N1483" s="44"/>
      <c r="O1483" s="44"/>
    </row>
    <row r="1484" spans="1:15" x14ac:dyDescent="0.25">
      <c r="A1484" s="43">
        <v>60664</v>
      </c>
      <c r="B1484" s="42">
        <f t="shared" si="93"/>
        <v>6</v>
      </c>
      <c r="C1484" s="42">
        <f t="shared" si="94"/>
        <v>1</v>
      </c>
      <c r="D1484" s="36" t="s">
        <v>1390</v>
      </c>
      <c r="E1484" s="44">
        <v>12940</v>
      </c>
      <c r="F1484" s="44">
        <v>32842.9</v>
      </c>
      <c r="G1484" s="44">
        <v>958464.03</v>
      </c>
      <c r="H1484" s="44">
        <v>1728986.65</v>
      </c>
      <c r="I1484" s="44">
        <v>11275378.738236494</v>
      </c>
      <c r="J1484" s="44">
        <v>500</v>
      </c>
      <c r="K1484" s="44">
        <v>500</v>
      </c>
      <c r="L1484" s="29">
        <f t="shared" si="95"/>
        <v>2720293.58</v>
      </c>
      <c r="M1484" s="29">
        <f t="shared" si="92"/>
        <v>13995672.318236494</v>
      </c>
      <c r="N1484" s="44"/>
      <c r="O1484" s="44"/>
    </row>
    <row r="1485" spans="1:15" x14ac:dyDescent="0.25">
      <c r="A1485" s="43">
        <v>60665</v>
      </c>
      <c r="B1485" s="42">
        <f t="shared" si="93"/>
        <v>6</v>
      </c>
      <c r="C1485" s="42">
        <f t="shared" si="94"/>
        <v>0</v>
      </c>
      <c r="D1485" s="36" t="s">
        <v>1391</v>
      </c>
      <c r="E1485" s="44">
        <v>7127</v>
      </c>
      <c r="F1485" s="44">
        <v>29243.61</v>
      </c>
      <c r="G1485" s="44">
        <v>467075.66</v>
      </c>
      <c r="H1485" s="44">
        <v>358435.14</v>
      </c>
      <c r="I1485" s="44">
        <v>5414097.8669934245</v>
      </c>
      <c r="J1485" s="44">
        <v>500</v>
      </c>
      <c r="K1485" s="44">
        <v>500</v>
      </c>
      <c r="L1485" s="29">
        <f t="shared" si="95"/>
        <v>854754.40999999992</v>
      </c>
      <c r="M1485" s="29">
        <f t="shared" si="92"/>
        <v>6268852.2769934246</v>
      </c>
      <c r="N1485" s="44"/>
      <c r="O1485" s="44"/>
    </row>
    <row r="1486" spans="1:15" x14ac:dyDescent="0.25">
      <c r="A1486" s="43">
        <v>60666</v>
      </c>
      <c r="B1486" s="42">
        <f t="shared" si="93"/>
        <v>6</v>
      </c>
      <c r="C1486" s="42">
        <f t="shared" si="94"/>
        <v>0</v>
      </c>
      <c r="D1486" s="36" t="s">
        <v>1392</v>
      </c>
      <c r="E1486" s="44">
        <v>2658</v>
      </c>
      <c r="F1486" s="44">
        <v>11162.3</v>
      </c>
      <c r="G1486" s="44">
        <v>151415.17000000001</v>
      </c>
      <c r="H1486" s="44">
        <v>198221.26</v>
      </c>
      <c r="I1486" s="44">
        <v>2018156.4233015745</v>
      </c>
      <c r="J1486" s="44">
        <v>500</v>
      </c>
      <c r="K1486" s="44">
        <v>500</v>
      </c>
      <c r="L1486" s="29">
        <f t="shared" si="95"/>
        <v>360798.73</v>
      </c>
      <c r="M1486" s="29">
        <f t="shared" si="92"/>
        <v>2378955.1533015743</v>
      </c>
      <c r="N1486" s="44"/>
      <c r="O1486" s="44"/>
    </row>
    <row r="1487" spans="1:15" x14ac:dyDescent="0.25">
      <c r="A1487" s="43">
        <v>60667</v>
      </c>
      <c r="B1487" s="42">
        <f t="shared" si="93"/>
        <v>6</v>
      </c>
      <c r="C1487" s="42">
        <f t="shared" si="94"/>
        <v>0</v>
      </c>
      <c r="D1487" s="36" t="s">
        <v>1393</v>
      </c>
      <c r="E1487" s="44">
        <v>4541</v>
      </c>
      <c r="F1487" s="44">
        <v>9814.64</v>
      </c>
      <c r="G1487" s="44">
        <v>548913.87</v>
      </c>
      <c r="H1487" s="44">
        <v>8782822.1899999995</v>
      </c>
      <c r="I1487" s="44">
        <v>3450048.1277903193</v>
      </c>
      <c r="J1487" s="44">
        <v>500</v>
      </c>
      <c r="K1487" s="44">
        <v>500</v>
      </c>
      <c r="L1487" s="29">
        <f t="shared" si="95"/>
        <v>9341550.6999999993</v>
      </c>
      <c r="M1487" s="29">
        <f t="shared" si="92"/>
        <v>12791598.827790318</v>
      </c>
      <c r="N1487" s="44"/>
      <c r="O1487" s="44"/>
    </row>
    <row r="1488" spans="1:15" x14ac:dyDescent="0.25">
      <c r="A1488" s="43">
        <v>60668</v>
      </c>
      <c r="B1488" s="42">
        <f t="shared" si="93"/>
        <v>6</v>
      </c>
      <c r="C1488" s="42">
        <f t="shared" si="94"/>
        <v>0</v>
      </c>
      <c r="D1488" s="36" t="s">
        <v>1394</v>
      </c>
      <c r="E1488" s="44">
        <v>3735</v>
      </c>
      <c r="F1488" s="44">
        <v>21232.58</v>
      </c>
      <c r="G1488" s="44">
        <v>205135.66</v>
      </c>
      <c r="H1488" s="44">
        <v>185693.71</v>
      </c>
      <c r="I1488" s="44">
        <v>2835897.0056551471</v>
      </c>
      <c r="J1488" s="44">
        <v>500</v>
      </c>
      <c r="K1488" s="44">
        <v>500</v>
      </c>
      <c r="L1488" s="29">
        <f t="shared" si="95"/>
        <v>412061.94999999995</v>
      </c>
      <c r="M1488" s="29">
        <f t="shared" si="92"/>
        <v>3247958.9556551473</v>
      </c>
      <c r="N1488" s="44"/>
      <c r="O1488" s="44"/>
    </row>
    <row r="1489" spans="1:15" x14ac:dyDescent="0.25">
      <c r="A1489" s="43">
        <v>60669</v>
      </c>
      <c r="B1489" s="42">
        <f t="shared" si="93"/>
        <v>6</v>
      </c>
      <c r="C1489" s="42">
        <f t="shared" si="94"/>
        <v>1</v>
      </c>
      <c r="D1489" s="36" t="s">
        <v>1395</v>
      </c>
      <c r="E1489" s="44">
        <v>11222</v>
      </c>
      <c r="F1489" s="44">
        <v>7145.94</v>
      </c>
      <c r="G1489" s="44">
        <v>1343113.25</v>
      </c>
      <c r="H1489" s="44">
        <v>6516819.2800000003</v>
      </c>
      <c r="I1489" s="44">
        <v>9778242.3247745521</v>
      </c>
      <c r="J1489" s="44">
        <v>500</v>
      </c>
      <c r="K1489" s="44">
        <v>500</v>
      </c>
      <c r="L1489" s="29">
        <f t="shared" si="95"/>
        <v>7867078.4700000007</v>
      </c>
      <c r="M1489" s="29">
        <f t="shared" si="92"/>
        <v>17645320.794774555</v>
      </c>
      <c r="N1489" s="44"/>
      <c r="O1489" s="44"/>
    </row>
    <row r="1490" spans="1:15" x14ac:dyDescent="0.25">
      <c r="A1490" s="43">
        <v>60670</v>
      </c>
      <c r="B1490" s="42">
        <f t="shared" si="93"/>
        <v>6</v>
      </c>
      <c r="C1490" s="42">
        <f t="shared" si="94"/>
        <v>0</v>
      </c>
      <c r="D1490" s="36" t="s">
        <v>2170</v>
      </c>
      <c r="E1490" s="44">
        <v>6212</v>
      </c>
      <c r="F1490" s="44">
        <v>15197.57</v>
      </c>
      <c r="G1490" s="44">
        <v>710966.56</v>
      </c>
      <c r="H1490" s="44">
        <v>8991978.1899999995</v>
      </c>
      <c r="I1490" s="44">
        <v>4819912.9848114653</v>
      </c>
      <c r="J1490" s="44">
        <v>500</v>
      </c>
      <c r="K1490" s="44">
        <v>500</v>
      </c>
      <c r="L1490" s="29">
        <f t="shared" si="95"/>
        <v>9718142.3200000003</v>
      </c>
      <c r="M1490" s="29">
        <f t="shared" si="92"/>
        <v>14538055.304811466</v>
      </c>
      <c r="N1490" s="44"/>
      <c r="O1490" s="44"/>
    </row>
    <row r="1491" spans="1:15" x14ac:dyDescent="0.25">
      <c r="A1491" s="43">
        <v>61001</v>
      </c>
      <c r="B1491" s="42">
        <f t="shared" si="93"/>
        <v>6</v>
      </c>
      <c r="C1491" s="42">
        <f t="shared" si="94"/>
        <v>0</v>
      </c>
      <c r="D1491" s="36" t="s">
        <v>1396</v>
      </c>
      <c r="E1491" s="44">
        <v>1480</v>
      </c>
      <c r="F1491" s="44">
        <v>13605.7</v>
      </c>
      <c r="G1491" s="44">
        <v>70288.100000000006</v>
      </c>
      <c r="H1491" s="44">
        <v>125615.01</v>
      </c>
      <c r="I1491" s="44">
        <v>1123728.9339677694</v>
      </c>
      <c r="J1491" s="44">
        <v>500</v>
      </c>
      <c r="K1491" s="44">
        <v>500</v>
      </c>
      <c r="L1491" s="29">
        <f t="shared" si="95"/>
        <v>209508.81</v>
      </c>
      <c r="M1491" s="29">
        <f t="shared" si="92"/>
        <v>1333237.7439677694</v>
      </c>
      <c r="N1491" s="44"/>
      <c r="O1491" s="44"/>
    </row>
    <row r="1492" spans="1:15" x14ac:dyDescent="0.25">
      <c r="A1492" s="43">
        <v>61002</v>
      </c>
      <c r="B1492" s="42">
        <f t="shared" si="93"/>
        <v>6</v>
      </c>
      <c r="C1492" s="42">
        <f t="shared" si="94"/>
        <v>0</v>
      </c>
      <c r="D1492" s="36" t="s">
        <v>1397</v>
      </c>
      <c r="E1492" s="44">
        <v>995</v>
      </c>
      <c r="F1492" s="44">
        <v>2986.31</v>
      </c>
      <c r="G1492" s="44">
        <v>73178.58</v>
      </c>
      <c r="H1492" s="44">
        <v>182277.17</v>
      </c>
      <c r="I1492" s="44">
        <v>758963.66525179194</v>
      </c>
      <c r="J1492" s="44">
        <v>500</v>
      </c>
      <c r="K1492" s="44">
        <v>500</v>
      </c>
      <c r="L1492" s="29">
        <f t="shared" si="95"/>
        <v>258442.06</v>
      </c>
      <c r="M1492" s="29">
        <f t="shared" si="92"/>
        <v>1017405.725251792</v>
      </c>
      <c r="N1492" s="44"/>
      <c r="O1492" s="44"/>
    </row>
    <row r="1493" spans="1:15" x14ac:dyDescent="0.25">
      <c r="A1493" s="43">
        <v>61007</v>
      </c>
      <c r="B1493" s="42">
        <f t="shared" si="93"/>
        <v>6</v>
      </c>
      <c r="C1493" s="42">
        <f t="shared" si="94"/>
        <v>0</v>
      </c>
      <c r="D1493" s="36" t="s">
        <v>1398</v>
      </c>
      <c r="E1493" s="44">
        <v>1384</v>
      </c>
      <c r="F1493" s="44">
        <v>6189.42</v>
      </c>
      <c r="G1493" s="44">
        <v>63193.46</v>
      </c>
      <c r="H1493" s="44">
        <v>183785.69</v>
      </c>
      <c r="I1493" s="44">
        <v>1050838.408521211</v>
      </c>
      <c r="J1493" s="44">
        <v>500</v>
      </c>
      <c r="K1493" s="44">
        <v>500</v>
      </c>
      <c r="L1493" s="29">
        <f t="shared" si="95"/>
        <v>253168.57</v>
      </c>
      <c r="M1493" s="29">
        <f t="shared" si="92"/>
        <v>1304006.9785212111</v>
      </c>
      <c r="N1493" s="44"/>
      <c r="O1493" s="44"/>
    </row>
    <row r="1494" spans="1:15" x14ac:dyDescent="0.25">
      <c r="A1494" s="43">
        <v>61008</v>
      </c>
      <c r="B1494" s="42">
        <f t="shared" si="93"/>
        <v>6</v>
      </c>
      <c r="C1494" s="42">
        <f t="shared" si="94"/>
        <v>0</v>
      </c>
      <c r="D1494" s="36" t="s">
        <v>1399</v>
      </c>
      <c r="E1494" s="44">
        <v>1218</v>
      </c>
      <c r="F1494" s="44">
        <v>17273.84</v>
      </c>
      <c r="G1494" s="44">
        <v>110864.24</v>
      </c>
      <c r="H1494" s="44">
        <v>613407.42000000004</v>
      </c>
      <c r="I1494" s="44">
        <v>924654.64110289479</v>
      </c>
      <c r="J1494" s="44">
        <v>500</v>
      </c>
      <c r="K1494" s="44">
        <v>500</v>
      </c>
      <c r="L1494" s="29">
        <f t="shared" si="95"/>
        <v>741545.5</v>
      </c>
      <c r="M1494" s="29">
        <f t="shared" si="92"/>
        <v>1666200.1411028947</v>
      </c>
      <c r="N1494" s="44"/>
      <c r="O1494" s="44"/>
    </row>
    <row r="1495" spans="1:15" x14ac:dyDescent="0.25">
      <c r="A1495" s="43">
        <v>61012</v>
      </c>
      <c r="B1495" s="42">
        <f t="shared" si="93"/>
        <v>6</v>
      </c>
      <c r="C1495" s="42">
        <f t="shared" si="94"/>
        <v>0</v>
      </c>
      <c r="D1495" s="36" t="s">
        <v>1400</v>
      </c>
      <c r="E1495" s="44">
        <v>2509</v>
      </c>
      <c r="F1495" s="44">
        <v>5237.67</v>
      </c>
      <c r="G1495" s="44">
        <v>198974.12</v>
      </c>
      <c r="H1495" s="44">
        <v>783692.13</v>
      </c>
      <c r="I1495" s="44">
        <v>1905024.253598063</v>
      </c>
      <c r="J1495" s="44">
        <v>500</v>
      </c>
      <c r="K1495" s="44">
        <v>500</v>
      </c>
      <c r="L1495" s="29">
        <f t="shared" si="95"/>
        <v>987903.92</v>
      </c>
      <c r="M1495" s="29">
        <f t="shared" si="92"/>
        <v>2892928.1735980632</v>
      </c>
      <c r="N1495" s="44"/>
      <c r="O1495" s="44"/>
    </row>
    <row r="1496" spans="1:15" x14ac:dyDescent="0.25">
      <c r="A1496" s="43">
        <v>61013</v>
      </c>
      <c r="B1496" s="42">
        <f t="shared" si="93"/>
        <v>6</v>
      </c>
      <c r="C1496" s="42">
        <f t="shared" si="94"/>
        <v>0</v>
      </c>
      <c r="D1496" s="36" t="s">
        <v>1401</v>
      </c>
      <c r="E1496" s="44">
        <v>2261</v>
      </c>
      <c r="F1496" s="44">
        <v>10797.96</v>
      </c>
      <c r="G1496" s="44">
        <v>113533.57</v>
      </c>
      <c r="H1496" s="44">
        <v>326521.90000000002</v>
      </c>
      <c r="I1496" s="44">
        <v>1726357.3819629829</v>
      </c>
      <c r="J1496" s="44">
        <v>500</v>
      </c>
      <c r="K1496" s="44">
        <v>500</v>
      </c>
      <c r="L1496" s="29">
        <f t="shared" si="95"/>
        <v>450853.43000000005</v>
      </c>
      <c r="M1496" s="29">
        <f t="shared" si="92"/>
        <v>2177210.8119629831</v>
      </c>
      <c r="N1496" s="44"/>
      <c r="O1496" s="44"/>
    </row>
    <row r="1497" spans="1:15" x14ac:dyDescent="0.25">
      <c r="A1497" s="43">
        <v>61016</v>
      </c>
      <c r="B1497" s="42">
        <f t="shared" si="93"/>
        <v>6</v>
      </c>
      <c r="C1497" s="42">
        <f t="shared" si="94"/>
        <v>0</v>
      </c>
      <c r="D1497" s="36" t="s">
        <v>1402</v>
      </c>
      <c r="E1497" s="44">
        <v>1950</v>
      </c>
      <c r="F1497" s="44">
        <v>11120.37</v>
      </c>
      <c r="G1497" s="44">
        <v>116340.16</v>
      </c>
      <c r="H1497" s="44">
        <v>224374.36</v>
      </c>
      <c r="I1497" s="44">
        <v>1482136.6934628314</v>
      </c>
      <c r="J1497" s="44">
        <v>500</v>
      </c>
      <c r="K1497" s="44">
        <v>500</v>
      </c>
      <c r="L1497" s="29">
        <f t="shared" si="95"/>
        <v>351834.89</v>
      </c>
      <c r="M1497" s="29">
        <f t="shared" si="92"/>
        <v>1833971.5834628316</v>
      </c>
      <c r="N1497" s="44"/>
      <c r="O1497" s="44"/>
    </row>
    <row r="1498" spans="1:15" x14ac:dyDescent="0.25">
      <c r="A1498" s="43">
        <v>61017</v>
      </c>
      <c r="B1498" s="42">
        <f t="shared" si="93"/>
        <v>6</v>
      </c>
      <c r="C1498" s="42">
        <f t="shared" si="94"/>
        <v>0</v>
      </c>
      <c r="D1498" s="36" t="s">
        <v>1403</v>
      </c>
      <c r="E1498" s="44">
        <v>1460</v>
      </c>
      <c r="F1498" s="44">
        <v>8317.6200000000008</v>
      </c>
      <c r="G1498" s="44">
        <v>64067.93</v>
      </c>
      <c r="H1498" s="44">
        <v>112396.07</v>
      </c>
      <c r="I1498" s="44">
        <v>1108543.4078330696</v>
      </c>
      <c r="J1498" s="44">
        <v>500</v>
      </c>
      <c r="K1498" s="44">
        <v>500</v>
      </c>
      <c r="L1498" s="29">
        <f t="shared" si="95"/>
        <v>184781.62</v>
      </c>
      <c r="M1498" s="29">
        <f t="shared" si="92"/>
        <v>1293325.0278330697</v>
      </c>
      <c r="N1498" s="44"/>
      <c r="O1498" s="44"/>
    </row>
    <row r="1499" spans="1:15" x14ac:dyDescent="0.25">
      <c r="A1499" s="43">
        <v>61019</v>
      </c>
      <c r="B1499" s="42">
        <f t="shared" si="93"/>
        <v>6</v>
      </c>
      <c r="C1499" s="42">
        <f t="shared" si="94"/>
        <v>0</v>
      </c>
      <c r="D1499" s="36" t="s">
        <v>1404</v>
      </c>
      <c r="E1499" s="44">
        <v>1217</v>
      </c>
      <c r="F1499" s="44">
        <v>6779.21</v>
      </c>
      <c r="G1499" s="44">
        <v>60009.71</v>
      </c>
      <c r="H1499" s="44">
        <v>468017.18</v>
      </c>
      <c r="I1499" s="44">
        <v>945671.68602954794</v>
      </c>
      <c r="J1499" s="44">
        <v>500</v>
      </c>
      <c r="K1499" s="44">
        <v>500</v>
      </c>
      <c r="L1499" s="29">
        <f t="shared" si="95"/>
        <v>534806.1</v>
      </c>
      <c r="M1499" s="29">
        <f t="shared" si="92"/>
        <v>1480477.7860295479</v>
      </c>
      <c r="N1499" s="44"/>
      <c r="O1499" s="44"/>
    </row>
    <row r="1500" spans="1:15" x14ac:dyDescent="0.25">
      <c r="A1500" s="43">
        <v>61020</v>
      </c>
      <c r="B1500" s="42">
        <f t="shared" si="93"/>
        <v>6</v>
      </c>
      <c r="C1500" s="42">
        <f t="shared" si="94"/>
        <v>0</v>
      </c>
      <c r="D1500" s="36" t="s">
        <v>1405</v>
      </c>
      <c r="E1500" s="44">
        <v>1329</v>
      </c>
      <c r="F1500" s="44">
        <v>10279.459999999999</v>
      </c>
      <c r="G1500" s="44">
        <v>73777.95</v>
      </c>
      <c r="H1500" s="44">
        <v>377665.95</v>
      </c>
      <c r="I1500" s="44">
        <v>1009078.2116507874</v>
      </c>
      <c r="J1500" s="44">
        <v>500</v>
      </c>
      <c r="K1500" s="44">
        <v>500</v>
      </c>
      <c r="L1500" s="29">
        <f t="shared" si="95"/>
        <v>461723.36</v>
      </c>
      <c r="M1500" s="29">
        <f t="shared" si="92"/>
        <v>1470801.5716507873</v>
      </c>
      <c r="N1500" s="44"/>
      <c r="O1500" s="44"/>
    </row>
    <row r="1501" spans="1:15" x14ac:dyDescent="0.25">
      <c r="A1501" s="43">
        <v>61021</v>
      </c>
      <c r="B1501" s="42">
        <f t="shared" si="93"/>
        <v>6</v>
      </c>
      <c r="C1501" s="42">
        <f t="shared" si="94"/>
        <v>0</v>
      </c>
      <c r="D1501" s="36" t="s">
        <v>2134</v>
      </c>
      <c r="E1501" s="44">
        <v>2176</v>
      </c>
      <c r="F1501" s="44">
        <v>2211.34</v>
      </c>
      <c r="G1501" s="44">
        <v>172097.87</v>
      </c>
      <c r="H1501" s="44">
        <v>1859234.22</v>
      </c>
      <c r="I1501" s="44">
        <v>1662251.567490587</v>
      </c>
      <c r="J1501" s="44">
        <v>500</v>
      </c>
      <c r="K1501" s="44">
        <v>500</v>
      </c>
      <c r="L1501" s="29">
        <f t="shared" si="95"/>
        <v>2033543.43</v>
      </c>
      <c r="M1501" s="29">
        <f t="shared" si="92"/>
        <v>3695794.9974905867</v>
      </c>
      <c r="N1501" s="44"/>
      <c r="O1501" s="44"/>
    </row>
    <row r="1502" spans="1:15" x14ac:dyDescent="0.25">
      <c r="A1502" s="43">
        <v>61024</v>
      </c>
      <c r="B1502" s="42">
        <f t="shared" si="93"/>
        <v>6</v>
      </c>
      <c r="C1502" s="42">
        <f t="shared" si="94"/>
        <v>0</v>
      </c>
      <c r="D1502" s="36" t="s">
        <v>1406</v>
      </c>
      <c r="E1502" s="44">
        <v>2083</v>
      </c>
      <c r="F1502" s="44">
        <v>11183.37</v>
      </c>
      <c r="G1502" s="44">
        <v>86095.93</v>
      </c>
      <c r="H1502" s="44">
        <v>189044.2</v>
      </c>
      <c r="I1502" s="44">
        <v>1587560.6964661337</v>
      </c>
      <c r="J1502" s="44">
        <v>500</v>
      </c>
      <c r="K1502" s="44">
        <v>500</v>
      </c>
      <c r="L1502" s="29">
        <f t="shared" si="95"/>
        <v>286323.5</v>
      </c>
      <c r="M1502" s="29">
        <f t="shared" si="92"/>
        <v>1873884.1964661337</v>
      </c>
      <c r="N1502" s="44"/>
      <c r="O1502" s="44"/>
    </row>
    <row r="1503" spans="1:15" x14ac:dyDescent="0.25">
      <c r="A1503" s="43">
        <v>61027</v>
      </c>
      <c r="B1503" s="42">
        <f t="shared" si="93"/>
        <v>6</v>
      </c>
      <c r="C1503" s="42">
        <f t="shared" si="94"/>
        <v>0</v>
      </c>
      <c r="D1503" s="36" t="s">
        <v>1407</v>
      </c>
      <c r="E1503" s="44">
        <v>1496</v>
      </c>
      <c r="F1503" s="44">
        <v>11945.52</v>
      </c>
      <c r="G1503" s="44">
        <v>87405.64</v>
      </c>
      <c r="H1503" s="44">
        <v>324740.55</v>
      </c>
      <c r="I1503" s="44">
        <v>1140598.687449947</v>
      </c>
      <c r="J1503" s="44">
        <v>500</v>
      </c>
      <c r="K1503" s="44">
        <v>500</v>
      </c>
      <c r="L1503" s="29">
        <f t="shared" si="95"/>
        <v>424091.70999999996</v>
      </c>
      <c r="M1503" s="29">
        <f t="shared" si="92"/>
        <v>1564690.397449947</v>
      </c>
      <c r="N1503" s="44"/>
      <c r="O1503" s="44"/>
    </row>
    <row r="1504" spans="1:15" x14ac:dyDescent="0.25">
      <c r="A1504" s="43">
        <v>61030</v>
      </c>
      <c r="B1504" s="42">
        <f t="shared" si="93"/>
        <v>6</v>
      </c>
      <c r="C1504" s="42">
        <f t="shared" si="94"/>
        <v>0</v>
      </c>
      <c r="D1504" s="36" t="s">
        <v>2135</v>
      </c>
      <c r="E1504" s="44">
        <v>1730</v>
      </c>
      <c r="F1504" s="44">
        <v>6592.09</v>
      </c>
      <c r="G1504" s="44">
        <v>95875.23</v>
      </c>
      <c r="H1504" s="44">
        <v>127475.93</v>
      </c>
      <c r="I1504" s="44">
        <v>1317338.0888474814</v>
      </c>
      <c r="J1504" s="44">
        <v>500</v>
      </c>
      <c r="K1504" s="44">
        <v>500</v>
      </c>
      <c r="L1504" s="29">
        <f t="shared" si="95"/>
        <v>229943.25</v>
      </c>
      <c r="M1504" s="29">
        <f t="shared" si="92"/>
        <v>1547281.3388474814</v>
      </c>
      <c r="N1504" s="44"/>
      <c r="O1504" s="44"/>
    </row>
    <row r="1505" spans="1:15" x14ac:dyDescent="0.25">
      <c r="A1505" s="43">
        <v>61032</v>
      </c>
      <c r="B1505" s="42">
        <f t="shared" si="93"/>
        <v>6</v>
      </c>
      <c r="C1505" s="42">
        <f t="shared" si="94"/>
        <v>0</v>
      </c>
      <c r="D1505" s="36" t="s">
        <v>2136</v>
      </c>
      <c r="E1505" s="44">
        <v>2014</v>
      </c>
      <c r="F1505" s="44">
        <v>11315.02</v>
      </c>
      <c r="G1505" s="44">
        <v>104196.7</v>
      </c>
      <c r="H1505" s="44">
        <v>186088.07</v>
      </c>
      <c r="I1505" s="44">
        <v>1533988.8036798604</v>
      </c>
      <c r="J1505" s="44">
        <v>500</v>
      </c>
      <c r="K1505" s="44">
        <v>500</v>
      </c>
      <c r="L1505" s="29">
        <f t="shared" si="95"/>
        <v>301599.79000000004</v>
      </c>
      <c r="M1505" s="29">
        <f t="shared" si="92"/>
        <v>1835588.5936798605</v>
      </c>
      <c r="N1505" s="44"/>
      <c r="O1505" s="44"/>
    </row>
    <row r="1506" spans="1:15" x14ac:dyDescent="0.25">
      <c r="A1506" s="43">
        <v>61033</v>
      </c>
      <c r="B1506" s="42">
        <f t="shared" si="93"/>
        <v>6</v>
      </c>
      <c r="C1506" s="42">
        <f t="shared" si="94"/>
        <v>0</v>
      </c>
      <c r="D1506" s="36" t="s">
        <v>2137</v>
      </c>
      <c r="E1506" s="44">
        <v>2287</v>
      </c>
      <c r="F1506" s="44">
        <v>12295.11</v>
      </c>
      <c r="G1506" s="44">
        <v>116369.06</v>
      </c>
      <c r="H1506" s="44">
        <v>191974.94</v>
      </c>
      <c r="I1506" s="44">
        <v>1743989.2802281354</v>
      </c>
      <c r="J1506" s="44">
        <v>500</v>
      </c>
      <c r="K1506" s="44">
        <v>500</v>
      </c>
      <c r="L1506" s="29">
        <f t="shared" si="95"/>
        <v>320639.11</v>
      </c>
      <c r="M1506" s="29">
        <f t="shared" si="92"/>
        <v>2064628.3902281355</v>
      </c>
      <c r="N1506" s="44"/>
      <c r="O1506" s="44"/>
    </row>
    <row r="1507" spans="1:15" x14ac:dyDescent="0.25">
      <c r="A1507" s="43">
        <v>61043</v>
      </c>
      <c r="B1507" s="42">
        <f t="shared" si="93"/>
        <v>6</v>
      </c>
      <c r="C1507" s="42">
        <f t="shared" si="94"/>
        <v>0</v>
      </c>
      <c r="D1507" s="36" t="s">
        <v>1408</v>
      </c>
      <c r="E1507" s="44">
        <v>3287</v>
      </c>
      <c r="F1507" s="44">
        <v>7418.92</v>
      </c>
      <c r="G1507" s="44">
        <v>188367.29</v>
      </c>
      <c r="H1507" s="44">
        <v>942059.47</v>
      </c>
      <c r="I1507" s="44">
        <v>2495886.3329575444</v>
      </c>
      <c r="J1507" s="44">
        <v>500</v>
      </c>
      <c r="K1507" s="44">
        <v>500</v>
      </c>
      <c r="L1507" s="29">
        <f t="shared" si="95"/>
        <v>1137845.68</v>
      </c>
      <c r="M1507" s="29">
        <f t="shared" si="92"/>
        <v>3633732.0129575441</v>
      </c>
      <c r="N1507" s="44"/>
      <c r="O1507" s="44"/>
    </row>
    <row r="1508" spans="1:15" x14ac:dyDescent="0.25">
      <c r="A1508" s="43">
        <v>61045</v>
      </c>
      <c r="B1508" s="42">
        <f t="shared" si="93"/>
        <v>6</v>
      </c>
      <c r="C1508" s="42">
        <f t="shared" si="94"/>
        <v>0</v>
      </c>
      <c r="D1508" s="36" t="s">
        <v>1409</v>
      </c>
      <c r="E1508" s="44">
        <v>5980</v>
      </c>
      <c r="F1508" s="44">
        <v>4456.6000000000004</v>
      </c>
      <c r="G1508" s="44">
        <v>345750.69</v>
      </c>
      <c r="H1508" s="44">
        <v>974033.52</v>
      </c>
      <c r="I1508" s="44">
        <v>4555668.3397815255</v>
      </c>
      <c r="J1508" s="44">
        <v>500</v>
      </c>
      <c r="K1508" s="44">
        <v>500</v>
      </c>
      <c r="L1508" s="29">
        <f t="shared" si="95"/>
        <v>1324240.81</v>
      </c>
      <c r="M1508" s="29">
        <f t="shared" si="92"/>
        <v>5879909.1497815251</v>
      </c>
      <c r="N1508" s="44"/>
      <c r="O1508" s="44"/>
    </row>
    <row r="1509" spans="1:15" x14ac:dyDescent="0.25">
      <c r="A1509" s="43">
        <v>61049</v>
      </c>
      <c r="B1509" s="42">
        <f t="shared" si="93"/>
        <v>6</v>
      </c>
      <c r="C1509" s="42">
        <f t="shared" si="94"/>
        <v>0</v>
      </c>
      <c r="D1509" s="36" t="s">
        <v>2138</v>
      </c>
      <c r="E1509" s="44">
        <v>2569</v>
      </c>
      <c r="F1509" s="44">
        <v>12277.69</v>
      </c>
      <c r="G1509" s="44">
        <v>183968.74</v>
      </c>
      <c r="H1509" s="44">
        <v>575505.07999999996</v>
      </c>
      <c r="I1509" s="44">
        <v>2017582.8585126614</v>
      </c>
      <c r="J1509" s="44">
        <v>500</v>
      </c>
      <c r="K1509" s="44">
        <v>500</v>
      </c>
      <c r="L1509" s="29">
        <f t="shared" si="95"/>
        <v>771751.51</v>
      </c>
      <c r="M1509" s="29">
        <f t="shared" si="92"/>
        <v>2789334.3685126612</v>
      </c>
      <c r="N1509" s="44"/>
      <c r="O1509" s="44"/>
    </row>
    <row r="1510" spans="1:15" x14ac:dyDescent="0.25">
      <c r="A1510" s="43">
        <v>61050</v>
      </c>
      <c r="B1510" s="42">
        <f t="shared" si="93"/>
        <v>6</v>
      </c>
      <c r="C1510" s="42">
        <f t="shared" si="94"/>
        <v>0</v>
      </c>
      <c r="D1510" s="36" t="s">
        <v>1410</v>
      </c>
      <c r="E1510" s="44">
        <v>3219</v>
      </c>
      <c r="F1510" s="44">
        <v>22794.06</v>
      </c>
      <c r="G1510" s="44">
        <v>141953.79999999999</v>
      </c>
      <c r="H1510" s="44">
        <v>516019.11</v>
      </c>
      <c r="I1510" s="44">
        <v>2547767.7414372354</v>
      </c>
      <c r="J1510" s="44">
        <v>500</v>
      </c>
      <c r="K1510" s="44">
        <v>500</v>
      </c>
      <c r="L1510" s="29">
        <f t="shared" si="95"/>
        <v>680766.97</v>
      </c>
      <c r="M1510" s="29">
        <f t="shared" si="92"/>
        <v>3228534.7114372356</v>
      </c>
      <c r="N1510" s="44"/>
      <c r="O1510" s="44"/>
    </row>
    <row r="1511" spans="1:15" x14ac:dyDescent="0.25">
      <c r="A1511" s="43">
        <v>61051</v>
      </c>
      <c r="B1511" s="42">
        <f t="shared" si="93"/>
        <v>6</v>
      </c>
      <c r="C1511" s="42">
        <f t="shared" si="94"/>
        <v>0</v>
      </c>
      <c r="D1511" s="36" t="s">
        <v>1411</v>
      </c>
      <c r="E1511" s="44">
        <v>2797</v>
      </c>
      <c r="F1511" s="44">
        <v>13399.2</v>
      </c>
      <c r="G1511" s="44">
        <v>213518.41</v>
      </c>
      <c r="H1511" s="44">
        <v>792057.13</v>
      </c>
      <c r="I1511" s="44">
        <v>2132919.4916889314</v>
      </c>
      <c r="J1511" s="44">
        <v>500</v>
      </c>
      <c r="K1511" s="44">
        <v>500</v>
      </c>
      <c r="L1511" s="29">
        <f t="shared" si="95"/>
        <v>1018974.74</v>
      </c>
      <c r="M1511" s="29">
        <f t="shared" si="92"/>
        <v>3151894.2316889316</v>
      </c>
      <c r="N1511" s="44"/>
      <c r="O1511" s="44"/>
    </row>
    <row r="1512" spans="1:15" x14ac:dyDescent="0.25">
      <c r="A1512" s="43">
        <v>61052</v>
      </c>
      <c r="B1512" s="42">
        <f t="shared" si="93"/>
        <v>6</v>
      </c>
      <c r="C1512" s="42">
        <f t="shared" si="94"/>
        <v>0</v>
      </c>
      <c r="D1512" s="36" t="s">
        <v>1412</v>
      </c>
      <c r="E1512" s="44">
        <v>2802</v>
      </c>
      <c r="F1512" s="44">
        <v>13658.97</v>
      </c>
      <c r="G1512" s="44">
        <v>154703.81</v>
      </c>
      <c r="H1512" s="44">
        <v>220248.57</v>
      </c>
      <c r="I1512" s="44">
        <v>2130024.2865062193</v>
      </c>
      <c r="J1512" s="44">
        <v>500</v>
      </c>
      <c r="K1512" s="44">
        <v>500</v>
      </c>
      <c r="L1512" s="29">
        <f t="shared" si="95"/>
        <v>388611.35</v>
      </c>
      <c r="M1512" s="29">
        <f t="shared" si="92"/>
        <v>2518635.6365062194</v>
      </c>
      <c r="N1512" s="44"/>
      <c r="O1512" s="44"/>
    </row>
    <row r="1513" spans="1:15" x14ac:dyDescent="0.25">
      <c r="A1513" s="43">
        <v>61053</v>
      </c>
      <c r="B1513" s="42">
        <f t="shared" si="93"/>
        <v>6</v>
      </c>
      <c r="C1513" s="42">
        <f t="shared" si="94"/>
        <v>1</v>
      </c>
      <c r="D1513" s="36" t="s">
        <v>1413</v>
      </c>
      <c r="E1513" s="44">
        <v>12383</v>
      </c>
      <c r="F1513" s="44">
        <v>11922.710000000001</v>
      </c>
      <c r="G1513" s="44">
        <v>1053101.75</v>
      </c>
      <c r="H1513" s="44">
        <v>4733350.46</v>
      </c>
      <c r="I1513" s="44">
        <v>10789926.645048192</v>
      </c>
      <c r="J1513" s="44">
        <v>500</v>
      </c>
      <c r="K1513" s="44">
        <v>500</v>
      </c>
      <c r="L1513" s="29">
        <f t="shared" si="95"/>
        <v>5798374.9199999999</v>
      </c>
      <c r="M1513" s="29">
        <f t="shared" si="92"/>
        <v>16588301.565048192</v>
      </c>
      <c r="N1513" s="44"/>
      <c r="O1513" s="44"/>
    </row>
    <row r="1514" spans="1:15" x14ac:dyDescent="0.25">
      <c r="A1514" s="43">
        <v>61054</v>
      </c>
      <c r="B1514" s="42">
        <f t="shared" si="93"/>
        <v>6</v>
      </c>
      <c r="C1514" s="42">
        <f t="shared" si="94"/>
        <v>0</v>
      </c>
      <c r="D1514" s="36" t="s">
        <v>2139</v>
      </c>
      <c r="E1514" s="44">
        <v>3689</v>
      </c>
      <c r="F1514" s="44">
        <v>28155.65</v>
      </c>
      <c r="G1514" s="44">
        <v>173955.71</v>
      </c>
      <c r="H1514" s="44">
        <v>351003.89</v>
      </c>
      <c r="I1514" s="44">
        <v>2887349.0090903887</v>
      </c>
      <c r="J1514" s="44">
        <v>500</v>
      </c>
      <c r="K1514" s="44">
        <v>500</v>
      </c>
      <c r="L1514" s="29">
        <f t="shared" si="95"/>
        <v>553115.25</v>
      </c>
      <c r="M1514" s="29">
        <f t="shared" si="92"/>
        <v>3440464.2590903887</v>
      </c>
      <c r="N1514" s="44"/>
      <c r="O1514" s="44"/>
    </row>
    <row r="1515" spans="1:15" x14ac:dyDescent="0.25">
      <c r="A1515" s="43">
        <v>61055</v>
      </c>
      <c r="B1515" s="42">
        <f t="shared" si="93"/>
        <v>6</v>
      </c>
      <c r="C1515" s="42">
        <f t="shared" si="94"/>
        <v>0</v>
      </c>
      <c r="D1515" s="36" t="s">
        <v>2140</v>
      </c>
      <c r="E1515" s="44">
        <v>1510</v>
      </c>
      <c r="F1515" s="44">
        <v>15672.77</v>
      </c>
      <c r="G1515" s="44">
        <v>86870.3</v>
      </c>
      <c r="H1515" s="44">
        <v>108755.09</v>
      </c>
      <c r="I1515" s="44">
        <v>1146507.2231698185</v>
      </c>
      <c r="J1515" s="44">
        <v>500</v>
      </c>
      <c r="K1515" s="44">
        <v>500</v>
      </c>
      <c r="L1515" s="29">
        <f t="shared" si="95"/>
        <v>211298.16</v>
      </c>
      <c r="M1515" s="29">
        <f t="shared" si="92"/>
        <v>1357805.3831698184</v>
      </c>
      <c r="N1515" s="44"/>
      <c r="O1515" s="44"/>
    </row>
    <row r="1516" spans="1:15" x14ac:dyDescent="0.25">
      <c r="A1516" s="43">
        <v>61057</v>
      </c>
      <c r="B1516" s="42">
        <f t="shared" si="93"/>
        <v>6</v>
      </c>
      <c r="C1516" s="42">
        <f t="shared" si="94"/>
        <v>0</v>
      </c>
      <c r="D1516" s="36" t="s">
        <v>1414</v>
      </c>
      <c r="E1516" s="44">
        <v>2299</v>
      </c>
      <c r="F1516" s="44">
        <v>26367.67</v>
      </c>
      <c r="G1516" s="44">
        <v>110307.8</v>
      </c>
      <c r="H1516" s="44">
        <v>944906.7</v>
      </c>
      <c r="I1516" s="44">
        <v>1745493.3125639856</v>
      </c>
      <c r="J1516" s="44">
        <v>500</v>
      </c>
      <c r="K1516" s="44">
        <v>500</v>
      </c>
      <c r="L1516" s="29">
        <f t="shared" si="95"/>
        <v>1081582.17</v>
      </c>
      <c r="M1516" s="29">
        <f t="shared" si="92"/>
        <v>2827075.4825639855</v>
      </c>
      <c r="N1516" s="44"/>
      <c r="O1516" s="44"/>
    </row>
    <row r="1517" spans="1:15" x14ac:dyDescent="0.25">
      <c r="A1517" s="43">
        <v>61059</v>
      </c>
      <c r="B1517" s="42">
        <f t="shared" si="93"/>
        <v>6</v>
      </c>
      <c r="C1517" s="42">
        <f t="shared" si="94"/>
        <v>0</v>
      </c>
      <c r="D1517" s="36" t="s">
        <v>1415</v>
      </c>
      <c r="E1517" s="44">
        <v>5421</v>
      </c>
      <c r="F1517" s="44">
        <v>15758.4</v>
      </c>
      <c r="G1517" s="44">
        <v>293960.37</v>
      </c>
      <c r="H1517" s="44">
        <v>1388247.8</v>
      </c>
      <c r="I1517" s="44">
        <v>4118334.4809017903</v>
      </c>
      <c r="J1517" s="44">
        <v>500</v>
      </c>
      <c r="K1517" s="44">
        <v>500</v>
      </c>
      <c r="L1517" s="29">
        <f t="shared" si="95"/>
        <v>1697966.57</v>
      </c>
      <c r="M1517" s="29">
        <f t="shared" si="92"/>
        <v>5816301.0509017901</v>
      </c>
      <c r="N1517" s="44"/>
      <c r="O1517" s="44"/>
    </row>
    <row r="1518" spans="1:15" x14ac:dyDescent="0.25">
      <c r="A1518" s="43">
        <v>61060</v>
      </c>
      <c r="B1518" s="42">
        <f t="shared" si="93"/>
        <v>6</v>
      </c>
      <c r="C1518" s="42">
        <f t="shared" si="94"/>
        <v>0</v>
      </c>
      <c r="D1518" s="36" t="s">
        <v>2181</v>
      </c>
      <c r="E1518" s="44">
        <v>4303</v>
      </c>
      <c r="F1518" s="44">
        <v>50194.33</v>
      </c>
      <c r="G1518" s="44">
        <v>254120.1</v>
      </c>
      <c r="H1518" s="44">
        <v>717316.63</v>
      </c>
      <c r="I1518" s="44">
        <v>3269244.3919681604</v>
      </c>
      <c r="J1518" s="44">
        <v>500</v>
      </c>
      <c r="K1518" s="44">
        <v>500</v>
      </c>
      <c r="L1518" s="29">
        <f t="shared" si="95"/>
        <v>1021631.06</v>
      </c>
      <c r="M1518" s="29">
        <f t="shared" si="92"/>
        <v>4290875.4519681605</v>
      </c>
      <c r="N1518" s="44"/>
      <c r="O1518" s="44"/>
    </row>
    <row r="1519" spans="1:15" x14ac:dyDescent="0.25">
      <c r="A1519" s="43">
        <v>61061</v>
      </c>
      <c r="B1519" s="42">
        <f t="shared" si="93"/>
        <v>6</v>
      </c>
      <c r="C1519" s="42">
        <f t="shared" si="94"/>
        <v>0</v>
      </c>
      <c r="D1519" s="36" t="s">
        <v>2171</v>
      </c>
      <c r="E1519" s="44">
        <v>6283</v>
      </c>
      <c r="F1519" s="44">
        <v>31354.6</v>
      </c>
      <c r="G1519" s="44">
        <v>409773.55</v>
      </c>
      <c r="H1519" s="44">
        <v>1536514.76</v>
      </c>
      <c r="I1519" s="44">
        <v>4774521.6645875424</v>
      </c>
      <c r="J1519" s="44">
        <v>500</v>
      </c>
      <c r="K1519" s="44">
        <v>500</v>
      </c>
      <c r="L1519" s="29">
        <f t="shared" si="95"/>
        <v>1977642.91</v>
      </c>
      <c r="M1519" s="29">
        <f t="shared" si="92"/>
        <v>6752164.5745875426</v>
      </c>
      <c r="N1519" s="44"/>
      <c r="O1519" s="44"/>
    </row>
    <row r="1520" spans="1:15" x14ac:dyDescent="0.25">
      <c r="A1520" s="43">
        <v>61101</v>
      </c>
      <c r="B1520" s="42">
        <f t="shared" si="93"/>
        <v>6</v>
      </c>
      <c r="C1520" s="42">
        <f t="shared" si="94"/>
        <v>0</v>
      </c>
      <c r="D1520" s="36" t="s">
        <v>1416</v>
      </c>
      <c r="E1520" s="44">
        <v>3932</v>
      </c>
      <c r="F1520" s="44">
        <v>21370.23</v>
      </c>
      <c r="G1520" s="44">
        <v>319180.81</v>
      </c>
      <c r="H1520" s="44">
        <v>864059.45</v>
      </c>
      <c r="I1520" s="44">
        <v>3019871.3224239838</v>
      </c>
      <c r="J1520" s="44">
        <v>500</v>
      </c>
      <c r="K1520" s="44">
        <v>500</v>
      </c>
      <c r="L1520" s="29">
        <f t="shared" si="95"/>
        <v>1204610.49</v>
      </c>
      <c r="M1520" s="29">
        <f t="shared" si="92"/>
        <v>4224481.8124239836</v>
      </c>
      <c r="N1520" s="44"/>
      <c r="O1520" s="44"/>
    </row>
    <row r="1521" spans="1:15" x14ac:dyDescent="0.25">
      <c r="A1521" s="43">
        <v>61105</v>
      </c>
      <c r="B1521" s="42">
        <f t="shared" si="93"/>
        <v>6</v>
      </c>
      <c r="C1521" s="42">
        <f t="shared" si="94"/>
        <v>0</v>
      </c>
      <c r="D1521" s="36" t="s">
        <v>1417</v>
      </c>
      <c r="E1521" s="44">
        <v>987</v>
      </c>
      <c r="F1521" s="44">
        <v>12491.14</v>
      </c>
      <c r="G1521" s="44">
        <v>87139.04</v>
      </c>
      <c r="H1521" s="44">
        <v>202633.19</v>
      </c>
      <c r="I1521" s="44">
        <v>749655.38265961688</v>
      </c>
      <c r="J1521" s="44">
        <v>500</v>
      </c>
      <c r="K1521" s="44">
        <v>500</v>
      </c>
      <c r="L1521" s="29">
        <f t="shared" si="95"/>
        <v>302263.37</v>
      </c>
      <c r="M1521" s="29">
        <f t="shared" si="92"/>
        <v>1051918.752659617</v>
      </c>
      <c r="N1521" s="44"/>
      <c r="O1521" s="44"/>
    </row>
    <row r="1522" spans="1:15" x14ac:dyDescent="0.25">
      <c r="A1522" s="43">
        <v>61106</v>
      </c>
      <c r="B1522" s="42">
        <f t="shared" si="93"/>
        <v>6</v>
      </c>
      <c r="C1522" s="42">
        <f t="shared" si="94"/>
        <v>0</v>
      </c>
      <c r="D1522" s="36" t="s">
        <v>1418</v>
      </c>
      <c r="E1522" s="44">
        <v>1589</v>
      </c>
      <c r="F1522" s="44">
        <v>19113.95</v>
      </c>
      <c r="G1522" s="44">
        <v>140506</v>
      </c>
      <c r="H1522" s="44">
        <v>304141.93</v>
      </c>
      <c r="I1522" s="44">
        <v>1209657.960989699</v>
      </c>
      <c r="J1522" s="44">
        <v>500</v>
      </c>
      <c r="K1522" s="44">
        <v>500</v>
      </c>
      <c r="L1522" s="29">
        <f t="shared" si="95"/>
        <v>463761.88</v>
      </c>
      <c r="M1522" s="29">
        <f t="shared" si="92"/>
        <v>1673419.8409896991</v>
      </c>
      <c r="N1522" s="44"/>
      <c r="O1522" s="44"/>
    </row>
    <row r="1523" spans="1:15" x14ac:dyDescent="0.25">
      <c r="A1523" s="43">
        <v>61107</v>
      </c>
      <c r="B1523" s="42">
        <f t="shared" si="93"/>
        <v>6</v>
      </c>
      <c r="C1523" s="42">
        <f t="shared" si="94"/>
        <v>0</v>
      </c>
      <c r="D1523" s="36" t="s">
        <v>1419</v>
      </c>
      <c r="E1523" s="44">
        <v>1299</v>
      </c>
      <c r="F1523" s="44">
        <v>8268.31</v>
      </c>
      <c r="G1523" s="44">
        <v>99381.1</v>
      </c>
      <c r="H1523" s="44">
        <v>189233.31</v>
      </c>
      <c r="I1523" s="44">
        <v>987150.88082863996</v>
      </c>
      <c r="J1523" s="44">
        <v>500</v>
      </c>
      <c r="K1523" s="44">
        <v>500</v>
      </c>
      <c r="L1523" s="29">
        <f t="shared" si="95"/>
        <v>296882.71999999997</v>
      </c>
      <c r="M1523" s="29">
        <f t="shared" si="92"/>
        <v>1284033.6008286399</v>
      </c>
      <c r="N1523" s="44"/>
      <c r="O1523" s="44"/>
    </row>
    <row r="1524" spans="1:15" x14ac:dyDescent="0.25">
      <c r="A1524" s="43">
        <v>61108</v>
      </c>
      <c r="B1524" s="42">
        <f t="shared" si="93"/>
        <v>6</v>
      </c>
      <c r="C1524" s="42">
        <f t="shared" si="94"/>
        <v>2</v>
      </c>
      <c r="D1524" s="36" t="s">
        <v>1420</v>
      </c>
      <c r="E1524" s="44">
        <v>24665</v>
      </c>
      <c r="F1524" s="44">
        <v>33852.93</v>
      </c>
      <c r="G1524" s="44">
        <v>2284793.1800000002</v>
      </c>
      <c r="H1524" s="44">
        <v>13989736.67</v>
      </c>
      <c r="I1524" s="44">
        <v>25365737.886143435</v>
      </c>
      <c r="J1524" s="44">
        <v>500</v>
      </c>
      <c r="K1524" s="44">
        <v>500</v>
      </c>
      <c r="L1524" s="29">
        <f t="shared" si="95"/>
        <v>16308382.780000001</v>
      </c>
      <c r="M1524" s="29">
        <f t="shared" si="92"/>
        <v>41674120.666143432</v>
      </c>
      <c r="N1524" s="44"/>
      <c r="O1524" s="44"/>
    </row>
    <row r="1525" spans="1:15" x14ac:dyDescent="0.25">
      <c r="A1525" s="43">
        <v>61109</v>
      </c>
      <c r="B1525" s="42">
        <f t="shared" si="93"/>
        <v>6</v>
      </c>
      <c r="C1525" s="42">
        <f t="shared" si="94"/>
        <v>0</v>
      </c>
      <c r="D1525" s="36" t="s">
        <v>1421</v>
      </c>
      <c r="E1525" s="44">
        <v>1771</v>
      </c>
      <c r="F1525" s="44">
        <v>23957.22</v>
      </c>
      <c r="G1525" s="44">
        <v>125514.39</v>
      </c>
      <c r="H1525" s="44">
        <v>255122.38</v>
      </c>
      <c r="I1525" s="44">
        <v>1349395.802456158</v>
      </c>
      <c r="J1525" s="44">
        <v>500</v>
      </c>
      <c r="K1525" s="44">
        <v>500</v>
      </c>
      <c r="L1525" s="29">
        <f t="shared" si="95"/>
        <v>404593.99</v>
      </c>
      <c r="M1525" s="29">
        <f t="shared" si="92"/>
        <v>1753989.792456158</v>
      </c>
      <c r="N1525" s="44"/>
      <c r="O1525" s="44"/>
    </row>
    <row r="1526" spans="1:15" x14ac:dyDescent="0.25">
      <c r="A1526" s="43">
        <v>61110</v>
      </c>
      <c r="B1526" s="42">
        <f t="shared" si="93"/>
        <v>6</v>
      </c>
      <c r="C1526" s="42">
        <f t="shared" si="94"/>
        <v>0</v>
      </c>
      <c r="D1526" s="36" t="s">
        <v>1422</v>
      </c>
      <c r="E1526" s="44">
        <v>2427</v>
      </c>
      <c r="F1526" s="44">
        <v>5368.98</v>
      </c>
      <c r="G1526" s="44">
        <v>270748.89</v>
      </c>
      <c r="H1526" s="44">
        <v>1312239.51</v>
      </c>
      <c r="I1526" s="44">
        <v>1855461.1942429855</v>
      </c>
      <c r="J1526" s="44">
        <v>500</v>
      </c>
      <c r="K1526" s="44">
        <v>500</v>
      </c>
      <c r="L1526" s="29">
        <f t="shared" si="95"/>
        <v>1588357.38</v>
      </c>
      <c r="M1526" s="29">
        <f t="shared" si="92"/>
        <v>3443818.5742429853</v>
      </c>
      <c r="N1526" s="44"/>
      <c r="O1526" s="44"/>
    </row>
    <row r="1527" spans="1:15" x14ac:dyDescent="0.25">
      <c r="A1527" s="43">
        <v>61111</v>
      </c>
      <c r="B1527" s="42">
        <f t="shared" si="93"/>
        <v>6</v>
      </c>
      <c r="C1527" s="42">
        <f t="shared" si="94"/>
        <v>0</v>
      </c>
      <c r="D1527" s="36" t="s">
        <v>1423</v>
      </c>
      <c r="E1527" s="44">
        <v>1523</v>
      </c>
      <c r="F1527" s="44">
        <v>8054.75</v>
      </c>
      <c r="G1527" s="44">
        <v>129423.29</v>
      </c>
      <c r="H1527" s="44">
        <v>83780.600000000006</v>
      </c>
      <c r="I1527" s="44">
        <v>1158633.6198629788</v>
      </c>
      <c r="J1527" s="44">
        <v>500</v>
      </c>
      <c r="K1527" s="44">
        <v>500</v>
      </c>
      <c r="L1527" s="29">
        <f t="shared" si="95"/>
        <v>221258.63999999998</v>
      </c>
      <c r="M1527" s="29">
        <f t="shared" si="92"/>
        <v>1379892.2598629787</v>
      </c>
      <c r="N1527" s="44"/>
      <c r="O1527" s="44"/>
    </row>
    <row r="1528" spans="1:15" x14ac:dyDescent="0.25">
      <c r="A1528" s="43">
        <v>61112</v>
      </c>
      <c r="B1528" s="42">
        <f t="shared" si="93"/>
        <v>6</v>
      </c>
      <c r="C1528" s="42">
        <f t="shared" si="94"/>
        <v>0</v>
      </c>
      <c r="D1528" s="36" t="s">
        <v>1424</v>
      </c>
      <c r="E1528" s="44">
        <v>537</v>
      </c>
      <c r="F1528" s="44">
        <v>13316.12</v>
      </c>
      <c r="G1528" s="44">
        <v>28021.85</v>
      </c>
      <c r="H1528" s="44">
        <v>18963.7</v>
      </c>
      <c r="I1528" s="44">
        <v>407750.42043488601</v>
      </c>
      <c r="J1528" s="44">
        <v>500</v>
      </c>
      <c r="K1528" s="44">
        <v>500</v>
      </c>
      <c r="L1528" s="29">
        <f t="shared" si="95"/>
        <v>60301.67</v>
      </c>
      <c r="M1528" s="29">
        <f t="shared" si="92"/>
        <v>468052.09043488599</v>
      </c>
      <c r="N1528" s="44"/>
      <c r="O1528" s="44"/>
    </row>
    <row r="1529" spans="1:15" x14ac:dyDescent="0.25">
      <c r="A1529" s="43">
        <v>61113</v>
      </c>
      <c r="B1529" s="42">
        <f t="shared" si="93"/>
        <v>6</v>
      </c>
      <c r="C1529" s="42">
        <f t="shared" si="94"/>
        <v>0</v>
      </c>
      <c r="D1529" s="36" t="s">
        <v>2141</v>
      </c>
      <c r="E1529" s="44">
        <v>3054</v>
      </c>
      <c r="F1529" s="44">
        <v>14671.55</v>
      </c>
      <c r="G1529" s="44">
        <v>215782.78</v>
      </c>
      <c r="H1529" s="44">
        <v>657746.18000000005</v>
      </c>
      <c r="I1529" s="44">
        <v>2323474.3104335731</v>
      </c>
      <c r="J1529" s="44">
        <v>500</v>
      </c>
      <c r="K1529" s="44">
        <v>500</v>
      </c>
      <c r="L1529" s="29">
        <f t="shared" si="95"/>
        <v>888200.51</v>
      </c>
      <c r="M1529" s="29">
        <f t="shared" si="92"/>
        <v>3211674.8204335729</v>
      </c>
      <c r="N1529" s="44"/>
      <c r="O1529" s="44"/>
    </row>
    <row r="1530" spans="1:15" x14ac:dyDescent="0.25">
      <c r="A1530" s="43">
        <v>61114</v>
      </c>
      <c r="B1530" s="42">
        <f t="shared" si="93"/>
        <v>6</v>
      </c>
      <c r="C1530" s="42">
        <f t="shared" si="94"/>
        <v>0</v>
      </c>
      <c r="D1530" s="36" t="s">
        <v>2142</v>
      </c>
      <c r="E1530" s="44">
        <v>2365</v>
      </c>
      <c r="F1530" s="44">
        <v>9231.2000000000007</v>
      </c>
      <c r="G1530" s="44">
        <v>274821.21000000002</v>
      </c>
      <c r="H1530" s="44">
        <v>857075.69</v>
      </c>
      <c r="I1530" s="44">
        <v>1802591.5478717182</v>
      </c>
      <c r="J1530" s="44">
        <v>500</v>
      </c>
      <c r="K1530" s="44">
        <v>500</v>
      </c>
      <c r="L1530" s="29">
        <f t="shared" si="95"/>
        <v>1141128.1000000001</v>
      </c>
      <c r="M1530" s="29">
        <f t="shared" si="92"/>
        <v>2943719.6478717183</v>
      </c>
      <c r="N1530" s="44"/>
      <c r="O1530" s="44"/>
    </row>
    <row r="1531" spans="1:15" x14ac:dyDescent="0.25">
      <c r="A1531" s="43">
        <v>61115</v>
      </c>
      <c r="B1531" s="42">
        <f t="shared" si="93"/>
        <v>6</v>
      </c>
      <c r="C1531" s="42">
        <f t="shared" si="94"/>
        <v>0</v>
      </c>
      <c r="D1531" s="36" t="s">
        <v>2143</v>
      </c>
      <c r="E1531" s="44">
        <v>1912</v>
      </c>
      <c r="F1531" s="44">
        <v>21069.18</v>
      </c>
      <c r="G1531" s="44">
        <v>127837.63</v>
      </c>
      <c r="H1531" s="44">
        <v>215688.04</v>
      </c>
      <c r="I1531" s="44">
        <v>1452207.0556673917</v>
      </c>
      <c r="J1531" s="44">
        <v>500</v>
      </c>
      <c r="K1531" s="44">
        <v>500</v>
      </c>
      <c r="L1531" s="29">
        <f t="shared" si="95"/>
        <v>364594.85</v>
      </c>
      <c r="M1531" s="29">
        <f t="shared" si="92"/>
        <v>1816801.9056673916</v>
      </c>
      <c r="N1531" s="44"/>
      <c r="O1531" s="44"/>
    </row>
    <row r="1532" spans="1:15" x14ac:dyDescent="0.25">
      <c r="A1532" s="43">
        <v>61116</v>
      </c>
      <c r="B1532" s="42">
        <f t="shared" si="93"/>
        <v>6</v>
      </c>
      <c r="C1532" s="42">
        <f t="shared" si="94"/>
        <v>0</v>
      </c>
      <c r="D1532" s="36" t="s">
        <v>1425</v>
      </c>
      <c r="E1532" s="44">
        <v>1391</v>
      </c>
      <c r="F1532" s="44">
        <v>3479.46</v>
      </c>
      <c r="G1532" s="44">
        <v>177132.85</v>
      </c>
      <c r="H1532" s="44">
        <v>978420.12</v>
      </c>
      <c r="I1532" s="44">
        <v>1056004.7173176089</v>
      </c>
      <c r="J1532" s="44">
        <v>500</v>
      </c>
      <c r="K1532" s="44">
        <v>500</v>
      </c>
      <c r="L1532" s="29">
        <f t="shared" si="95"/>
        <v>1159032.43</v>
      </c>
      <c r="M1532" s="29">
        <f t="shared" si="92"/>
        <v>2215037.1473176088</v>
      </c>
      <c r="N1532" s="44"/>
      <c r="O1532" s="44"/>
    </row>
    <row r="1533" spans="1:15" x14ac:dyDescent="0.25">
      <c r="A1533" s="43">
        <v>61118</v>
      </c>
      <c r="B1533" s="42">
        <f t="shared" si="93"/>
        <v>6</v>
      </c>
      <c r="C1533" s="42">
        <f t="shared" si="94"/>
        <v>0</v>
      </c>
      <c r="D1533" s="36" t="s">
        <v>1426</v>
      </c>
      <c r="E1533" s="44">
        <v>1020</v>
      </c>
      <c r="F1533" s="44">
        <v>3917.25</v>
      </c>
      <c r="G1533" s="44">
        <v>68294.12</v>
      </c>
      <c r="H1533" s="44">
        <v>147862.59</v>
      </c>
      <c r="I1533" s="44">
        <v>809920.19314500259</v>
      </c>
      <c r="J1533" s="44">
        <v>500</v>
      </c>
      <c r="K1533" s="44">
        <v>500</v>
      </c>
      <c r="L1533" s="29">
        <f t="shared" si="95"/>
        <v>220073.96</v>
      </c>
      <c r="M1533" s="29">
        <f t="shared" si="92"/>
        <v>1029994.1531450026</v>
      </c>
      <c r="N1533" s="44"/>
      <c r="O1533" s="44"/>
    </row>
    <row r="1534" spans="1:15" x14ac:dyDescent="0.25">
      <c r="A1534" s="43">
        <v>61119</v>
      </c>
      <c r="B1534" s="42">
        <f t="shared" si="93"/>
        <v>6</v>
      </c>
      <c r="C1534" s="42">
        <f t="shared" si="94"/>
        <v>0</v>
      </c>
      <c r="D1534" s="36" t="s">
        <v>1427</v>
      </c>
      <c r="E1534" s="44">
        <v>557</v>
      </c>
      <c r="F1534" s="44">
        <v>15379.04</v>
      </c>
      <c r="G1534" s="44">
        <v>45870.71</v>
      </c>
      <c r="H1534" s="44">
        <v>80075.61</v>
      </c>
      <c r="I1534" s="44">
        <v>429635.40074585495</v>
      </c>
      <c r="J1534" s="44">
        <v>500</v>
      </c>
      <c r="K1534" s="44">
        <v>500</v>
      </c>
      <c r="L1534" s="29">
        <f t="shared" si="95"/>
        <v>141325.35999999999</v>
      </c>
      <c r="M1534" s="29">
        <f t="shared" si="92"/>
        <v>570960.76074585493</v>
      </c>
      <c r="N1534" s="44"/>
      <c r="O1534" s="44"/>
    </row>
    <row r="1535" spans="1:15" x14ac:dyDescent="0.25">
      <c r="A1535" s="43">
        <v>61120</v>
      </c>
      <c r="B1535" s="42">
        <f t="shared" si="93"/>
        <v>6</v>
      </c>
      <c r="C1535" s="42">
        <f t="shared" si="94"/>
        <v>1</v>
      </c>
      <c r="D1535" s="36" t="s">
        <v>1428</v>
      </c>
      <c r="E1535" s="44">
        <v>11122</v>
      </c>
      <c r="F1535" s="44">
        <v>40921.01</v>
      </c>
      <c r="G1535" s="44">
        <v>895147.59</v>
      </c>
      <c r="H1535" s="44">
        <v>1222731.21</v>
      </c>
      <c r="I1535" s="44">
        <v>9691249.0206079036</v>
      </c>
      <c r="J1535" s="44">
        <v>500</v>
      </c>
      <c r="K1535" s="44">
        <v>500</v>
      </c>
      <c r="L1535" s="29">
        <f t="shared" si="95"/>
        <v>2158799.81</v>
      </c>
      <c r="M1535" s="29">
        <f t="shared" si="92"/>
        <v>11850048.830607904</v>
      </c>
      <c r="N1535" s="44"/>
      <c r="O1535" s="44"/>
    </row>
    <row r="1536" spans="1:15" x14ac:dyDescent="0.25">
      <c r="A1536" s="43">
        <v>61203</v>
      </c>
      <c r="B1536" s="42">
        <f t="shared" si="93"/>
        <v>6</v>
      </c>
      <c r="C1536" s="42">
        <f t="shared" si="94"/>
        <v>0</v>
      </c>
      <c r="D1536" s="36" t="s">
        <v>1429</v>
      </c>
      <c r="E1536" s="44">
        <v>2644</v>
      </c>
      <c r="F1536" s="44">
        <v>16016.66</v>
      </c>
      <c r="G1536" s="44">
        <v>223821.14</v>
      </c>
      <c r="H1536" s="44">
        <v>281130.89</v>
      </c>
      <c r="I1536" s="44">
        <v>2080938.8065424201</v>
      </c>
      <c r="J1536" s="44">
        <v>500</v>
      </c>
      <c r="K1536" s="44">
        <v>500</v>
      </c>
      <c r="L1536" s="29">
        <f t="shared" si="95"/>
        <v>520968.69000000006</v>
      </c>
      <c r="M1536" s="29">
        <f t="shared" si="92"/>
        <v>2601907.4965424202</v>
      </c>
      <c r="N1536" s="44"/>
      <c r="O1536" s="44"/>
    </row>
    <row r="1537" spans="1:15" x14ac:dyDescent="0.25">
      <c r="A1537" s="43">
        <v>61204</v>
      </c>
      <c r="B1537" s="42">
        <f t="shared" si="93"/>
        <v>6</v>
      </c>
      <c r="C1537" s="42">
        <f t="shared" si="94"/>
        <v>0</v>
      </c>
      <c r="D1537" s="36" t="s">
        <v>1430</v>
      </c>
      <c r="E1537" s="44">
        <v>1874</v>
      </c>
      <c r="F1537" s="44">
        <v>7054.87</v>
      </c>
      <c r="G1537" s="44">
        <v>243616.53</v>
      </c>
      <c r="H1537" s="44">
        <v>604822.72</v>
      </c>
      <c r="I1537" s="44">
        <v>1573135.1734875613</v>
      </c>
      <c r="J1537" s="44">
        <v>500</v>
      </c>
      <c r="K1537" s="44">
        <v>500</v>
      </c>
      <c r="L1537" s="29">
        <f t="shared" si="95"/>
        <v>855494.12</v>
      </c>
      <c r="M1537" s="29">
        <f t="shared" si="92"/>
        <v>2428629.2934875614</v>
      </c>
      <c r="N1537" s="44"/>
      <c r="O1537" s="44"/>
    </row>
    <row r="1538" spans="1:15" x14ac:dyDescent="0.25">
      <c r="A1538" s="43">
        <v>61205</v>
      </c>
      <c r="B1538" s="42">
        <f t="shared" si="93"/>
        <v>6</v>
      </c>
      <c r="C1538" s="42">
        <f t="shared" si="94"/>
        <v>0</v>
      </c>
      <c r="D1538" s="36" t="s">
        <v>2144</v>
      </c>
      <c r="E1538" s="44">
        <v>818</v>
      </c>
      <c r="F1538" s="44">
        <v>5911.48</v>
      </c>
      <c r="G1538" s="44">
        <v>65097.94</v>
      </c>
      <c r="H1538" s="44">
        <v>843984.62</v>
      </c>
      <c r="I1538" s="44">
        <v>620973.53897567885</v>
      </c>
      <c r="J1538" s="44">
        <v>500</v>
      </c>
      <c r="K1538" s="44">
        <v>500</v>
      </c>
      <c r="L1538" s="29">
        <f t="shared" si="95"/>
        <v>914994.04</v>
      </c>
      <c r="M1538" s="29">
        <f t="shared" si="92"/>
        <v>1535967.5789756789</v>
      </c>
      <c r="N1538" s="44"/>
      <c r="O1538" s="44"/>
    </row>
    <row r="1539" spans="1:15" x14ac:dyDescent="0.25">
      <c r="A1539" s="43">
        <v>61206</v>
      </c>
      <c r="B1539" s="42">
        <f t="shared" si="93"/>
        <v>6</v>
      </c>
      <c r="C1539" s="42">
        <f t="shared" si="94"/>
        <v>0</v>
      </c>
      <c r="D1539" s="36" t="s">
        <v>1431</v>
      </c>
      <c r="E1539" s="44">
        <v>1219</v>
      </c>
      <c r="F1539" s="44">
        <v>9465.7999999999993</v>
      </c>
      <c r="G1539" s="44">
        <v>68665.73</v>
      </c>
      <c r="H1539" s="44">
        <v>168793.01</v>
      </c>
      <c r="I1539" s="44">
        <v>928741.42998183623</v>
      </c>
      <c r="J1539" s="44">
        <v>500</v>
      </c>
      <c r="K1539" s="44">
        <v>500</v>
      </c>
      <c r="L1539" s="29">
        <f t="shared" si="95"/>
        <v>246924.54</v>
      </c>
      <c r="M1539" s="29">
        <f t="shared" si="92"/>
        <v>1175665.9699818362</v>
      </c>
      <c r="N1539" s="44"/>
      <c r="O1539" s="44"/>
    </row>
    <row r="1540" spans="1:15" x14ac:dyDescent="0.25">
      <c r="A1540" s="43">
        <v>61207</v>
      </c>
      <c r="B1540" s="42">
        <f t="shared" si="93"/>
        <v>6</v>
      </c>
      <c r="C1540" s="42">
        <f t="shared" si="94"/>
        <v>0</v>
      </c>
      <c r="D1540" s="36" t="s">
        <v>1432</v>
      </c>
      <c r="E1540" s="44">
        <v>4855</v>
      </c>
      <c r="F1540" s="44">
        <v>15951.44</v>
      </c>
      <c r="G1540" s="44">
        <v>581327.14</v>
      </c>
      <c r="H1540" s="44">
        <v>1249953.6499999999</v>
      </c>
      <c r="I1540" s="44">
        <v>3932156.8459367524</v>
      </c>
      <c r="J1540" s="44">
        <v>500</v>
      </c>
      <c r="K1540" s="44">
        <v>500</v>
      </c>
      <c r="L1540" s="29">
        <f t="shared" si="95"/>
        <v>1847232.23</v>
      </c>
      <c r="M1540" s="29">
        <f t="shared" si="92"/>
        <v>5779389.0759367524</v>
      </c>
      <c r="N1540" s="44"/>
      <c r="O1540" s="44"/>
    </row>
    <row r="1541" spans="1:15" x14ac:dyDescent="0.25">
      <c r="A1541" s="43">
        <v>61213</v>
      </c>
      <c r="B1541" s="42">
        <f t="shared" si="93"/>
        <v>6</v>
      </c>
      <c r="C1541" s="42">
        <f t="shared" si="94"/>
        <v>0</v>
      </c>
      <c r="D1541" s="36" t="s">
        <v>1433</v>
      </c>
      <c r="E1541" s="44">
        <v>3037</v>
      </c>
      <c r="F1541" s="44">
        <v>13255.73</v>
      </c>
      <c r="G1541" s="44">
        <v>290208.40000000002</v>
      </c>
      <c r="H1541" s="44">
        <v>930696.89</v>
      </c>
      <c r="I1541" s="44">
        <v>2387679.1182183544</v>
      </c>
      <c r="J1541" s="44">
        <v>500</v>
      </c>
      <c r="K1541" s="44">
        <v>500</v>
      </c>
      <c r="L1541" s="29">
        <f t="shared" si="95"/>
        <v>1234161.02</v>
      </c>
      <c r="M1541" s="29">
        <f t="shared" si="92"/>
        <v>3621840.1382183544</v>
      </c>
      <c r="N1541" s="44"/>
      <c r="O1541" s="44"/>
    </row>
    <row r="1542" spans="1:15" x14ac:dyDescent="0.25">
      <c r="A1542" s="43">
        <v>61215</v>
      </c>
      <c r="B1542" s="42">
        <f t="shared" si="93"/>
        <v>6</v>
      </c>
      <c r="C1542" s="42">
        <f t="shared" si="94"/>
        <v>0</v>
      </c>
      <c r="D1542" s="36" t="s">
        <v>1434</v>
      </c>
      <c r="E1542" s="44">
        <v>1195</v>
      </c>
      <c r="F1542" s="44">
        <v>8851.6299999999992</v>
      </c>
      <c r="G1542" s="44">
        <v>135016.04999999999</v>
      </c>
      <c r="H1542" s="44">
        <v>238261.76000000001</v>
      </c>
      <c r="I1542" s="44">
        <v>1052712.2462696552</v>
      </c>
      <c r="J1542" s="44">
        <v>500</v>
      </c>
      <c r="K1542" s="44">
        <v>500</v>
      </c>
      <c r="L1542" s="29">
        <f t="shared" si="95"/>
        <v>382129.44</v>
      </c>
      <c r="M1542" s="29">
        <f t="shared" ref="M1542:M1605" si="96">L1542+I1542</f>
        <v>1434841.6862696551</v>
      </c>
      <c r="N1542" s="44"/>
      <c r="O1542" s="44"/>
    </row>
    <row r="1543" spans="1:15" x14ac:dyDescent="0.25">
      <c r="A1543" s="43">
        <v>61217</v>
      </c>
      <c r="B1543" s="42">
        <f t="shared" ref="B1543:B1606" si="97">INT(A1543/10000)</f>
        <v>6</v>
      </c>
      <c r="C1543" s="42">
        <f t="shared" ref="C1543:C1606" si="98">IF(E1543&lt;=10000,0,IF(E1543&lt;=20000,1,IF(E1543&lt;=50000,2,3)))</f>
        <v>0</v>
      </c>
      <c r="D1543" s="36" t="s">
        <v>1435</v>
      </c>
      <c r="E1543" s="44">
        <v>2425</v>
      </c>
      <c r="F1543" s="44">
        <v>9758.64</v>
      </c>
      <c r="G1543" s="44">
        <v>295102.21000000002</v>
      </c>
      <c r="H1543" s="44">
        <v>874121.95</v>
      </c>
      <c r="I1543" s="44">
        <v>2148250.4394664173</v>
      </c>
      <c r="J1543" s="44">
        <v>500</v>
      </c>
      <c r="K1543" s="44">
        <v>500</v>
      </c>
      <c r="L1543" s="29">
        <f t="shared" ref="L1543:L1606" si="99">F1543/J1543*500+G1543/K1543*500+H1543</f>
        <v>1178982.8</v>
      </c>
      <c r="M1543" s="29">
        <f t="shared" si="96"/>
        <v>3327233.2394664176</v>
      </c>
      <c r="N1543" s="44"/>
      <c r="O1543" s="44"/>
    </row>
    <row r="1544" spans="1:15" x14ac:dyDescent="0.25">
      <c r="A1544" s="43">
        <v>61222</v>
      </c>
      <c r="B1544" s="42">
        <f t="shared" si="97"/>
        <v>6</v>
      </c>
      <c r="C1544" s="42">
        <f t="shared" si="98"/>
        <v>0</v>
      </c>
      <c r="D1544" s="36" t="s">
        <v>1436</v>
      </c>
      <c r="E1544" s="44">
        <v>1732</v>
      </c>
      <c r="F1544" s="44">
        <v>11137.53</v>
      </c>
      <c r="G1544" s="44">
        <v>105523.38</v>
      </c>
      <c r="H1544" s="44">
        <v>228152.88</v>
      </c>
      <c r="I1544" s="44">
        <v>1325779.9598001486</v>
      </c>
      <c r="J1544" s="44">
        <v>500</v>
      </c>
      <c r="K1544" s="44">
        <v>500</v>
      </c>
      <c r="L1544" s="29">
        <f t="shared" si="99"/>
        <v>344813.79000000004</v>
      </c>
      <c r="M1544" s="29">
        <f t="shared" si="96"/>
        <v>1670593.7498001487</v>
      </c>
      <c r="N1544" s="44"/>
      <c r="O1544" s="44"/>
    </row>
    <row r="1545" spans="1:15" x14ac:dyDescent="0.25">
      <c r="A1545" s="43">
        <v>61236</v>
      </c>
      <c r="B1545" s="42">
        <f t="shared" si="97"/>
        <v>6</v>
      </c>
      <c r="C1545" s="42">
        <f t="shared" si="98"/>
        <v>0</v>
      </c>
      <c r="D1545" s="36" t="s">
        <v>1437</v>
      </c>
      <c r="E1545" s="44">
        <v>2804</v>
      </c>
      <c r="F1545" s="44">
        <v>10424.459999999999</v>
      </c>
      <c r="G1545" s="44">
        <v>495151.33</v>
      </c>
      <c r="H1545" s="44">
        <v>623151.72</v>
      </c>
      <c r="I1545" s="44">
        <v>2799219.6827479741</v>
      </c>
      <c r="J1545" s="44">
        <v>500</v>
      </c>
      <c r="K1545" s="44">
        <v>500</v>
      </c>
      <c r="L1545" s="29">
        <f t="shared" si="99"/>
        <v>1128727.51</v>
      </c>
      <c r="M1545" s="29">
        <f t="shared" si="96"/>
        <v>3927947.1927479738</v>
      </c>
      <c r="N1545" s="44"/>
      <c r="O1545" s="44"/>
    </row>
    <row r="1546" spans="1:15" x14ac:dyDescent="0.25">
      <c r="A1546" s="43">
        <v>61243</v>
      </c>
      <c r="B1546" s="42">
        <f t="shared" si="97"/>
        <v>6</v>
      </c>
      <c r="C1546" s="42">
        <f t="shared" si="98"/>
        <v>0</v>
      </c>
      <c r="D1546" s="36" t="s">
        <v>1438</v>
      </c>
      <c r="E1546" s="44">
        <v>1558</v>
      </c>
      <c r="F1546" s="44">
        <v>3079.22</v>
      </c>
      <c r="G1546" s="44">
        <v>74721.81</v>
      </c>
      <c r="H1546" s="44">
        <v>206426.4</v>
      </c>
      <c r="I1546" s="44">
        <v>1182952.4858930977</v>
      </c>
      <c r="J1546" s="44">
        <v>500</v>
      </c>
      <c r="K1546" s="44">
        <v>500</v>
      </c>
      <c r="L1546" s="29">
        <f t="shared" si="99"/>
        <v>284227.43</v>
      </c>
      <c r="M1546" s="29">
        <f t="shared" si="96"/>
        <v>1467179.9158930976</v>
      </c>
      <c r="N1546" s="44"/>
      <c r="O1546" s="44"/>
    </row>
    <row r="1547" spans="1:15" x14ac:dyDescent="0.25">
      <c r="A1547" s="43">
        <v>61247</v>
      </c>
      <c r="B1547" s="42">
        <f t="shared" si="97"/>
        <v>6</v>
      </c>
      <c r="C1547" s="42">
        <f t="shared" si="98"/>
        <v>0</v>
      </c>
      <c r="D1547" s="36" t="s">
        <v>1439</v>
      </c>
      <c r="E1547" s="44">
        <v>3381</v>
      </c>
      <c r="F1547" s="44">
        <v>12452.21</v>
      </c>
      <c r="G1547" s="44">
        <v>283617.31</v>
      </c>
      <c r="H1547" s="44">
        <v>1253731.53</v>
      </c>
      <c r="I1547" s="44">
        <v>2567285.4424688569</v>
      </c>
      <c r="J1547" s="44">
        <v>500</v>
      </c>
      <c r="K1547" s="44">
        <v>500</v>
      </c>
      <c r="L1547" s="29">
        <f t="shared" si="99"/>
        <v>1549801.05</v>
      </c>
      <c r="M1547" s="29">
        <f t="shared" si="96"/>
        <v>4117086.4924688572</v>
      </c>
      <c r="N1547" s="44"/>
      <c r="O1547" s="44"/>
    </row>
    <row r="1548" spans="1:15" x14ac:dyDescent="0.25">
      <c r="A1548" s="43">
        <v>61251</v>
      </c>
      <c r="B1548" s="42">
        <f t="shared" si="97"/>
        <v>6</v>
      </c>
      <c r="C1548" s="42">
        <f t="shared" si="98"/>
        <v>0</v>
      </c>
      <c r="D1548" s="36" t="s">
        <v>1440</v>
      </c>
      <c r="E1548" s="44">
        <v>466</v>
      </c>
      <c r="F1548" s="44">
        <v>16174.76</v>
      </c>
      <c r="G1548" s="44">
        <v>29593.83</v>
      </c>
      <c r="H1548" s="44">
        <v>134164.47</v>
      </c>
      <c r="I1548" s="44">
        <v>389595.9199250213</v>
      </c>
      <c r="J1548" s="44">
        <v>500</v>
      </c>
      <c r="K1548" s="44">
        <v>500</v>
      </c>
      <c r="L1548" s="29">
        <f t="shared" si="99"/>
        <v>179933.06</v>
      </c>
      <c r="M1548" s="29">
        <f t="shared" si="96"/>
        <v>569528.9799250213</v>
      </c>
      <c r="N1548" s="44"/>
      <c r="O1548" s="44"/>
    </row>
    <row r="1549" spans="1:15" x14ac:dyDescent="0.25">
      <c r="A1549" s="43">
        <v>61252</v>
      </c>
      <c r="B1549" s="42">
        <f t="shared" si="97"/>
        <v>6</v>
      </c>
      <c r="C1549" s="42">
        <f t="shared" si="98"/>
        <v>0</v>
      </c>
      <c r="D1549" s="36" t="s">
        <v>1441</v>
      </c>
      <c r="E1549" s="44">
        <v>1137</v>
      </c>
      <c r="F1549" s="44">
        <v>7521.39</v>
      </c>
      <c r="G1549" s="44">
        <v>81806.87</v>
      </c>
      <c r="H1549" s="44">
        <v>169734.34</v>
      </c>
      <c r="I1549" s="44">
        <v>873434.7316378284</v>
      </c>
      <c r="J1549" s="44">
        <v>500</v>
      </c>
      <c r="K1549" s="44">
        <v>500</v>
      </c>
      <c r="L1549" s="29">
        <f t="shared" si="99"/>
        <v>259062.59999999998</v>
      </c>
      <c r="M1549" s="29">
        <f t="shared" si="96"/>
        <v>1132497.3316378284</v>
      </c>
      <c r="N1549" s="44"/>
      <c r="O1549" s="44"/>
    </row>
    <row r="1550" spans="1:15" x14ac:dyDescent="0.25">
      <c r="A1550" s="43">
        <v>61253</v>
      </c>
      <c r="B1550" s="42">
        <f t="shared" si="97"/>
        <v>6</v>
      </c>
      <c r="C1550" s="42">
        <f t="shared" si="98"/>
        <v>0</v>
      </c>
      <c r="D1550" s="36" t="s">
        <v>1442</v>
      </c>
      <c r="E1550" s="44">
        <v>4972</v>
      </c>
      <c r="F1550" s="44">
        <v>51264.22</v>
      </c>
      <c r="G1550" s="44">
        <v>346643.99</v>
      </c>
      <c r="H1550" s="44">
        <v>945565.83</v>
      </c>
      <c r="I1550" s="44">
        <v>3852311.2573861242</v>
      </c>
      <c r="J1550" s="44">
        <v>500</v>
      </c>
      <c r="K1550" s="44">
        <v>500</v>
      </c>
      <c r="L1550" s="29">
        <f t="shared" si="99"/>
        <v>1343474.04</v>
      </c>
      <c r="M1550" s="29">
        <f t="shared" si="96"/>
        <v>5195785.2973861247</v>
      </c>
      <c r="N1550" s="44"/>
      <c r="O1550" s="44"/>
    </row>
    <row r="1551" spans="1:15" x14ac:dyDescent="0.25">
      <c r="A1551" s="43">
        <v>61254</v>
      </c>
      <c r="B1551" s="42">
        <f t="shared" si="97"/>
        <v>6</v>
      </c>
      <c r="C1551" s="42">
        <f t="shared" si="98"/>
        <v>0</v>
      </c>
      <c r="D1551" s="36" t="s">
        <v>1443</v>
      </c>
      <c r="E1551" s="44">
        <v>1282</v>
      </c>
      <c r="F1551" s="44">
        <v>8593.5400000000009</v>
      </c>
      <c r="G1551" s="44">
        <v>118752.09</v>
      </c>
      <c r="H1551" s="44">
        <v>190640.08</v>
      </c>
      <c r="I1551" s="44">
        <v>1023565.9943220054</v>
      </c>
      <c r="J1551" s="44">
        <v>500</v>
      </c>
      <c r="K1551" s="44">
        <v>500</v>
      </c>
      <c r="L1551" s="29">
        <f t="shared" si="99"/>
        <v>317985.70999999996</v>
      </c>
      <c r="M1551" s="29">
        <f t="shared" si="96"/>
        <v>1341551.7043220054</v>
      </c>
      <c r="N1551" s="44"/>
      <c r="O1551" s="44"/>
    </row>
    <row r="1552" spans="1:15" x14ac:dyDescent="0.25">
      <c r="A1552" s="43">
        <v>61255</v>
      </c>
      <c r="B1552" s="42">
        <f t="shared" si="97"/>
        <v>6</v>
      </c>
      <c r="C1552" s="42">
        <f t="shared" si="98"/>
        <v>0</v>
      </c>
      <c r="D1552" s="36" t="s">
        <v>1444</v>
      </c>
      <c r="E1552" s="44">
        <v>4938</v>
      </c>
      <c r="F1552" s="44">
        <v>41664.410000000003</v>
      </c>
      <c r="G1552" s="44">
        <v>651305.46</v>
      </c>
      <c r="H1552" s="44">
        <v>1190565.47</v>
      </c>
      <c r="I1552" s="44">
        <v>4184303.2870017486</v>
      </c>
      <c r="J1552" s="44">
        <v>500</v>
      </c>
      <c r="K1552" s="44">
        <v>500</v>
      </c>
      <c r="L1552" s="29">
        <f t="shared" si="99"/>
        <v>1883535.3399999999</v>
      </c>
      <c r="M1552" s="29">
        <f t="shared" si="96"/>
        <v>6067838.6270017484</v>
      </c>
      <c r="N1552" s="44"/>
      <c r="O1552" s="44"/>
    </row>
    <row r="1553" spans="1:15" x14ac:dyDescent="0.25">
      <c r="A1553" s="43">
        <v>61256</v>
      </c>
      <c r="B1553" s="42">
        <f t="shared" si="97"/>
        <v>6</v>
      </c>
      <c r="C1553" s="42">
        <f t="shared" si="98"/>
        <v>0</v>
      </c>
      <c r="D1553" s="36" t="s">
        <v>1445</v>
      </c>
      <c r="E1553" s="44">
        <v>1309</v>
      </c>
      <c r="F1553" s="44">
        <v>10527.74</v>
      </c>
      <c r="G1553" s="44">
        <v>109190.2</v>
      </c>
      <c r="H1553" s="44">
        <v>480664.68</v>
      </c>
      <c r="I1553" s="44">
        <v>995603.90472345857</v>
      </c>
      <c r="J1553" s="44">
        <v>500</v>
      </c>
      <c r="K1553" s="44">
        <v>500</v>
      </c>
      <c r="L1553" s="29">
        <f t="shared" si="99"/>
        <v>600382.62</v>
      </c>
      <c r="M1553" s="29">
        <f t="shared" si="96"/>
        <v>1595986.5247234586</v>
      </c>
      <c r="N1553" s="44"/>
      <c r="O1553" s="44"/>
    </row>
    <row r="1554" spans="1:15" x14ac:dyDescent="0.25">
      <c r="A1554" s="43">
        <v>61257</v>
      </c>
      <c r="B1554" s="42">
        <f t="shared" si="97"/>
        <v>6</v>
      </c>
      <c r="C1554" s="42">
        <f t="shared" si="98"/>
        <v>0</v>
      </c>
      <c r="D1554" s="36" t="s">
        <v>1446</v>
      </c>
      <c r="E1554" s="44">
        <v>4151</v>
      </c>
      <c r="F1554" s="44">
        <v>35325.660000000003</v>
      </c>
      <c r="G1554" s="44">
        <v>313972.52</v>
      </c>
      <c r="H1554" s="44">
        <v>626911.19999999995</v>
      </c>
      <c r="I1554" s="44">
        <v>3316344.5449537011</v>
      </c>
      <c r="J1554" s="44">
        <v>500</v>
      </c>
      <c r="K1554" s="44">
        <v>500</v>
      </c>
      <c r="L1554" s="29">
        <f t="shared" si="99"/>
        <v>976209.38</v>
      </c>
      <c r="M1554" s="29">
        <f t="shared" si="96"/>
        <v>4292553.924953701</v>
      </c>
      <c r="N1554" s="44"/>
      <c r="O1554" s="44"/>
    </row>
    <row r="1555" spans="1:15" x14ac:dyDescent="0.25">
      <c r="A1555" s="43">
        <v>61258</v>
      </c>
      <c r="B1555" s="42">
        <f t="shared" si="97"/>
        <v>6</v>
      </c>
      <c r="C1555" s="42">
        <f t="shared" si="98"/>
        <v>0</v>
      </c>
      <c r="D1555" s="36" t="s">
        <v>1447</v>
      </c>
      <c r="E1555" s="44">
        <v>2719</v>
      </c>
      <c r="F1555" s="44">
        <v>41585.300000000003</v>
      </c>
      <c r="G1555" s="44">
        <v>165548.01999999999</v>
      </c>
      <c r="H1555" s="44">
        <v>493632.79</v>
      </c>
      <c r="I1555" s="44">
        <v>2098456.8545721783</v>
      </c>
      <c r="J1555" s="44">
        <v>500</v>
      </c>
      <c r="K1555" s="44">
        <v>500</v>
      </c>
      <c r="L1555" s="29">
        <f t="shared" si="99"/>
        <v>700766.11</v>
      </c>
      <c r="M1555" s="29">
        <f t="shared" si="96"/>
        <v>2799222.9645721782</v>
      </c>
      <c r="N1555" s="44"/>
      <c r="O1555" s="44"/>
    </row>
    <row r="1556" spans="1:15" x14ac:dyDescent="0.25">
      <c r="A1556" s="43">
        <v>61259</v>
      </c>
      <c r="B1556" s="42">
        <f t="shared" si="97"/>
        <v>6</v>
      </c>
      <c r="C1556" s="42">
        <f t="shared" si="98"/>
        <v>0</v>
      </c>
      <c r="D1556" s="36" t="s">
        <v>1448</v>
      </c>
      <c r="E1556" s="44">
        <v>8218</v>
      </c>
      <c r="F1556" s="44">
        <v>15422.3</v>
      </c>
      <c r="G1556" s="44">
        <v>1064706.6000000001</v>
      </c>
      <c r="H1556" s="44">
        <v>4440150.25</v>
      </c>
      <c r="I1556" s="44">
        <v>6247355.0462276526</v>
      </c>
      <c r="J1556" s="44">
        <v>500</v>
      </c>
      <c r="K1556" s="44">
        <v>500</v>
      </c>
      <c r="L1556" s="29">
        <f t="shared" si="99"/>
        <v>5520279.1500000004</v>
      </c>
      <c r="M1556" s="29">
        <f t="shared" si="96"/>
        <v>11767634.196227653</v>
      </c>
      <c r="N1556" s="44"/>
      <c r="O1556" s="44"/>
    </row>
    <row r="1557" spans="1:15" x14ac:dyDescent="0.25">
      <c r="A1557" s="43">
        <v>61260</v>
      </c>
      <c r="B1557" s="42">
        <f t="shared" si="97"/>
        <v>6</v>
      </c>
      <c r="C1557" s="42">
        <f t="shared" si="98"/>
        <v>0</v>
      </c>
      <c r="D1557" s="36" t="s">
        <v>1449</v>
      </c>
      <c r="E1557" s="44">
        <v>1167</v>
      </c>
      <c r="F1557" s="44">
        <v>8817.8700000000008</v>
      </c>
      <c r="G1557" s="44">
        <v>72498.61</v>
      </c>
      <c r="H1557" s="44">
        <v>261456.88</v>
      </c>
      <c r="I1557" s="44">
        <v>1008740.9885594214</v>
      </c>
      <c r="J1557" s="44">
        <v>500</v>
      </c>
      <c r="K1557" s="44">
        <v>500</v>
      </c>
      <c r="L1557" s="29">
        <f t="shared" si="99"/>
        <v>342773.36</v>
      </c>
      <c r="M1557" s="29">
        <f t="shared" si="96"/>
        <v>1351514.3485594215</v>
      </c>
      <c r="N1557" s="44"/>
      <c r="O1557" s="44"/>
    </row>
    <row r="1558" spans="1:15" x14ac:dyDescent="0.25">
      <c r="A1558" s="43">
        <v>61261</v>
      </c>
      <c r="B1558" s="42">
        <f t="shared" si="97"/>
        <v>6</v>
      </c>
      <c r="C1558" s="42">
        <f t="shared" si="98"/>
        <v>0</v>
      </c>
      <c r="D1558" s="36" t="s">
        <v>1450</v>
      </c>
      <c r="E1558" s="44">
        <v>1936</v>
      </c>
      <c r="F1558" s="44">
        <v>19060.05</v>
      </c>
      <c r="G1558" s="44">
        <v>142248.78</v>
      </c>
      <c r="H1558" s="44">
        <v>237176.25</v>
      </c>
      <c r="I1558" s="44">
        <v>1522794.3931414997</v>
      </c>
      <c r="J1558" s="44">
        <v>500</v>
      </c>
      <c r="K1558" s="44">
        <v>500</v>
      </c>
      <c r="L1558" s="29">
        <f t="shared" si="99"/>
        <v>398485.07999999996</v>
      </c>
      <c r="M1558" s="29">
        <f t="shared" si="96"/>
        <v>1921279.4731414998</v>
      </c>
      <c r="N1558" s="44"/>
      <c r="O1558" s="44"/>
    </row>
    <row r="1559" spans="1:15" x14ac:dyDescent="0.25">
      <c r="A1559" s="43">
        <v>61262</v>
      </c>
      <c r="B1559" s="42">
        <f t="shared" si="97"/>
        <v>6</v>
      </c>
      <c r="C1559" s="42">
        <f t="shared" si="98"/>
        <v>0</v>
      </c>
      <c r="D1559" s="36" t="s">
        <v>1451</v>
      </c>
      <c r="E1559" s="44">
        <v>2008</v>
      </c>
      <c r="F1559" s="44">
        <v>9137.64</v>
      </c>
      <c r="G1559" s="44">
        <v>116184.27</v>
      </c>
      <c r="H1559" s="44">
        <v>186427.88</v>
      </c>
      <c r="I1559" s="44">
        <v>1550082.1275383709</v>
      </c>
      <c r="J1559" s="44">
        <v>500</v>
      </c>
      <c r="K1559" s="44">
        <v>500</v>
      </c>
      <c r="L1559" s="29">
        <f t="shared" si="99"/>
        <v>311749.79000000004</v>
      </c>
      <c r="M1559" s="29">
        <f t="shared" si="96"/>
        <v>1861831.9175383709</v>
      </c>
      <c r="N1559" s="44"/>
      <c r="O1559" s="44"/>
    </row>
    <row r="1560" spans="1:15" x14ac:dyDescent="0.25">
      <c r="A1560" s="43">
        <v>61263</v>
      </c>
      <c r="B1560" s="42">
        <f t="shared" si="97"/>
        <v>6</v>
      </c>
      <c r="C1560" s="42">
        <f t="shared" si="98"/>
        <v>0</v>
      </c>
      <c r="D1560" s="36" t="s">
        <v>1452</v>
      </c>
      <c r="E1560" s="44">
        <v>5228</v>
      </c>
      <c r="F1560" s="44">
        <v>27850.17</v>
      </c>
      <c r="G1560" s="44">
        <v>363622.95</v>
      </c>
      <c r="H1560" s="44">
        <v>2213220.89</v>
      </c>
      <c r="I1560" s="44">
        <v>3976660.4761999738</v>
      </c>
      <c r="J1560" s="44">
        <v>500</v>
      </c>
      <c r="K1560" s="44">
        <v>500</v>
      </c>
      <c r="L1560" s="29">
        <f t="shared" si="99"/>
        <v>2604694.0100000002</v>
      </c>
      <c r="M1560" s="29">
        <f t="shared" si="96"/>
        <v>6581354.4861999741</v>
      </c>
      <c r="N1560" s="44"/>
      <c r="O1560" s="44"/>
    </row>
    <row r="1561" spans="1:15" x14ac:dyDescent="0.25">
      <c r="A1561" s="43">
        <v>61264</v>
      </c>
      <c r="B1561" s="42">
        <f t="shared" si="97"/>
        <v>6</v>
      </c>
      <c r="C1561" s="42">
        <f t="shared" si="98"/>
        <v>0</v>
      </c>
      <c r="D1561" s="36" t="s">
        <v>1453</v>
      </c>
      <c r="E1561" s="44">
        <v>1818</v>
      </c>
      <c r="F1561" s="44">
        <v>17924.080000000002</v>
      </c>
      <c r="G1561" s="44">
        <v>146018.21</v>
      </c>
      <c r="H1561" s="44">
        <v>611191.64</v>
      </c>
      <c r="I1561" s="44">
        <v>1395269.1242413463</v>
      </c>
      <c r="J1561" s="44">
        <v>500</v>
      </c>
      <c r="K1561" s="44">
        <v>500</v>
      </c>
      <c r="L1561" s="29">
        <f t="shared" si="99"/>
        <v>775133.92999999993</v>
      </c>
      <c r="M1561" s="29">
        <f t="shared" si="96"/>
        <v>2170403.0542413462</v>
      </c>
      <c r="N1561" s="44"/>
      <c r="O1561" s="44"/>
    </row>
    <row r="1562" spans="1:15" x14ac:dyDescent="0.25">
      <c r="A1562" s="43">
        <v>61265</v>
      </c>
      <c r="B1562" s="42">
        <f t="shared" si="97"/>
        <v>6</v>
      </c>
      <c r="C1562" s="42">
        <f t="shared" si="98"/>
        <v>0</v>
      </c>
      <c r="D1562" s="36" t="s">
        <v>1454</v>
      </c>
      <c r="E1562" s="44">
        <v>6647</v>
      </c>
      <c r="F1562" s="44">
        <v>17827.29</v>
      </c>
      <c r="G1562" s="44">
        <v>1194180.01</v>
      </c>
      <c r="H1562" s="44">
        <v>3326593.49</v>
      </c>
      <c r="I1562" s="44">
        <v>6622656.803642774</v>
      </c>
      <c r="J1562" s="44">
        <v>500</v>
      </c>
      <c r="K1562" s="44">
        <v>500</v>
      </c>
      <c r="L1562" s="29">
        <f t="shared" si="99"/>
        <v>4538600.79</v>
      </c>
      <c r="M1562" s="29">
        <f t="shared" si="96"/>
        <v>11161257.593642775</v>
      </c>
      <c r="N1562" s="44"/>
      <c r="O1562" s="44"/>
    </row>
    <row r="1563" spans="1:15" x14ac:dyDescent="0.25">
      <c r="A1563" s="43">
        <v>61266</v>
      </c>
      <c r="B1563" s="42">
        <f t="shared" si="97"/>
        <v>6</v>
      </c>
      <c r="C1563" s="42">
        <f t="shared" si="98"/>
        <v>0</v>
      </c>
      <c r="D1563" s="36" t="s">
        <v>1455</v>
      </c>
      <c r="E1563" s="44">
        <v>1506</v>
      </c>
      <c r="F1563" s="44">
        <v>24066.87</v>
      </c>
      <c r="G1563" s="44">
        <v>76027.97</v>
      </c>
      <c r="H1563" s="44">
        <v>105851.22</v>
      </c>
      <c r="I1563" s="44">
        <v>1159657.4844375509</v>
      </c>
      <c r="J1563" s="44">
        <v>500</v>
      </c>
      <c r="K1563" s="44">
        <v>500</v>
      </c>
      <c r="L1563" s="29">
        <f t="shared" si="99"/>
        <v>205946.06</v>
      </c>
      <c r="M1563" s="29">
        <f t="shared" si="96"/>
        <v>1365603.5444375509</v>
      </c>
      <c r="N1563" s="44"/>
      <c r="O1563" s="44"/>
    </row>
    <row r="1564" spans="1:15" x14ac:dyDescent="0.25">
      <c r="A1564" s="43">
        <v>61267</v>
      </c>
      <c r="B1564" s="42">
        <f t="shared" si="97"/>
        <v>6</v>
      </c>
      <c r="C1564" s="42">
        <f t="shared" si="98"/>
        <v>0</v>
      </c>
      <c r="D1564" s="36" t="s">
        <v>1456</v>
      </c>
      <c r="E1564" s="44">
        <v>2861</v>
      </c>
      <c r="F1564" s="44">
        <v>12385.77</v>
      </c>
      <c r="G1564" s="44">
        <v>279631.55</v>
      </c>
      <c r="H1564" s="44">
        <v>1306221.53</v>
      </c>
      <c r="I1564" s="44">
        <v>2177709.7239949545</v>
      </c>
      <c r="J1564" s="44">
        <v>500</v>
      </c>
      <c r="K1564" s="44">
        <v>500</v>
      </c>
      <c r="L1564" s="29">
        <f t="shared" si="99"/>
        <v>1598238.85</v>
      </c>
      <c r="M1564" s="29">
        <f t="shared" si="96"/>
        <v>3775948.5739949546</v>
      </c>
      <c r="N1564" s="44"/>
      <c r="O1564" s="44"/>
    </row>
    <row r="1565" spans="1:15" x14ac:dyDescent="0.25">
      <c r="A1565" s="43">
        <v>61410</v>
      </c>
      <c r="B1565" s="42">
        <f t="shared" si="97"/>
        <v>6</v>
      </c>
      <c r="C1565" s="42">
        <f t="shared" si="98"/>
        <v>0</v>
      </c>
      <c r="D1565" s="36" t="s">
        <v>1457</v>
      </c>
      <c r="E1565" s="44">
        <v>871</v>
      </c>
      <c r="F1565" s="44">
        <v>12478.58</v>
      </c>
      <c r="G1565" s="44">
        <v>49260.32</v>
      </c>
      <c r="H1565" s="44">
        <v>41524.300000000003</v>
      </c>
      <c r="I1565" s="44">
        <v>681724.3618333214</v>
      </c>
      <c r="J1565" s="44">
        <v>500</v>
      </c>
      <c r="K1565" s="44">
        <v>500</v>
      </c>
      <c r="L1565" s="29">
        <f t="shared" si="99"/>
        <v>103263.20000000001</v>
      </c>
      <c r="M1565" s="29">
        <f t="shared" si="96"/>
        <v>784987.56183332135</v>
      </c>
      <c r="N1565" s="44"/>
      <c r="O1565" s="44"/>
    </row>
    <row r="1566" spans="1:15" x14ac:dyDescent="0.25">
      <c r="A1566" s="43">
        <v>61413</v>
      </c>
      <c r="B1566" s="42">
        <f t="shared" si="97"/>
        <v>6</v>
      </c>
      <c r="C1566" s="42">
        <f t="shared" si="98"/>
        <v>0</v>
      </c>
      <c r="D1566" s="36" t="s">
        <v>1458</v>
      </c>
      <c r="E1566" s="44">
        <v>601</v>
      </c>
      <c r="F1566" s="44">
        <v>3604.26</v>
      </c>
      <c r="G1566" s="44">
        <v>47843.46</v>
      </c>
      <c r="H1566" s="44">
        <v>145809.60999999999</v>
      </c>
      <c r="I1566" s="44">
        <v>456325.06034772238</v>
      </c>
      <c r="J1566" s="44">
        <v>500</v>
      </c>
      <c r="K1566" s="44">
        <v>500</v>
      </c>
      <c r="L1566" s="29">
        <f t="shared" si="99"/>
        <v>197257.33</v>
      </c>
      <c r="M1566" s="29">
        <f t="shared" si="96"/>
        <v>653582.39034772234</v>
      </c>
      <c r="N1566" s="44"/>
      <c r="O1566" s="44"/>
    </row>
    <row r="1567" spans="1:15" x14ac:dyDescent="0.25">
      <c r="A1567" s="43">
        <v>61425</v>
      </c>
      <c r="B1567" s="42">
        <f t="shared" si="97"/>
        <v>6</v>
      </c>
      <c r="C1567" s="42">
        <f t="shared" si="98"/>
        <v>0</v>
      </c>
      <c r="D1567" s="36" t="s">
        <v>2145</v>
      </c>
      <c r="E1567" s="44">
        <v>2054</v>
      </c>
      <c r="F1567" s="44">
        <v>14434.86</v>
      </c>
      <c r="G1567" s="44">
        <v>119606.47</v>
      </c>
      <c r="H1567" s="44">
        <v>111302.18</v>
      </c>
      <c r="I1567" s="44">
        <v>1608685.745767425</v>
      </c>
      <c r="J1567" s="44">
        <v>500</v>
      </c>
      <c r="K1567" s="44">
        <v>500</v>
      </c>
      <c r="L1567" s="29">
        <f t="shared" si="99"/>
        <v>245343.51</v>
      </c>
      <c r="M1567" s="29">
        <f t="shared" si="96"/>
        <v>1854029.2557674251</v>
      </c>
      <c r="N1567" s="44"/>
      <c r="O1567" s="44"/>
    </row>
    <row r="1568" spans="1:15" x14ac:dyDescent="0.25">
      <c r="A1568" s="43">
        <v>61428</v>
      </c>
      <c r="B1568" s="42">
        <f t="shared" si="97"/>
        <v>6</v>
      </c>
      <c r="C1568" s="42">
        <f t="shared" si="98"/>
        <v>0</v>
      </c>
      <c r="D1568" s="36" t="s">
        <v>1459</v>
      </c>
      <c r="E1568" s="44">
        <v>938</v>
      </c>
      <c r="F1568" s="44">
        <v>7997.15</v>
      </c>
      <c r="G1568" s="44">
        <v>62655.86</v>
      </c>
      <c r="H1568" s="44">
        <v>26838.87</v>
      </c>
      <c r="I1568" s="44">
        <v>719574.72417607752</v>
      </c>
      <c r="J1568" s="44">
        <v>500</v>
      </c>
      <c r="K1568" s="44">
        <v>500</v>
      </c>
      <c r="L1568" s="29">
        <f t="shared" si="99"/>
        <v>97491.87999999999</v>
      </c>
      <c r="M1568" s="29">
        <f t="shared" si="96"/>
        <v>817066.60417607753</v>
      </c>
      <c r="N1568" s="44"/>
      <c r="O1568" s="44"/>
    </row>
    <row r="1569" spans="1:15" x14ac:dyDescent="0.25">
      <c r="A1569" s="43">
        <v>61437</v>
      </c>
      <c r="B1569" s="42">
        <f t="shared" si="97"/>
        <v>6</v>
      </c>
      <c r="C1569" s="42">
        <f t="shared" si="98"/>
        <v>0</v>
      </c>
      <c r="D1569" s="36" t="s">
        <v>1460</v>
      </c>
      <c r="E1569" s="44">
        <v>1401</v>
      </c>
      <c r="F1569" s="44">
        <v>10979.8</v>
      </c>
      <c r="G1569" s="44">
        <v>87595.9</v>
      </c>
      <c r="H1569" s="44">
        <v>38899.550000000003</v>
      </c>
      <c r="I1569" s="44">
        <v>1085981.4171958889</v>
      </c>
      <c r="J1569" s="44">
        <v>500</v>
      </c>
      <c r="K1569" s="44">
        <v>500</v>
      </c>
      <c r="L1569" s="29">
        <f t="shared" si="99"/>
        <v>137475.25</v>
      </c>
      <c r="M1569" s="29">
        <f t="shared" si="96"/>
        <v>1223456.6671958889</v>
      </c>
      <c r="N1569" s="44"/>
      <c r="O1569" s="44"/>
    </row>
    <row r="1570" spans="1:15" x14ac:dyDescent="0.25">
      <c r="A1570" s="43">
        <v>61438</v>
      </c>
      <c r="B1570" s="42">
        <f t="shared" si="97"/>
        <v>6</v>
      </c>
      <c r="C1570" s="42">
        <f t="shared" si="98"/>
        <v>0</v>
      </c>
      <c r="D1570" s="36" t="s">
        <v>1461</v>
      </c>
      <c r="E1570" s="44">
        <v>3543</v>
      </c>
      <c r="F1570" s="44">
        <v>16885.38</v>
      </c>
      <c r="G1570" s="44">
        <v>404542.55</v>
      </c>
      <c r="H1570" s="44">
        <v>1433751.75</v>
      </c>
      <c r="I1570" s="44">
        <v>2776176.4464881555</v>
      </c>
      <c r="J1570" s="44">
        <v>500</v>
      </c>
      <c r="K1570" s="44">
        <v>500</v>
      </c>
      <c r="L1570" s="29">
        <f t="shared" si="99"/>
        <v>1855179.68</v>
      </c>
      <c r="M1570" s="29">
        <f t="shared" si="96"/>
        <v>4631356.1264881557</v>
      </c>
      <c r="N1570" s="44"/>
      <c r="O1570" s="44"/>
    </row>
    <row r="1571" spans="1:15" x14ac:dyDescent="0.25">
      <c r="A1571" s="43">
        <v>61439</v>
      </c>
      <c r="B1571" s="42">
        <f t="shared" si="97"/>
        <v>6</v>
      </c>
      <c r="C1571" s="42">
        <f t="shared" si="98"/>
        <v>0</v>
      </c>
      <c r="D1571" s="36" t="s">
        <v>2146</v>
      </c>
      <c r="E1571" s="44">
        <v>4919</v>
      </c>
      <c r="F1571" s="44">
        <v>44339.14</v>
      </c>
      <c r="G1571" s="44">
        <v>388485.5</v>
      </c>
      <c r="H1571" s="44">
        <v>780767.82</v>
      </c>
      <c r="I1571" s="44">
        <v>3820104.2967784284</v>
      </c>
      <c r="J1571" s="44">
        <v>500</v>
      </c>
      <c r="K1571" s="44">
        <v>500</v>
      </c>
      <c r="L1571" s="29">
        <f t="shared" si="99"/>
        <v>1213592.46</v>
      </c>
      <c r="M1571" s="29">
        <f t="shared" si="96"/>
        <v>5033696.7567784283</v>
      </c>
      <c r="N1571" s="44"/>
      <c r="O1571" s="44"/>
    </row>
    <row r="1572" spans="1:15" x14ac:dyDescent="0.25">
      <c r="A1572" s="43">
        <v>61440</v>
      </c>
      <c r="B1572" s="42">
        <f t="shared" si="97"/>
        <v>6</v>
      </c>
      <c r="C1572" s="42">
        <f t="shared" si="98"/>
        <v>0</v>
      </c>
      <c r="D1572" s="36" t="s">
        <v>1462</v>
      </c>
      <c r="E1572" s="44">
        <v>2946</v>
      </c>
      <c r="F1572" s="44">
        <v>29300.95</v>
      </c>
      <c r="G1572" s="44">
        <v>198764.03</v>
      </c>
      <c r="H1572" s="44">
        <v>267577.05</v>
      </c>
      <c r="I1572" s="44">
        <v>2332613.4066089145</v>
      </c>
      <c r="J1572" s="44">
        <v>500</v>
      </c>
      <c r="K1572" s="44">
        <v>500</v>
      </c>
      <c r="L1572" s="29">
        <f t="shared" si="99"/>
        <v>495642.03</v>
      </c>
      <c r="M1572" s="29">
        <f t="shared" si="96"/>
        <v>2828255.4366089143</v>
      </c>
      <c r="N1572" s="44"/>
      <c r="O1572" s="44"/>
    </row>
    <row r="1573" spans="1:15" x14ac:dyDescent="0.25">
      <c r="A1573" s="43">
        <v>61441</v>
      </c>
      <c r="B1573" s="42">
        <f t="shared" si="97"/>
        <v>6</v>
      </c>
      <c r="C1573" s="42">
        <f t="shared" si="98"/>
        <v>0</v>
      </c>
      <c r="D1573" s="36" t="s">
        <v>1463</v>
      </c>
      <c r="E1573" s="44">
        <v>1167</v>
      </c>
      <c r="F1573" s="44">
        <v>11545.22</v>
      </c>
      <c r="G1573" s="44">
        <v>48916.07</v>
      </c>
      <c r="H1573" s="44">
        <v>34284.44</v>
      </c>
      <c r="I1573" s="44">
        <v>892169.08734304248</v>
      </c>
      <c r="J1573" s="44">
        <v>500</v>
      </c>
      <c r="K1573" s="44">
        <v>500</v>
      </c>
      <c r="L1573" s="29">
        <f t="shared" si="99"/>
        <v>94745.73000000001</v>
      </c>
      <c r="M1573" s="29">
        <f t="shared" si="96"/>
        <v>986914.81734304246</v>
      </c>
      <c r="N1573" s="44"/>
      <c r="O1573" s="44"/>
    </row>
    <row r="1574" spans="1:15" x14ac:dyDescent="0.25">
      <c r="A1574" s="43">
        <v>61442</v>
      </c>
      <c r="B1574" s="42">
        <f t="shared" si="97"/>
        <v>6</v>
      </c>
      <c r="C1574" s="42">
        <f t="shared" si="98"/>
        <v>0</v>
      </c>
      <c r="D1574" s="36" t="s">
        <v>2147</v>
      </c>
      <c r="E1574" s="44">
        <v>1760</v>
      </c>
      <c r="F1574" s="44">
        <v>18161.310000000001</v>
      </c>
      <c r="G1574" s="44">
        <v>200242.68</v>
      </c>
      <c r="H1574" s="44">
        <v>328194.03999999998</v>
      </c>
      <c r="I1574" s="44">
        <v>1612743.9898257114</v>
      </c>
      <c r="J1574" s="44">
        <v>500</v>
      </c>
      <c r="K1574" s="44">
        <v>500</v>
      </c>
      <c r="L1574" s="29">
        <f t="shared" si="99"/>
        <v>546598.03</v>
      </c>
      <c r="M1574" s="29">
        <f t="shared" si="96"/>
        <v>2159342.0198257114</v>
      </c>
      <c r="N1574" s="44"/>
      <c r="O1574" s="44"/>
    </row>
    <row r="1575" spans="1:15" x14ac:dyDescent="0.25">
      <c r="A1575" s="43">
        <v>61443</v>
      </c>
      <c r="B1575" s="42">
        <f t="shared" si="97"/>
        <v>6</v>
      </c>
      <c r="C1575" s="42">
        <f t="shared" si="98"/>
        <v>0</v>
      </c>
      <c r="D1575" s="36" t="s">
        <v>1464</v>
      </c>
      <c r="E1575" s="44">
        <v>1821</v>
      </c>
      <c r="F1575" s="44">
        <v>15821.91</v>
      </c>
      <c r="G1575" s="44">
        <v>134177.51</v>
      </c>
      <c r="H1575" s="44">
        <v>294944.8</v>
      </c>
      <c r="I1575" s="44">
        <v>1448309.6380101421</v>
      </c>
      <c r="J1575" s="44">
        <v>500</v>
      </c>
      <c r="K1575" s="44">
        <v>500</v>
      </c>
      <c r="L1575" s="29">
        <f t="shared" si="99"/>
        <v>444944.22</v>
      </c>
      <c r="M1575" s="29">
        <f t="shared" si="96"/>
        <v>1893253.8580101421</v>
      </c>
      <c r="N1575" s="44"/>
      <c r="O1575" s="44"/>
    </row>
    <row r="1576" spans="1:15" x14ac:dyDescent="0.25">
      <c r="A1576" s="43">
        <v>61444</v>
      </c>
      <c r="B1576" s="42">
        <f t="shared" si="97"/>
        <v>6</v>
      </c>
      <c r="C1576" s="42">
        <f t="shared" si="98"/>
        <v>0</v>
      </c>
      <c r="D1576" s="36" t="s">
        <v>1465</v>
      </c>
      <c r="E1576" s="44">
        <v>2126</v>
      </c>
      <c r="F1576" s="44">
        <v>11461.81</v>
      </c>
      <c r="G1576" s="44">
        <v>193747.16</v>
      </c>
      <c r="H1576" s="44">
        <v>622873.14</v>
      </c>
      <c r="I1576" s="44">
        <v>1619236.2169429271</v>
      </c>
      <c r="J1576" s="44">
        <v>500</v>
      </c>
      <c r="K1576" s="44">
        <v>500</v>
      </c>
      <c r="L1576" s="29">
        <f t="shared" si="99"/>
        <v>828082.11</v>
      </c>
      <c r="M1576" s="29">
        <f t="shared" si="96"/>
        <v>2447318.3269429272</v>
      </c>
      <c r="N1576" s="44"/>
      <c r="O1576" s="44"/>
    </row>
    <row r="1577" spans="1:15" x14ac:dyDescent="0.25">
      <c r="A1577" s="43">
        <v>61445</v>
      </c>
      <c r="B1577" s="42">
        <f t="shared" si="97"/>
        <v>6</v>
      </c>
      <c r="C1577" s="42">
        <f t="shared" si="98"/>
        <v>0</v>
      </c>
      <c r="D1577" s="36" t="s">
        <v>1466</v>
      </c>
      <c r="E1577" s="44">
        <v>1656</v>
      </c>
      <c r="F1577" s="44">
        <v>47474.69</v>
      </c>
      <c r="G1577" s="44">
        <v>213266.97</v>
      </c>
      <c r="H1577" s="44">
        <v>335394.39</v>
      </c>
      <c r="I1577" s="44">
        <v>1468438.6856311604</v>
      </c>
      <c r="J1577" s="44">
        <v>500</v>
      </c>
      <c r="K1577" s="44">
        <v>500</v>
      </c>
      <c r="L1577" s="29">
        <f t="shared" si="99"/>
        <v>596136.05000000005</v>
      </c>
      <c r="M1577" s="29">
        <f t="shared" si="96"/>
        <v>2064574.7356311604</v>
      </c>
      <c r="N1577" s="44"/>
      <c r="O1577" s="44"/>
    </row>
    <row r="1578" spans="1:15" x14ac:dyDescent="0.25">
      <c r="A1578" s="43">
        <v>61446</v>
      </c>
      <c r="B1578" s="42">
        <f t="shared" si="97"/>
        <v>6</v>
      </c>
      <c r="C1578" s="42">
        <f t="shared" si="98"/>
        <v>0</v>
      </c>
      <c r="D1578" s="36" t="s">
        <v>1467</v>
      </c>
      <c r="E1578" s="44">
        <v>1886</v>
      </c>
      <c r="F1578" s="44">
        <v>9420.2999999999993</v>
      </c>
      <c r="G1578" s="44">
        <v>147303.03</v>
      </c>
      <c r="H1578" s="44">
        <v>968787.53</v>
      </c>
      <c r="I1578" s="44">
        <v>1432774.4938370918</v>
      </c>
      <c r="J1578" s="44">
        <v>500</v>
      </c>
      <c r="K1578" s="44">
        <v>500</v>
      </c>
      <c r="L1578" s="29">
        <f t="shared" si="99"/>
        <v>1125510.8600000001</v>
      </c>
      <c r="M1578" s="29">
        <f t="shared" si="96"/>
        <v>2558285.3538370919</v>
      </c>
      <c r="N1578" s="44"/>
      <c r="O1578" s="44"/>
    </row>
    <row r="1579" spans="1:15" x14ac:dyDescent="0.25">
      <c r="A1579" s="43">
        <v>61611</v>
      </c>
      <c r="B1579" s="42">
        <f t="shared" si="97"/>
        <v>6</v>
      </c>
      <c r="C1579" s="42">
        <f t="shared" si="98"/>
        <v>0</v>
      </c>
      <c r="D1579" s="36" t="s">
        <v>1468</v>
      </c>
      <c r="E1579" s="44">
        <v>2487</v>
      </c>
      <c r="F1579" s="44">
        <v>5311.05</v>
      </c>
      <c r="G1579" s="44">
        <v>122496.21</v>
      </c>
      <c r="H1579" s="44">
        <v>386358.47</v>
      </c>
      <c r="I1579" s="44">
        <v>1888320.1748498932</v>
      </c>
      <c r="J1579" s="44">
        <v>500</v>
      </c>
      <c r="K1579" s="44">
        <v>500</v>
      </c>
      <c r="L1579" s="29">
        <f t="shared" si="99"/>
        <v>514165.73</v>
      </c>
      <c r="M1579" s="29">
        <f t="shared" si="96"/>
        <v>2402485.9048498934</v>
      </c>
      <c r="N1579" s="44"/>
      <c r="O1579" s="44"/>
    </row>
    <row r="1580" spans="1:15" x14ac:dyDescent="0.25">
      <c r="A1580" s="43">
        <v>61612</v>
      </c>
      <c r="B1580" s="42">
        <f t="shared" si="97"/>
        <v>6</v>
      </c>
      <c r="C1580" s="42">
        <f t="shared" si="98"/>
        <v>0</v>
      </c>
      <c r="D1580" s="36" t="s">
        <v>1469</v>
      </c>
      <c r="E1580" s="44">
        <v>3258</v>
      </c>
      <c r="F1580" s="44">
        <v>6762.61</v>
      </c>
      <c r="G1580" s="44">
        <v>136093.95000000001</v>
      </c>
      <c r="H1580" s="44">
        <v>313530.71000000002</v>
      </c>
      <c r="I1580" s="44">
        <v>2477321.8570928639</v>
      </c>
      <c r="J1580" s="44">
        <v>500</v>
      </c>
      <c r="K1580" s="44">
        <v>500</v>
      </c>
      <c r="L1580" s="29">
        <f t="shared" si="99"/>
        <v>456387.27</v>
      </c>
      <c r="M1580" s="29">
        <f t="shared" si="96"/>
        <v>2933709.1270928639</v>
      </c>
      <c r="N1580" s="44"/>
      <c r="O1580" s="44"/>
    </row>
    <row r="1581" spans="1:15" x14ac:dyDescent="0.25">
      <c r="A1581" s="43">
        <v>61615</v>
      </c>
      <c r="B1581" s="42">
        <f t="shared" si="97"/>
        <v>6</v>
      </c>
      <c r="C1581" s="42">
        <f t="shared" si="98"/>
        <v>0</v>
      </c>
      <c r="D1581" s="36" t="s">
        <v>1470</v>
      </c>
      <c r="E1581" s="44">
        <v>2195</v>
      </c>
      <c r="F1581" s="44">
        <v>8483.8700000000008</v>
      </c>
      <c r="G1581" s="44">
        <v>94502.05</v>
      </c>
      <c r="H1581" s="44">
        <v>150625.59</v>
      </c>
      <c r="I1581" s="44">
        <v>1666611.493283279</v>
      </c>
      <c r="J1581" s="44">
        <v>500</v>
      </c>
      <c r="K1581" s="44">
        <v>500</v>
      </c>
      <c r="L1581" s="29">
        <f t="shared" si="99"/>
        <v>253611.51</v>
      </c>
      <c r="M1581" s="29">
        <f t="shared" si="96"/>
        <v>1920223.003283279</v>
      </c>
      <c r="N1581" s="44"/>
      <c r="O1581" s="44"/>
    </row>
    <row r="1582" spans="1:15" x14ac:dyDescent="0.25">
      <c r="A1582" s="43">
        <v>61618</v>
      </c>
      <c r="B1582" s="42">
        <f t="shared" si="97"/>
        <v>6</v>
      </c>
      <c r="C1582" s="42">
        <f t="shared" si="98"/>
        <v>0</v>
      </c>
      <c r="D1582" s="36" t="s">
        <v>1471</v>
      </c>
      <c r="E1582" s="44">
        <v>1675</v>
      </c>
      <c r="F1582" s="44">
        <v>2549.41</v>
      </c>
      <c r="G1582" s="44">
        <v>119834.11</v>
      </c>
      <c r="H1582" s="44">
        <v>625458.51</v>
      </c>
      <c r="I1582" s="44">
        <v>1271787.8137810901</v>
      </c>
      <c r="J1582" s="44">
        <v>500</v>
      </c>
      <c r="K1582" s="44">
        <v>500</v>
      </c>
      <c r="L1582" s="29">
        <f t="shared" si="99"/>
        <v>747842.03</v>
      </c>
      <c r="M1582" s="29">
        <f t="shared" si="96"/>
        <v>2019629.8437810901</v>
      </c>
      <c r="N1582" s="44"/>
      <c r="O1582" s="44"/>
    </row>
    <row r="1583" spans="1:15" x14ac:dyDescent="0.25">
      <c r="A1583" s="43">
        <v>61621</v>
      </c>
      <c r="B1583" s="42">
        <f t="shared" si="97"/>
        <v>6</v>
      </c>
      <c r="C1583" s="42">
        <f t="shared" si="98"/>
        <v>0</v>
      </c>
      <c r="D1583" s="36" t="s">
        <v>2148</v>
      </c>
      <c r="E1583" s="44">
        <v>807</v>
      </c>
      <c r="F1583" s="44">
        <v>6339.32</v>
      </c>
      <c r="G1583" s="44">
        <v>28208.75</v>
      </c>
      <c r="H1583" s="44">
        <v>24005.47</v>
      </c>
      <c r="I1583" s="44">
        <v>612735.97953512811</v>
      </c>
      <c r="J1583" s="44">
        <v>500</v>
      </c>
      <c r="K1583" s="44">
        <v>500</v>
      </c>
      <c r="L1583" s="29">
        <f t="shared" si="99"/>
        <v>58553.54</v>
      </c>
      <c r="M1583" s="29">
        <f t="shared" si="96"/>
        <v>671289.51953512814</v>
      </c>
      <c r="N1583" s="44"/>
      <c r="O1583" s="44"/>
    </row>
    <row r="1584" spans="1:15" x14ac:dyDescent="0.25">
      <c r="A1584" s="43">
        <v>61624</v>
      </c>
      <c r="B1584" s="42">
        <f t="shared" si="97"/>
        <v>6</v>
      </c>
      <c r="C1584" s="42">
        <f t="shared" si="98"/>
        <v>0</v>
      </c>
      <c r="D1584" s="36" t="s">
        <v>1472</v>
      </c>
      <c r="E1584" s="44">
        <v>3104</v>
      </c>
      <c r="F1584" s="44">
        <v>10998.6</v>
      </c>
      <c r="G1584" s="44">
        <v>127715.09</v>
      </c>
      <c r="H1584" s="44">
        <v>363505.68</v>
      </c>
      <c r="I1584" s="44">
        <v>2356793.6561053754</v>
      </c>
      <c r="J1584" s="44">
        <v>500</v>
      </c>
      <c r="K1584" s="44">
        <v>500</v>
      </c>
      <c r="L1584" s="29">
        <f t="shared" si="99"/>
        <v>502219.37</v>
      </c>
      <c r="M1584" s="29">
        <f t="shared" si="96"/>
        <v>2859013.0261053755</v>
      </c>
      <c r="N1584" s="44"/>
      <c r="O1584" s="44"/>
    </row>
    <row r="1585" spans="1:15" x14ac:dyDescent="0.25">
      <c r="A1585" s="43">
        <v>61625</v>
      </c>
      <c r="B1585" s="42">
        <f t="shared" si="97"/>
        <v>6</v>
      </c>
      <c r="C1585" s="42">
        <f t="shared" si="98"/>
        <v>0</v>
      </c>
      <c r="D1585" s="36" t="s">
        <v>1473</v>
      </c>
      <c r="E1585" s="44">
        <v>9385</v>
      </c>
      <c r="F1585" s="44">
        <v>6346.16</v>
      </c>
      <c r="G1585" s="44">
        <v>637642.26</v>
      </c>
      <c r="H1585" s="44">
        <v>3289174.8</v>
      </c>
      <c r="I1585" s="44">
        <v>7426262.8149170103</v>
      </c>
      <c r="J1585" s="44">
        <v>500</v>
      </c>
      <c r="K1585" s="44">
        <v>500</v>
      </c>
      <c r="L1585" s="29">
        <f t="shared" si="99"/>
        <v>3933163.2199999997</v>
      </c>
      <c r="M1585" s="29">
        <f t="shared" si="96"/>
        <v>11359426.03491701</v>
      </c>
      <c r="N1585" s="44"/>
      <c r="O1585" s="44"/>
    </row>
    <row r="1586" spans="1:15" x14ac:dyDescent="0.25">
      <c r="A1586" s="43">
        <v>61626</v>
      </c>
      <c r="B1586" s="42">
        <f t="shared" si="97"/>
        <v>6</v>
      </c>
      <c r="C1586" s="42">
        <f t="shared" si="98"/>
        <v>0</v>
      </c>
      <c r="D1586" s="36" t="s">
        <v>1474</v>
      </c>
      <c r="E1586" s="44">
        <v>5644</v>
      </c>
      <c r="F1586" s="44">
        <v>7715.83</v>
      </c>
      <c r="G1586" s="44">
        <v>343572.89</v>
      </c>
      <c r="H1586" s="44">
        <v>1231335.8500000001</v>
      </c>
      <c r="I1586" s="44">
        <v>4285355.4752122229</v>
      </c>
      <c r="J1586" s="44">
        <v>500</v>
      </c>
      <c r="K1586" s="44">
        <v>500</v>
      </c>
      <c r="L1586" s="29">
        <f t="shared" si="99"/>
        <v>1582624.57</v>
      </c>
      <c r="M1586" s="29">
        <f t="shared" si="96"/>
        <v>5867980.0452122232</v>
      </c>
      <c r="N1586" s="44"/>
      <c r="O1586" s="44"/>
    </row>
    <row r="1587" spans="1:15" x14ac:dyDescent="0.25">
      <c r="A1587" s="43">
        <v>61627</v>
      </c>
      <c r="B1587" s="42">
        <f t="shared" si="97"/>
        <v>6</v>
      </c>
      <c r="C1587" s="42">
        <f t="shared" si="98"/>
        <v>0</v>
      </c>
      <c r="D1587" s="36" t="s">
        <v>1475</v>
      </c>
      <c r="E1587" s="44">
        <v>1725</v>
      </c>
      <c r="F1587" s="44">
        <v>23829.99</v>
      </c>
      <c r="G1587" s="44">
        <v>87147.71</v>
      </c>
      <c r="H1587" s="44">
        <v>114964.46</v>
      </c>
      <c r="I1587" s="44">
        <v>1311961.1465554691</v>
      </c>
      <c r="J1587" s="44">
        <v>500</v>
      </c>
      <c r="K1587" s="44">
        <v>500</v>
      </c>
      <c r="L1587" s="29">
        <f t="shared" si="99"/>
        <v>225942.16000000003</v>
      </c>
      <c r="M1587" s="29">
        <f t="shared" si="96"/>
        <v>1537903.3065554691</v>
      </c>
      <c r="N1587" s="44"/>
      <c r="O1587" s="44"/>
    </row>
    <row r="1588" spans="1:15" x14ac:dyDescent="0.25">
      <c r="A1588" s="43">
        <v>61628</v>
      </c>
      <c r="B1588" s="42">
        <f t="shared" si="97"/>
        <v>6</v>
      </c>
      <c r="C1588" s="42">
        <f t="shared" si="98"/>
        <v>0</v>
      </c>
      <c r="D1588" s="36" t="s">
        <v>1476</v>
      </c>
      <c r="E1588" s="44">
        <v>1524</v>
      </c>
      <c r="F1588" s="44">
        <v>9403.41</v>
      </c>
      <c r="G1588" s="44">
        <v>50612.7</v>
      </c>
      <c r="H1588" s="44">
        <v>29491.51</v>
      </c>
      <c r="I1588" s="44">
        <v>1157137.0914641083</v>
      </c>
      <c r="J1588" s="44">
        <v>500</v>
      </c>
      <c r="K1588" s="44">
        <v>500</v>
      </c>
      <c r="L1588" s="29">
        <f t="shared" si="99"/>
        <v>89507.62</v>
      </c>
      <c r="M1588" s="29">
        <f t="shared" si="96"/>
        <v>1246644.7114641084</v>
      </c>
      <c r="N1588" s="44"/>
      <c r="O1588" s="44"/>
    </row>
    <row r="1589" spans="1:15" x14ac:dyDescent="0.25">
      <c r="A1589" s="43">
        <v>61629</v>
      </c>
      <c r="B1589" s="42">
        <f t="shared" si="97"/>
        <v>6</v>
      </c>
      <c r="C1589" s="42">
        <f t="shared" si="98"/>
        <v>0</v>
      </c>
      <c r="D1589" s="36" t="s">
        <v>1477</v>
      </c>
      <c r="E1589" s="44">
        <v>1015</v>
      </c>
      <c r="F1589" s="44">
        <v>17338.830000000002</v>
      </c>
      <c r="G1589" s="44">
        <v>69604.59</v>
      </c>
      <c r="H1589" s="44">
        <v>34800.879999999997</v>
      </c>
      <c r="I1589" s="44">
        <v>793438.16141341568</v>
      </c>
      <c r="J1589" s="44">
        <v>500</v>
      </c>
      <c r="K1589" s="44">
        <v>500</v>
      </c>
      <c r="L1589" s="29">
        <f t="shared" si="99"/>
        <v>121744.29999999999</v>
      </c>
      <c r="M1589" s="29">
        <f t="shared" si="96"/>
        <v>915182.46141341561</v>
      </c>
      <c r="N1589" s="44"/>
      <c r="O1589" s="44"/>
    </row>
    <row r="1590" spans="1:15" x14ac:dyDescent="0.25">
      <c r="A1590" s="43">
        <v>61630</v>
      </c>
      <c r="B1590" s="42">
        <f t="shared" si="97"/>
        <v>6</v>
      </c>
      <c r="C1590" s="42">
        <f t="shared" si="98"/>
        <v>0</v>
      </c>
      <c r="D1590" s="36" t="s">
        <v>1478</v>
      </c>
      <c r="E1590" s="44">
        <v>1596</v>
      </c>
      <c r="F1590" s="44">
        <v>17207.84</v>
      </c>
      <c r="G1590" s="44">
        <v>60723.95</v>
      </c>
      <c r="H1590" s="44">
        <v>91749.85</v>
      </c>
      <c r="I1590" s="44">
        <v>1211804.9855490266</v>
      </c>
      <c r="J1590" s="44">
        <v>500</v>
      </c>
      <c r="K1590" s="44">
        <v>500</v>
      </c>
      <c r="L1590" s="29">
        <f t="shared" si="99"/>
        <v>169681.64</v>
      </c>
      <c r="M1590" s="29">
        <f t="shared" si="96"/>
        <v>1381486.6255490268</v>
      </c>
      <c r="N1590" s="44"/>
      <c r="O1590" s="44"/>
    </row>
    <row r="1591" spans="1:15" x14ac:dyDescent="0.25">
      <c r="A1591" s="43">
        <v>61631</v>
      </c>
      <c r="B1591" s="42">
        <f t="shared" si="97"/>
        <v>6</v>
      </c>
      <c r="C1591" s="42">
        <f t="shared" si="98"/>
        <v>0</v>
      </c>
      <c r="D1591" s="36" t="s">
        <v>1479</v>
      </c>
      <c r="E1591" s="44">
        <v>9872</v>
      </c>
      <c r="F1591" s="44">
        <v>9821.56</v>
      </c>
      <c r="G1591" s="44">
        <v>628852.91</v>
      </c>
      <c r="H1591" s="44">
        <v>3078757.39</v>
      </c>
      <c r="I1591" s="44">
        <v>8443932.6502621584</v>
      </c>
      <c r="J1591" s="44">
        <v>500</v>
      </c>
      <c r="K1591" s="44">
        <v>500</v>
      </c>
      <c r="L1591" s="29">
        <f t="shared" si="99"/>
        <v>3717431.8600000003</v>
      </c>
      <c r="M1591" s="29">
        <f t="shared" si="96"/>
        <v>12161364.510262158</v>
      </c>
      <c r="N1591" s="44"/>
      <c r="O1591" s="44"/>
    </row>
    <row r="1592" spans="1:15" x14ac:dyDescent="0.25">
      <c r="A1592" s="43">
        <v>61632</v>
      </c>
      <c r="B1592" s="42">
        <f t="shared" si="97"/>
        <v>6</v>
      </c>
      <c r="C1592" s="42">
        <f t="shared" si="98"/>
        <v>0</v>
      </c>
      <c r="D1592" s="36" t="s">
        <v>1480</v>
      </c>
      <c r="E1592" s="44">
        <v>2830</v>
      </c>
      <c r="F1592" s="44">
        <v>20957.75</v>
      </c>
      <c r="G1592" s="44">
        <v>152633.78</v>
      </c>
      <c r="H1592" s="44">
        <v>219229.27</v>
      </c>
      <c r="I1592" s="44">
        <v>2178238.8456562213</v>
      </c>
      <c r="J1592" s="44">
        <v>500</v>
      </c>
      <c r="K1592" s="44">
        <v>500</v>
      </c>
      <c r="L1592" s="29">
        <f t="shared" si="99"/>
        <v>392820.8</v>
      </c>
      <c r="M1592" s="29">
        <f t="shared" si="96"/>
        <v>2571059.6456562211</v>
      </c>
      <c r="N1592" s="44"/>
      <c r="O1592" s="44"/>
    </row>
    <row r="1593" spans="1:15" x14ac:dyDescent="0.25">
      <c r="A1593" s="43">
        <v>61633</v>
      </c>
      <c r="B1593" s="42">
        <f t="shared" si="97"/>
        <v>6</v>
      </c>
      <c r="C1593" s="42">
        <f t="shared" si="98"/>
        <v>0</v>
      </c>
      <c r="D1593" s="36" t="s">
        <v>1481</v>
      </c>
      <c r="E1593" s="44">
        <v>4100</v>
      </c>
      <c r="F1593" s="44">
        <v>8741.57</v>
      </c>
      <c r="G1593" s="44">
        <v>193974.6</v>
      </c>
      <c r="H1593" s="44">
        <v>938748.08</v>
      </c>
      <c r="I1593" s="44">
        <v>3115703.5020004446</v>
      </c>
      <c r="J1593" s="44">
        <v>500</v>
      </c>
      <c r="K1593" s="44">
        <v>500</v>
      </c>
      <c r="L1593" s="29">
        <f t="shared" si="99"/>
        <v>1141464.25</v>
      </c>
      <c r="M1593" s="29">
        <f t="shared" si="96"/>
        <v>4257167.7520004446</v>
      </c>
      <c r="N1593" s="44"/>
      <c r="O1593" s="44"/>
    </row>
    <row r="1594" spans="1:15" x14ac:dyDescent="0.25">
      <c r="A1594" s="43">
        <v>61701</v>
      </c>
      <c r="B1594" s="42">
        <f t="shared" si="97"/>
        <v>6</v>
      </c>
      <c r="C1594" s="42">
        <f t="shared" si="98"/>
        <v>0</v>
      </c>
      <c r="D1594" s="36" t="s">
        <v>1482</v>
      </c>
      <c r="E1594" s="44">
        <v>2134</v>
      </c>
      <c r="F1594" s="44">
        <v>12038.14</v>
      </c>
      <c r="G1594" s="44">
        <v>200467.29</v>
      </c>
      <c r="H1594" s="44">
        <v>2115209.81</v>
      </c>
      <c r="I1594" s="44">
        <v>1619857.8160171341</v>
      </c>
      <c r="J1594" s="44">
        <v>500</v>
      </c>
      <c r="K1594" s="44">
        <v>500</v>
      </c>
      <c r="L1594" s="29">
        <f t="shared" si="99"/>
        <v>2327715.2400000002</v>
      </c>
      <c r="M1594" s="29">
        <f t="shared" si="96"/>
        <v>3947573.0560171343</v>
      </c>
      <c r="N1594" s="44"/>
      <c r="O1594" s="44"/>
    </row>
    <row r="1595" spans="1:15" x14ac:dyDescent="0.25">
      <c r="A1595" s="43">
        <v>61708</v>
      </c>
      <c r="B1595" s="42">
        <f t="shared" si="97"/>
        <v>6</v>
      </c>
      <c r="C1595" s="42">
        <f t="shared" si="98"/>
        <v>0</v>
      </c>
      <c r="D1595" s="36" t="s">
        <v>1483</v>
      </c>
      <c r="E1595" s="44">
        <v>1527</v>
      </c>
      <c r="F1595" s="44">
        <v>15782.11</v>
      </c>
      <c r="G1595" s="44">
        <v>80836.14</v>
      </c>
      <c r="H1595" s="44">
        <v>113374.39999999999</v>
      </c>
      <c r="I1595" s="44">
        <v>1188623.3178858834</v>
      </c>
      <c r="J1595" s="44">
        <v>500</v>
      </c>
      <c r="K1595" s="44">
        <v>500</v>
      </c>
      <c r="L1595" s="29">
        <f t="shared" si="99"/>
        <v>209992.65</v>
      </c>
      <c r="M1595" s="29">
        <f t="shared" si="96"/>
        <v>1398615.9678858833</v>
      </c>
      <c r="N1595" s="44"/>
      <c r="O1595" s="44"/>
    </row>
    <row r="1596" spans="1:15" x14ac:dyDescent="0.25">
      <c r="A1596" s="43">
        <v>61710</v>
      </c>
      <c r="B1596" s="42">
        <f t="shared" si="97"/>
        <v>6</v>
      </c>
      <c r="C1596" s="42">
        <f t="shared" si="98"/>
        <v>0</v>
      </c>
      <c r="D1596" s="36" t="s">
        <v>1484</v>
      </c>
      <c r="E1596" s="44">
        <v>1208</v>
      </c>
      <c r="F1596" s="44">
        <v>8365.7999999999993</v>
      </c>
      <c r="G1596" s="44">
        <v>46035.28</v>
      </c>
      <c r="H1596" s="44">
        <v>115509.96</v>
      </c>
      <c r="I1596" s="44">
        <v>917783.68494522735</v>
      </c>
      <c r="J1596" s="44">
        <v>500</v>
      </c>
      <c r="K1596" s="44">
        <v>500</v>
      </c>
      <c r="L1596" s="29">
        <f t="shared" si="99"/>
        <v>169911.04000000001</v>
      </c>
      <c r="M1596" s="29">
        <f t="shared" si="96"/>
        <v>1087694.7249452274</v>
      </c>
      <c r="N1596" s="44"/>
      <c r="O1596" s="44"/>
    </row>
    <row r="1597" spans="1:15" x14ac:dyDescent="0.25">
      <c r="A1597" s="43">
        <v>61711</v>
      </c>
      <c r="B1597" s="42">
        <f t="shared" si="97"/>
        <v>6</v>
      </c>
      <c r="C1597" s="42">
        <f t="shared" si="98"/>
        <v>0</v>
      </c>
      <c r="D1597" s="36" t="s">
        <v>1485</v>
      </c>
      <c r="E1597" s="44">
        <v>898</v>
      </c>
      <c r="F1597" s="44">
        <v>5816.63</v>
      </c>
      <c r="G1597" s="44">
        <v>31239.06</v>
      </c>
      <c r="H1597" s="44">
        <v>150506.22</v>
      </c>
      <c r="I1597" s="44">
        <v>685478.70490137907</v>
      </c>
      <c r="J1597" s="44">
        <v>500</v>
      </c>
      <c r="K1597" s="44">
        <v>500</v>
      </c>
      <c r="L1597" s="29">
        <f t="shared" si="99"/>
        <v>187561.91</v>
      </c>
      <c r="M1597" s="29">
        <f t="shared" si="96"/>
        <v>873040.6149013791</v>
      </c>
      <c r="N1597" s="44"/>
      <c r="O1597" s="44"/>
    </row>
    <row r="1598" spans="1:15" x14ac:dyDescent="0.25">
      <c r="A1598" s="43">
        <v>61716</v>
      </c>
      <c r="B1598" s="42">
        <f t="shared" si="97"/>
        <v>6</v>
      </c>
      <c r="C1598" s="42">
        <f t="shared" si="98"/>
        <v>0</v>
      </c>
      <c r="D1598" s="36" t="s">
        <v>1486</v>
      </c>
      <c r="E1598" s="44">
        <v>2938</v>
      </c>
      <c r="F1598" s="44">
        <v>18201.55</v>
      </c>
      <c r="G1598" s="44">
        <v>136976.39000000001</v>
      </c>
      <c r="H1598" s="44">
        <v>383302.64</v>
      </c>
      <c r="I1598" s="44">
        <v>2233369.4013407077</v>
      </c>
      <c r="J1598" s="44">
        <v>500</v>
      </c>
      <c r="K1598" s="44">
        <v>500</v>
      </c>
      <c r="L1598" s="29">
        <f t="shared" si="99"/>
        <v>538480.58000000007</v>
      </c>
      <c r="M1598" s="29">
        <f t="shared" si="96"/>
        <v>2771849.9813407077</v>
      </c>
      <c r="N1598" s="44"/>
      <c r="O1598" s="44"/>
    </row>
    <row r="1599" spans="1:15" x14ac:dyDescent="0.25">
      <c r="A1599" s="43">
        <v>61719</v>
      </c>
      <c r="B1599" s="42">
        <f t="shared" si="97"/>
        <v>6</v>
      </c>
      <c r="C1599" s="42">
        <f t="shared" si="98"/>
        <v>0</v>
      </c>
      <c r="D1599" s="36" t="s">
        <v>1487</v>
      </c>
      <c r="E1599" s="44">
        <v>2297</v>
      </c>
      <c r="F1599" s="44">
        <v>7303.61</v>
      </c>
      <c r="G1599" s="44">
        <v>144893.19</v>
      </c>
      <c r="H1599" s="44">
        <v>1193383.81</v>
      </c>
      <c r="I1599" s="44">
        <v>1749378.8389637512</v>
      </c>
      <c r="J1599" s="44">
        <v>500</v>
      </c>
      <c r="K1599" s="44">
        <v>500</v>
      </c>
      <c r="L1599" s="29">
        <f t="shared" si="99"/>
        <v>1345580.61</v>
      </c>
      <c r="M1599" s="29">
        <f t="shared" si="96"/>
        <v>3094959.4489637511</v>
      </c>
      <c r="N1599" s="44"/>
      <c r="O1599" s="44"/>
    </row>
    <row r="1600" spans="1:15" x14ac:dyDescent="0.25">
      <c r="A1600" s="43">
        <v>61727</v>
      </c>
      <c r="B1600" s="42">
        <f t="shared" si="97"/>
        <v>6</v>
      </c>
      <c r="C1600" s="42">
        <f t="shared" si="98"/>
        <v>0</v>
      </c>
      <c r="D1600" s="36" t="s">
        <v>1488</v>
      </c>
      <c r="E1600" s="44">
        <v>2444</v>
      </c>
      <c r="F1600" s="44">
        <v>5244.45</v>
      </c>
      <c r="G1600" s="44">
        <v>156748.20000000001</v>
      </c>
      <c r="H1600" s="44">
        <v>675542.88</v>
      </c>
      <c r="I1600" s="44">
        <v>1862901.8435801652</v>
      </c>
      <c r="J1600" s="44">
        <v>500</v>
      </c>
      <c r="K1600" s="44">
        <v>500</v>
      </c>
      <c r="L1600" s="29">
        <f t="shared" si="99"/>
        <v>837535.53</v>
      </c>
      <c r="M1600" s="29">
        <f t="shared" si="96"/>
        <v>2700437.3735801652</v>
      </c>
      <c r="N1600" s="44"/>
      <c r="O1600" s="44"/>
    </row>
    <row r="1601" spans="1:15" x14ac:dyDescent="0.25">
      <c r="A1601" s="43">
        <v>61728</v>
      </c>
      <c r="B1601" s="42">
        <f t="shared" si="97"/>
        <v>6</v>
      </c>
      <c r="C1601" s="42">
        <f t="shared" si="98"/>
        <v>0</v>
      </c>
      <c r="D1601" s="36" t="s">
        <v>1489</v>
      </c>
      <c r="E1601" s="44">
        <v>691</v>
      </c>
      <c r="F1601" s="44">
        <v>4050.23</v>
      </c>
      <c r="G1601" s="44">
        <v>43222.239999999998</v>
      </c>
      <c r="H1601" s="44">
        <v>27477.96</v>
      </c>
      <c r="I1601" s="44">
        <v>546351.39584750833</v>
      </c>
      <c r="J1601" s="44">
        <v>500</v>
      </c>
      <c r="K1601" s="44">
        <v>500</v>
      </c>
      <c r="L1601" s="29">
        <f t="shared" si="99"/>
        <v>74750.429999999993</v>
      </c>
      <c r="M1601" s="29">
        <f t="shared" si="96"/>
        <v>621101.82584750839</v>
      </c>
      <c r="N1601" s="44"/>
      <c r="O1601" s="44"/>
    </row>
    <row r="1602" spans="1:15" x14ac:dyDescent="0.25">
      <c r="A1602" s="43">
        <v>61729</v>
      </c>
      <c r="B1602" s="42">
        <f t="shared" si="97"/>
        <v>6</v>
      </c>
      <c r="C1602" s="42">
        <f t="shared" si="98"/>
        <v>0</v>
      </c>
      <c r="D1602" s="36" t="s">
        <v>1490</v>
      </c>
      <c r="E1602" s="44">
        <v>2099</v>
      </c>
      <c r="F1602" s="44">
        <v>14202.27</v>
      </c>
      <c r="G1602" s="44">
        <v>96525.09</v>
      </c>
      <c r="H1602" s="44">
        <v>74159.86</v>
      </c>
      <c r="I1602" s="44">
        <v>1593720.9678367211</v>
      </c>
      <c r="J1602" s="44">
        <v>500</v>
      </c>
      <c r="K1602" s="44">
        <v>500</v>
      </c>
      <c r="L1602" s="29">
        <f t="shared" si="99"/>
        <v>184887.22</v>
      </c>
      <c r="M1602" s="29">
        <f t="shared" si="96"/>
        <v>1778608.1878367211</v>
      </c>
      <c r="N1602" s="44"/>
      <c r="O1602" s="44"/>
    </row>
    <row r="1603" spans="1:15" x14ac:dyDescent="0.25">
      <c r="A1603" s="43">
        <v>61730</v>
      </c>
      <c r="B1603" s="42">
        <f t="shared" si="97"/>
        <v>6</v>
      </c>
      <c r="C1603" s="42">
        <f t="shared" si="98"/>
        <v>0</v>
      </c>
      <c r="D1603" s="36" t="s">
        <v>1491</v>
      </c>
      <c r="E1603" s="44">
        <v>2172</v>
      </c>
      <c r="F1603" s="44">
        <v>8043.66</v>
      </c>
      <c r="G1603" s="44">
        <v>102625.25</v>
      </c>
      <c r="H1603" s="44">
        <v>50315.37</v>
      </c>
      <c r="I1603" s="44">
        <v>1649148.138228375</v>
      </c>
      <c r="J1603" s="44">
        <v>500</v>
      </c>
      <c r="K1603" s="44">
        <v>500</v>
      </c>
      <c r="L1603" s="29">
        <f t="shared" si="99"/>
        <v>160984.28</v>
      </c>
      <c r="M1603" s="29">
        <f t="shared" si="96"/>
        <v>1810132.418228375</v>
      </c>
      <c r="N1603" s="44"/>
      <c r="O1603" s="44"/>
    </row>
    <row r="1604" spans="1:15" x14ac:dyDescent="0.25">
      <c r="A1604" s="43">
        <v>61731</v>
      </c>
      <c r="B1604" s="42">
        <f t="shared" si="97"/>
        <v>6</v>
      </c>
      <c r="C1604" s="42">
        <f t="shared" si="98"/>
        <v>0</v>
      </c>
      <c r="D1604" s="36" t="s">
        <v>1492</v>
      </c>
      <c r="E1604" s="44">
        <v>1382</v>
      </c>
      <c r="F1604" s="44">
        <v>10977.46</v>
      </c>
      <c r="G1604" s="44">
        <v>62075.58</v>
      </c>
      <c r="H1604" s="44">
        <v>430279.49</v>
      </c>
      <c r="I1604" s="44">
        <v>1049319.8559077412</v>
      </c>
      <c r="J1604" s="44">
        <v>500</v>
      </c>
      <c r="K1604" s="44">
        <v>500</v>
      </c>
      <c r="L1604" s="29">
        <f t="shared" si="99"/>
        <v>503332.53</v>
      </c>
      <c r="M1604" s="29">
        <f t="shared" si="96"/>
        <v>1552652.3859077413</v>
      </c>
      <c r="N1604" s="44"/>
      <c r="O1604" s="44"/>
    </row>
    <row r="1605" spans="1:15" x14ac:dyDescent="0.25">
      <c r="A1605" s="43">
        <v>61740</v>
      </c>
      <c r="B1605" s="42">
        <f t="shared" si="97"/>
        <v>6</v>
      </c>
      <c r="C1605" s="42">
        <f t="shared" si="98"/>
        <v>0</v>
      </c>
      <c r="D1605" s="36" t="s">
        <v>1493</v>
      </c>
      <c r="E1605" s="44">
        <v>2061</v>
      </c>
      <c r="F1605" s="44">
        <v>20047.62</v>
      </c>
      <c r="G1605" s="44">
        <v>110681.96</v>
      </c>
      <c r="H1605" s="44">
        <v>162703.48000000001</v>
      </c>
      <c r="I1605" s="44">
        <v>1568475.0480760378</v>
      </c>
      <c r="J1605" s="44">
        <v>500</v>
      </c>
      <c r="K1605" s="44">
        <v>500</v>
      </c>
      <c r="L1605" s="29">
        <f t="shared" si="99"/>
        <v>293433.06</v>
      </c>
      <c r="M1605" s="29">
        <f t="shared" si="96"/>
        <v>1861908.1080760378</v>
      </c>
      <c r="N1605" s="44"/>
      <c r="O1605" s="44"/>
    </row>
    <row r="1606" spans="1:15" x14ac:dyDescent="0.25">
      <c r="A1606" s="43">
        <v>61741</v>
      </c>
      <c r="B1606" s="42">
        <f t="shared" si="97"/>
        <v>6</v>
      </c>
      <c r="C1606" s="42">
        <f t="shared" si="98"/>
        <v>0</v>
      </c>
      <c r="D1606" s="36" t="s">
        <v>1494</v>
      </c>
      <c r="E1606" s="44">
        <v>1130</v>
      </c>
      <c r="F1606" s="44">
        <v>11293.18</v>
      </c>
      <c r="G1606" s="44">
        <v>64544.160000000003</v>
      </c>
      <c r="H1606" s="44">
        <v>345391.67</v>
      </c>
      <c r="I1606" s="44">
        <v>871686.31198785815</v>
      </c>
      <c r="J1606" s="44">
        <v>500</v>
      </c>
      <c r="K1606" s="44">
        <v>500</v>
      </c>
      <c r="L1606" s="29">
        <f t="shared" si="99"/>
        <v>421229.01</v>
      </c>
      <c r="M1606" s="29">
        <f t="shared" ref="M1606:M1669" si="100">L1606+I1606</f>
        <v>1292915.321987858</v>
      </c>
      <c r="N1606" s="44"/>
      <c r="O1606" s="44"/>
    </row>
    <row r="1607" spans="1:15" x14ac:dyDescent="0.25">
      <c r="A1607" s="43">
        <v>61743</v>
      </c>
      <c r="B1607" s="42">
        <f t="shared" ref="B1607:B1670" si="101">INT(A1607/10000)</f>
        <v>6</v>
      </c>
      <c r="C1607" s="42">
        <f t="shared" ref="C1607:C1670" si="102">IF(E1607&lt;=10000,0,IF(E1607&lt;=20000,1,IF(E1607&lt;=50000,2,3)))</f>
        <v>0</v>
      </c>
      <c r="D1607" s="36" t="s">
        <v>1495</v>
      </c>
      <c r="E1607" s="44">
        <v>724</v>
      </c>
      <c r="F1607" s="44">
        <v>18151.27</v>
      </c>
      <c r="G1607" s="44">
        <v>38319.339999999997</v>
      </c>
      <c r="H1607" s="44">
        <v>62382.1</v>
      </c>
      <c r="I1607" s="44">
        <v>552267.45318454702</v>
      </c>
      <c r="J1607" s="44">
        <v>500</v>
      </c>
      <c r="K1607" s="44">
        <v>500</v>
      </c>
      <c r="L1607" s="29">
        <f t="shared" ref="L1607:L1670" si="103">F1607/J1607*500+G1607/K1607*500+H1607</f>
        <v>118852.70999999999</v>
      </c>
      <c r="M1607" s="29">
        <f t="shared" si="100"/>
        <v>671120.16318454698</v>
      </c>
      <c r="N1607" s="44"/>
      <c r="O1607" s="44"/>
    </row>
    <row r="1608" spans="1:15" x14ac:dyDescent="0.25">
      <c r="A1608" s="43">
        <v>61744</v>
      </c>
      <c r="B1608" s="42">
        <f t="shared" si="101"/>
        <v>6</v>
      </c>
      <c r="C1608" s="42">
        <f t="shared" si="102"/>
        <v>0</v>
      </c>
      <c r="D1608" s="36" t="s">
        <v>2149</v>
      </c>
      <c r="E1608" s="44">
        <v>638</v>
      </c>
      <c r="F1608" s="44">
        <v>5784.19</v>
      </c>
      <c r="G1608" s="44">
        <v>30644.42</v>
      </c>
      <c r="H1608" s="44">
        <v>23617.63</v>
      </c>
      <c r="I1608" s="44">
        <v>491761.43523981236</v>
      </c>
      <c r="J1608" s="44">
        <v>500</v>
      </c>
      <c r="K1608" s="44">
        <v>500</v>
      </c>
      <c r="L1608" s="29">
        <f t="shared" si="103"/>
        <v>60046.240000000005</v>
      </c>
      <c r="M1608" s="29">
        <f t="shared" si="100"/>
        <v>551807.67523981235</v>
      </c>
      <c r="N1608" s="44"/>
      <c r="O1608" s="44"/>
    </row>
    <row r="1609" spans="1:15" x14ac:dyDescent="0.25">
      <c r="A1609" s="43">
        <v>61745</v>
      </c>
      <c r="B1609" s="42">
        <f t="shared" si="101"/>
        <v>6</v>
      </c>
      <c r="C1609" s="42">
        <f t="shared" si="102"/>
        <v>0</v>
      </c>
      <c r="D1609" s="36" t="s">
        <v>2150</v>
      </c>
      <c r="E1609" s="44">
        <v>1085</v>
      </c>
      <c r="F1609" s="44">
        <v>17312.22</v>
      </c>
      <c r="G1609" s="44">
        <v>71944.08</v>
      </c>
      <c r="H1609" s="44">
        <v>80071.92</v>
      </c>
      <c r="I1609" s="44">
        <v>861818.12269246147</v>
      </c>
      <c r="J1609" s="44">
        <v>500</v>
      </c>
      <c r="K1609" s="44">
        <v>500</v>
      </c>
      <c r="L1609" s="29">
        <f t="shared" si="103"/>
        <v>169328.22</v>
      </c>
      <c r="M1609" s="29">
        <f t="shared" si="100"/>
        <v>1031146.3426924614</v>
      </c>
      <c r="N1609" s="44"/>
      <c r="O1609" s="44"/>
    </row>
    <row r="1610" spans="1:15" x14ac:dyDescent="0.25">
      <c r="A1610" s="43">
        <v>61746</v>
      </c>
      <c r="B1610" s="42">
        <f t="shared" si="101"/>
        <v>6</v>
      </c>
      <c r="C1610" s="42">
        <f t="shared" si="102"/>
        <v>0</v>
      </c>
      <c r="D1610" s="36" t="s">
        <v>2151</v>
      </c>
      <c r="E1610" s="44">
        <v>4106</v>
      </c>
      <c r="F1610" s="44">
        <v>25045.27</v>
      </c>
      <c r="G1610" s="44">
        <v>205143.93</v>
      </c>
      <c r="H1610" s="44">
        <v>930187.52</v>
      </c>
      <c r="I1610" s="44">
        <v>3117588.5154538248</v>
      </c>
      <c r="J1610" s="44">
        <v>500</v>
      </c>
      <c r="K1610" s="44">
        <v>500</v>
      </c>
      <c r="L1610" s="29">
        <f t="shared" si="103"/>
        <v>1160376.72</v>
      </c>
      <c r="M1610" s="29">
        <f t="shared" si="100"/>
        <v>4277965.2354538245</v>
      </c>
      <c r="N1610" s="44"/>
      <c r="O1610" s="44"/>
    </row>
    <row r="1611" spans="1:15" x14ac:dyDescent="0.25">
      <c r="A1611" s="43">
        <v>61748</v>
      </c>
      <c r="B1611" s="42">
        <f t="shared" si="101"/>
        <v>6</v>
      </c>
      <c r="C1611" s="42">
        <f t="shared" si="102"/>
        <v>0</v>
      </c>
      <c r="D1611" s="36" t="s">
        <v>1496</v>
      </c>
      <c r="E1611" s="44">
        <v>4253</v>
      </c>
      <c r="F1611" s="44">
        <v>19167.57</v>
      </c>
      <c r="G1611" s="44">
        <v>220265.54</v>
      </c>
      <c r="H1611" s="44">
        <v>1689300.23</v>
      </c>
      <c r="I1611" s="44">
        <v>3229202.1325438661</v>
      </c>
      <c r="J1611" s="44">
        <v>500</v>
      </c>
      <c r="K1611" s="44">
        <v>500</v>
      </c>
      <c r="L1611" s="29">
        <f t="shared" si="103"/>
        <v>1928733.34</v>
      </c>
      <c r="M1611" s="29">
        <f t="shared" si="100"/>
        <v>5157935.4725438664</v>
      </c>
      <c r="N1611" s="44"/>
      <c r="O1611" s="44"/>
    </row>
    <row r="1612" spans="1:15" x14ac:dyDescent="0.25">
      <c r="A1612" s="43">
        <v>61750</v>
      </c>
      <c r="B1612" s="42">
        <f t="shared" si="101"/>
        <v>6</v>
      </c>
      <c r="C1612" s="42">
        <f t="shared" si="102"/>
        <v>0</v>
      </c>
      <c r="D1612" s="36" t="s">
        <v>1497</v>
      </c>
      <c r="E1612" s="44">
        <v>1911</v>
      </c>
      <c r="F1612" s="44">
        <v>12891.76</v>
      </c>
      <c r="G1612" s="44">
        <v>69835.28</v>
      </c>
      <c r="H1612" s="44">
        <v>114754.33</v>
      </c>
      <c r="I1612" s="44">
        <v>1454307.7287527071</v>
      </c>
      <c r="J1612" s="44">
        <v>500</v>
      </c>
      <c r="K1612" s="44">
        <v>500</v>
      </c>
      <c r="L1612" s="29">
        <f t="shared" si="103"/>
        <v>197481.37</v>
      </c>
      <c r="M1612" s="29">
        <f t="shared" si="100"/>
        <v>1651789.0987527072</v>
      </c>
      <c r="N1612" s="44"/>
      <c r="O1612" s="44"/>
    </row>
    <row r="1613" spans="1:15" x14ac:dyDescent="0.25">
      <c r="A1613" s="43">
        <v>61751</v>
      </c>
      <c r="B1613" s="42">
        <f t="shared" si="101"/>
        <v>6</v>
      </c>
      <c r="C1613" s="42">
        <f t="shared" si="102"/>
        <v>0</v>
      </c>
      <c r="D1613" s="36" t="s">
        <v>1498</v>
      </c>
      <c r="E1613" s="44">
        <v>2444</v>
      </c>
      <c r="F1613" s="44">
        <v>17951.45</v>
      </c>
      <c r="G1613" s="44">
        <v>136242.32999999999</v>
      </c>
      <c r="H1613" s="44">
        <v>236743.8</v>
      </c>
      <c r="I1613" s="44">
        <v>1855737.2755202709</v>
      </c>
      <c r="J1613" s="44">
        <v>500</v>
      </c>
      <c r="K1613" s="44">
        <v>500</v>
      </c>
      <c r="L1613" s="29">
        <f t="shared" si="103"/>
        <v>390937.57999999996</v>
      </c>
      <c r="M1613" s="29">
        <f t="shared" si="100"/>
        <v>2246674.8555202708</v>
      </c>
      <c r="N1613" s="44"/>
      <c r="O1613" s="44"/>
    </row>
    <row r="1614" spans="1:15" x14ac:dyDescent="0.25">
      <c r="A1614" s="43">
        <v>61756</v>
      </c>
      <c r="B1614" s="42">
        <f t="shared" si="101"/>
        <v>6</v>
      </c>
      <c r="C1614" s="42">
        <f t="shared" si="102"/>
        <v>0</v>
      </c>
      <c r="D1614" s="36" t="s">
        <v>1499</v>
      </c>
      <c r="E1614" s="44">
        <v>4057</v>
      </c>
      <c r="F1614" s="44">
        <v>14613.09</v>
      </c>
      <c r="G1614" s="44">
        <v>286134.02</v>
      </c>
      <c r="H1614" s="44">
        <v>1287120.52</v>
      </c>
      <c r="I1614" s="44">
        <v>3133803.7676929389</v>
      </c>
      <c r="J1614" s="44">
        <v>500</v>
      </c>
      <c r="K1614" s="44">
        <v>500</v>
      </c>
      <c r="L1614" s="29">
        <f t="shared" si="103"/>
        <v>1587867.6300000001</v>
      </c>
      <c r="M1614" s="29">
        <f t="shared" si="100"/>
        <v>4721671.3976929393</v>
      </c>
      <c r="N1614" s="44"/>
      <c r="O1614" s="44"/>
    </row>
    <row r="1615" spans="1:15" x14ac:dyDescent="0.25">
      <c r="A1615" s="43">
        <v>61757</v>
      </c>
      <c r="B1615" s="42">
        <f t="shared" si="101"/>
        <v>6</v>
      </c>
      <c r="C1615" s="42">
        <f t="shared" si="102"/>
        <v>0</v>
      </c>
      <c r="D1615" s="36" t="s">
        <v>1500</v>
      </c>
      <c r="E1615" s="44">
        <v>4990</v>
      </c>
      <c r="F1615" s="44">
        <v>25756.48</v>
      </c>
      <c r="G1615" s="44">
        <v>250165.39</v>
      </c>
      <c r="H1615" s="44">
        <v>999666.62</v>
      </c>
      <c r="I1615" s="44">
        <v>3793817.3821033998</v>
      </c>
      <c r="J1615" s="44">
        <v>500</v>
      </c>
      <c r="K1615" s="44">
        <v>500</v>
      </c>
      <c r="L1615" s="29">
        <f t="shared" si="103"/>
        <v>1275588.49</v>
      </c>
      <c r="M1615" s="29">
        <f t="shared" si="100"/>
        <v>5069405.8721033996</v>
      </c>
      <c r="N1615" s="44"/>
      <c r="O1615" s="44"/>
    </row>
    <row r="1616" spans="1:15" x14ac:dyDescent="0.25">
      <c r="A1616" s="43">
        <v>61758</v>
      </c>
      <c r="B1616" s="42">
        <f t="shared" si="101"/>
        <v>6</v>
      </c>
      <c r="C1616" s="42">
        <f t="shared" si="102"/>
        <v>0</v>
      </c>
      <c r="D1616" s="36" t="s">
        <v>1501</v>
      </c>
      <c r="E1616" s="44">
        <v>1802</v>
      </c>
      <c r="F1616" s="44">
        <v>24883.09</v>
      </c>
      <c r="G1616" s="44">
        <v>142346.47</v>
      </c>
      <c r="H1616" s="44">
        <v>527994.21</v>
      </c>
      <c r="I1616" s="44">
        <v>1461360.9606616644</v>
      </c>
      <c r="J1616" s="44">
        <v>500</v>
      </c>
      <c r="K1616" s="44">
        <v>500</v>
      </c>
      <c r="L1616" s="29">
        <f t="shared" si="103"/>
        <v>695223.77</v>
      </c>
      <c r="M1616" s="29">
        <f t="shared" si="100"/>
        <v>2156584.7306616642</v>
      </c>
      <c r="N1616" s="44"/>
      <c r="O1616" s="44"/>
    </row>
    <row r="1617" spans="1:15" x14ac:dyDescent="0.25">
      <c r="A1617" s="43">
        <v>61759</v>
      </c>
      <c r="B1617" s="42">
        <f t="shared" si="101"/>
        <v>6</v>
      </c>
      <c r="C1617" s="42">
        <f t="shared" si="102"/>
        <v>0</v>
      </c>
      <c r="D1617" s="36" t="s">
        <v>1502</v>
      </c>
      <c r="E1617" s="44">
        <v>1702</v>
      </c>
      <c r="F1617" s="44">
        <v>22368.41</v>
      </c>
      <c r="G1617" s="44">
        <v>39172.410000000003</v>
      </c>
      <c r="H1617" s="44">
        <v>367423.3</v>
      </c>
      <c r="I1617" s="44">
        <v>1292288.2740629346</v>
      </c>
      <c r="J1617" s="44">
        <v>500</v>
      </c>
      <c r="K1617" s="44">
        <v>500</v>
      </c>
      <c r="L1617" s="29">
        <f t="shared" si="103"/>
        <v>428964.12</v>
      </c>
      <c r="M1617" s="29">
        <f t="shared" si="100"/>
        <v>1721252.3940629344</v>
      </c>
      <c r="N1617" s="44"/>
      <c r="O1617" s="44"/>
    </row>
    <row r="1618" spans="1:15" x14ac:dyDescent="0.25">
      <c r="A1618" s="43">
        <v>61760</v>
      </c>
      <c r="B1618" s="42">
        <f t="shared" si="101"/>
        <v>6</v>
      </c>
      <c r="C1618" s="42">
        <f t="shared" si="102"/>
        <v>1</v>
      </c>
      <c r="D1618" s="36" t="s">
        <v>1503</v>
      </c>
      <c r="E1618" s="44">
        <v>10755</v>
      </c>
      <c r="F1618" s="44">
        <v>13986.67</v>
      </c>
      <c r="G1618" s="44">
        <v>897349.28</v>
      </c>
      <c r="H1618" s="44">
        <v>4779124.03</v>
      </c>
      <c r="I1618" s="44">
        <v>9371368.898287436</v>
      </c>
      <c r="J1618" s="44">
        <v>500</v>
      </c>
      <c r="K1618" s="44">
        <v>500</v>
      </c>
      <c r="L1618" s="29">
        <f t="shared" si="103"/>
        <v>5690459.9800000004</v>
      </c>
      <c r="M1618" s="29">
        <f t="shared" si="100"/>
        <v>15061828.878287436</v>
      </c>
      <c r="N1618" s="44"/>
      <c r="O1618" s="44"/>
    </row>
    <row r="1619" spans="1:15" x14ac:dyDescent="0.25">
      <c r="A1619" s="43">
        <v>61761</v>
      </c>
      <c r="B1619" s="42">
        <f t="shared" si="101"/>
        <v>6</v>
      </c>
      <c r="C1619" s="42">
        <f t="shared" si="102"/>
        <v>0</v>
      </c>
      <c r="D1619" s="36" t="s">
        <v>1504</v>
      </c>
      <c r="E1619" s="44">
        <v>1620</v>
      </c>
      <c r="F1619" s="44">
        <v>13606.95</v>
      </c>
      <c r="G1619" s="44">
        <v>65628.34</v>
      </c>
      <c r="H1619" s="44">
        <v>29932.02</v>
      </c>
      <c r="I1619" s="44">
        <v>1230027.6169106662</v>
      </c>
      <c r="J1619" s="44">
        <v>500</v>
      </c>
      <c r="K1619" s="44">
        <v>500</v>
      </c>
      <c r="L1619" s="29">
        <f t="shared" si="103"/>
        <v>109167.31</v>
      </c>
      <c r="M1619" s="29">
        <f t="shared" si="100"/>
        <v>1339194.9269106663</v>
      </c>
      <c r="N1619" s="44"/>
      <c r="O1619" s="44"/>
    </row>
    <row r="1620" spans="1:15" x14ac:dyDescent="0.25">
      <c r="A1620" s="43">
        <v>61762</v>
      </c>
      <c r="B1620" s="42">
        <f t="shared" si="101"/>
        <v>6</v>
      </c>
      <c r="C1620" s="42">
        <f t="shared" si="102"/>
        <v>0</v>
      </c>
      <c r="D1620" s="36" t="s">
        <v>1505</v>
      </c>
      <c r="E1620" s="44">
        <v>2159</v>
      </c>
      <c r="F1620" s="44">
        <v>16528.560000000001</v>
      </c>
      <c r="G1620" s="44">
        <v>96736.6</v>
      </c>
      <c r="H1620" s="44">
        <v>242956</v>
      </c>
      <c r="I1620" s="44">
        <v>1639277.5462408201</v>
      </c>
      <c r="J1620" s="44">
        <v>500</v>
      </c>
      <c r="K1620" s="44">
        <v>500</v>
      </c>
      <c r="L1620" s="29">
        <f t="shared" si="103"/>
        <v>356221.16000000003</v>
      </c>
      <c r="M1620" s="29">
        <f t="shared" si="100"/>
        <v>1995498.7062408202</v>
      </c>
      <c r="N1620" s="44"/>
      <c r="O1620" s="44"/>
    </row>
    <row r="1621" spans="1:15" x14ac:dyDescent="0.25">
      <c r="A1621" s="43">
        <v>61763</v>
      </c>
      <c r="B1621" s="42">
        <f t="shared" si="101"/>
        <v>6</v>
      </c>
      <c r="C1621" s="42">
        <f t="shared" si="102"/>
        <v>0</v>
      </c>
      <c r="D1621" s="36" t="s">
        <v>1506</v>
      </c>
      <c r="E1621" s="44">
        <v>4427</v>
      </c>
      <c r="F1621" s="44">
        <v>24530.29</v>
      </c>
      <c r="G1621" s="44">
        <v>238963.8</v>
      </c>
      <c r="H1621" s="44">
        <v>841194.21</v>
      </c>
      <c r="I1621" s="44">
        <v>3367784.8932203851</v>
      </c>
      <c r="J1621" s="44">
        <v>500</v>
      </c>
      <c r="K1621" s="44">
        <v>500</v>
      </c>
      <c r="L1621" s="29">
        <f t="shared" si="103"/>
        <v>1104688.2999999998</v>
      </c>
      <c r="M1621" s="29">
        <f t="shared" si="100"/>
        <v>4472473.1932203844</v>
      </c>
      <c r="N1621" s="44"/>
      <c r="O1621" s="44"/>
    </row>
    <row r="1622" spans="1:15" x14ac:dyDescent="0.25">
      <c r="A1622" s="43">
        <v>61764</v>
      </c>
      <c r="B1622" s="42">
        <f t="shared" si="101"/>
        <v>6</v>
      </c>
      <c r="C1622" s="42">
        <f t="shared" si="102"/>
        <v>0</v>
      </c>
      <c r="D1622" s="36" t="s">
        <v>1507</v>
      </c>
      <c r="E1622" s="44">
        <v>3696</v>
      </c>
      <c r="F1622" s="44">
        <v>15669.19</v>
      </c>
      <c r="G1622" s="44">
        <v>213701.29</v>
      </c>
      <c r="H1622" s="44">
        <v>1336542.95</v>
      </c>
      <c r="I1622" s="44">
        <v>2807842.1634901552</v>
      </c>
      <c r="J1622" s="44">
        <v>500</v>
      </c>
      <c r="K1622" s="44">
        <v>500</v>
      </c>
      <c r="L1622" s="29">
        <f t="shared" si="103"/>
        <v>1565913.43</v>
      </c>
      <c r="M1622" s="29">
        <f t="shared" si="100"/>
        <v>4373755.5934901554</v>
      </c>
      <c r="N1622" s="44"/>
      <c r="O1622" s="44"/>
    </row>
    <row r="1623" spans="1:15" x14ac:dyDescent="0.25">
      <c r="A1623" s="43">
        <v>61765</v>
      </c>
      <c r="B1623" s="42">
        <f t="shared" si="101"/>
        <v>6</v>
      </c>
      <c r="C1623" s="42">
        <f t="shared" si="102"/>
        <v>0</v>
      </c>
      <c r="D1623" s="36" t="s">
        <v>2152</v>
      </c>
      <c r="E1623" s="44">
        <v>5309</v>
      </c>
      <c r="F1623" s="44">
        <v>34946.71</v>
      </c>
      <c r="G1623" s="44">
        <v>367084.22</v>
      </c>
      <c r="H1623" s="44">
        <v>2512822.23</v>
      </c>
      <c r="I1623" s="44">
        <v>4054267.8391627157</v>
      </c>
      <c r="J1623" s="44">
        <v>500</v>
      </c>
      <c r="K1623" s="44">
        <v>500</v>
      </c>
      <c r="L1623" s="29">
        <f t="shared" si="103"/>
        <v>2914853.16</v>
      </c>
      <c r="M1623" s="29">
        <f t="shared" si="100"/>
        <v>6969120.9991627159</v>
      </c>
      <c r="N1623" s="44"/>
      <c r="O1623" s="44"/>
    </row>
    <row r="1624" spans="1:15" x14ac:dyDescent="0.25">
      <c r="A1624" s="43">
        <v>61766</v>
      </c>
      <c r="B1624" s="42">
        <f t="shared" si="101"/>
        <v>6</v>
      </c>
      <c r="C1624" s="42">
        <f t="shared" si="102"/>
        <v>1</v>
      </c>
      <c r="D1624" s="36" t="s">
        <v>1508</v>
      </c>
      <c r="E1624" s="44">
        <v>11697</v>
      </c>
      <c r="F1624" s="44">
        <v>8354.2199999999993</v>
      </c>
      <c r="G1624" s="44">
        <v>1065169.74</v>
      </c>
      <c r="H1624" s="44">
        <v>10577168.09</v>
      </c>
      <c r="I1624" s="44">
        <v>10191921.447775742</v>
      </c>
      <c r="J1624" s="44">
        <v>500</v>
      </c>
      <c r="K1624" s="44">
        <v>500</v>
      </c>
      <c r="L1624" s="29">
        <f t="shared" si="103"/>
        <v>11650692.050000001</v>
      </c>
      <c r="M1624" s="29">
        <f t="shared" si="100"/>
        <v>21842613.497775741</v>
      </c>
      <c r="N1624" s="44"/>
      <c r="O1624" s="44"/>
    </row>
    <row r="1625" spans="1:15" x14ac:dyDescent="0.25">
      <c r="A1625" s="43">
        <v>62007</v>
      </c>
      <c r="B1625" s="42">
        <f t="shared" si="101"/>
        <v>6</v>
      </c>
      <c r="C1625" s="42">
        <f t="shared" si="102"/>
        <v>0</v>
      </c>
      <c r="D1625" s="36" t="s">
        <v>1509</v>
      </c>
      <c r="E1625" s="44">
        <v>7678</v>
      </c>
      <c r="F1625" s="44">
        <v>18737.169999999998</v>
      </c>
      <c r="G1625" s="44">
        <v>746059.74</v>
      </c>
      <c r="H1625" s="44">
        <v>2342078.5099999998</v>
      </c>
      <c r="I1625" s="44">
        <v>5917525.8954545092</v>
      </c>
      <c r="J1625" s="44">
        <v>500</v>
      </c>
      <c r="K1625" s="44">
        <v>500</v>
      </c>
      <c r="L1625" s="29">
        <f t="shared" si="103"/>
        <v>3106875.42</v>
      </c>
      <c r="M1625" s="29">
        <f t="shared" si="100"/>
        <v>9024401.3154545091</v>
      </c>
      <c r="N1625" s="44"/>
      <c r="O1625" s="44"/>
    </row>
    <row r="1626" spans="1:15" x14ac:dyDescent="0.25">
      <c r="A1626" s="43">
        <v>62008</v>
      </c>
      <c r="B1626" s="42">
        <f t="shared" si="101"/>
        <v>6</v>
      </c>
      <c r="C1626" s="42">
        <f t="shared" si="102"/>
        <v>0</v>
      </c>
      <c r="D1626" s="36" t="s">
        <v>1510</v>
      </c>
      <c r="E1626" s="44">
        <v>1378</v>
      </c>
      <c r="F1626" s="44">
        <v>31517.71</v>
      </c>
      <c r="G1626" s="44">
        <v>81255.75</v>
      </c>
      <c r="H1626" s="44">
        <v>93787.8</v>
      </c>
      <c r="I1626" s="44">
        <v>1055257.2434524584</v>
      </c>
      <c r="J1626" s="44">
        <v>500</v>
      </c>
      <c r="K1626" s="44">
        <v>500</v>
      </c>
      <c r="L1626" s="29">
        <f t="shared" si="103"/>
        <v>206561.26</v>
      </c>
      <c r="M1626" s="29">
        <f t="shared" si="100"/>
        <v>1261818.5034524584</v>
      </c>
      <c r="N1626" s="44"/>
      <c r="O1626" s="44"/>
    </row>
    <row r="1627" spans="1:15" x14ac:dyDescent="0.25">
      <c r="A1627" s="43">
        <v>62010</v>
      </c>
      <c r="B1627" s="42">
        <f t="shared" si="101"/>
        <v>6</v>
      </c>
      <c r="C1627" s="42">
        <f t="shared" si="102"/>
        <v>0</v>
      </c>
      <c r="D1627" s="36" t="s">
        <v>1511</v>
      </c>
      <c r="E1627" s="44">
        <v>395</v>
      </c>
      <c r="F1627" s="44">
        <v>14020.27</v>
      </c>
      <c r="G1627" s="44">
        <v>51463.31</v>
      </c>
      <c r="H1627" s="44">
        <v>-103830.26</v>
      </c>
      <c r="I1627" s="44">
        <v>363988.14974202565</v>
      </c>
      <c r="J1627" s="44">
        <v>500</v>
      </c>
      <c r="K1627" s="44">
        <v>500</v>
      </c>
      <c r="L1627" s="29">
        <f t="shared" si="103"/>
        <v>-38346.679999999993</v>
      </c>
      <c r="M1627" s="29">
        <f t="shared" si="100"/>
        <v>325641.46974202566</v>
      </c>
      <c r="N1627" s="44"/>
      <c r="O1627" s="44"/>
    </row>
    <row r="1628" spans="1:15" x14ac:dyDescent="0.25">
      <c r="A1628" s="43">
        <v>62014</v>
      </c>
      <c r="B1628" s="42">
        <f t="shared" si="101"/>
        <v>6</v>
      </c>
      <c r="C1628" s="42">
        <f t="shared" si="102"/>
        <v>0</v>
      </c>
      <c r="D1628" s="36" t="s">
        <v>1512</v>
      </c>
      <c r="E1628" s="44">
        <v>1915</v>
      </c>
      <c r="F1628" s="44">
        <v>8730.6</v>
      </c>
      <c r="G1628" s="44">
        <v>168309.34</v>
      </c>
      <c r="H1628" s="44">
        <v>437075.68</v>
      </c>
      <c r="I1628" s="44">
        <v>1454014.1273974851</v>
      </c>
      <c r="J1628" s="44">
        <v>500</v>
      </c>
      <c r="K1628" s="44">
        <v>500</v>
      </c>
      <c r="L1628" s="29">
        <f t="shared" si="103"/>
        <v>614115.62</v>
      </c>
      <c r="M1628" s="29">
        <f t="shared" si="100"/>
        <v>2068129.7473974852</v>
      </c>
      <c r="N1628" s="44"/>
      <c r="O1628" s="44"/>
    </row>
    <row r="1629" spans="1:15" x14ac:dyDescent="0.25">
      <c r="A1629" s="43">
        <v>62021</v>
      </c>
      <c r="B1629" s="42">
        <f t="shared" si="101"/>
        <v>6</v>
      </c>
      <c r="C1629" s="42">
        <f t="shared" si="102"/>
        <v>0</v>
      </c>
      <c r="D1629" s="36" t="s">
        <v>1513</v>
      </c>
      <c r="E1629" s="44">
        <v>450</v>
      </c>
      <c r="F1629" s="44">
        <v>12102.6</v>
      </c>
      <c r="G1629" s="44">
        <v>26842.28</v>
      </c>
      <c r="H1629" s="44">
        <v>5574.38</v>
      </c>
      <c r="I1629" s="44">
        <v>347405.38817855105</v>
      </c>
      <c r="J1629" s="44">
        <v>500</v>
      </c>
      <c r="K1629" s="44">
        <v>500</v>
      </c>
      <c r="L1629" s="29">
        <f t="shared" si="103"/>
        <v>44519.259999999995</v>
      </c>
      <c r="M1629" s="29">
        <f t="shared" si="100"/>
        <v>391924.64817855106</v>
      </c>
      <c r="N1629" s="44"/>
      <c r="O1629" s="44"/>
    </row>
    <row r="1630" spans="1:15" x14ac:dyDescent="0.25">
      <c r="A1630" s="43">
        <v>62026</v>
      </c>
      <c r="B1630" s="42">
        <f t="shared" si="101"/>
        <v>6</v>
      </c>
      <c r="C1630" s="42">
        <f t="shared" si="102"/>
        <v>0</v>
      </c>
      <c r="D1630" s="36" t="s">
        <v>2153</v>
      </c>
      <c r="E1630" s="44">
        <v>845</v>
      </c>
      <c r="F1630" s="44">
        <v>10645.89</v>
      </c>
      <c r="G1630" s="44">
        <v>55635.69</v>
      </c>
      <c r="H1630" s="44">
        <v>134748.42000000001</v>
      </c>
      <c r="I1630" s="44">
        <v>641588.47919105738</v>
      </c>
      <c r="J1630" s="44">
        <v>500</v>
      </c>
      <c r="K1630" s="44">
        <v>500</v>
      </c>
      <c r="L1630" s="29">
        <f t="shared" si="103"/>
        <v>201030</v>
      </c>
      <c r="M1630" s="29">
        <f t="shared" si="100"/>
        <v>842618.47919105738</v>
      </c>
      <c r="N1630" s="44"/>
      <c r="O1630" s="44"/>
    </row>
    <row r="1631" spans="1:15" x14ac:dyDescent="0.25">
      <c r="A1631" s="43">
        <v>62032</v>
      </c>
      <c r="B1631" s="42">
        <f t="shared" si="101"/>
        <v>6</v>
      </c>
      <c r="C1631" s="42">
        <f t="shared" si="102"/>
        <v>0</v>
      </c>
      <c r="D1631" s="36" t="s">
        <v>2154</v>
      </c>
      <c r="E1631" s="44">
        <v>1089</v>
      </c>
      <c r="F1631" s="44">
        <v>13156.84</v>
      </c>
      <c r="G1631" s="44">
        <v>96548.29</v>
      </c>
      <c r="H1631" s="44">
        <v>163205.19</v>
      </c>
      <c r="I1631" s="44">
        <v>826851.89803439227</v>
      </c>
      <c r="J1631" s="44">
        <v>500</v>
      </c>
      <c r="K1631" s="44">
        <v>500</v>
      </c>
      <c r="L1631" s="29">
        <f t="shared" si="103"/>
        <v>272910.32</v>
      </c>
      <c r="M1631" s="29">
        <f t="shared" si="100"/>
        <v>1099762.2180343922</v>
      </c>
      <c r="N1631" s="44"/>
      <c r="O1631" s="44"/>
    </row>
    <row r="1632" spans="1:15" x14ac:dyDescent="0.25">
      <c r="A1632" s="43">
        <v>62034</v>
      </c>
      <c r="B1632" s="42">
        <f t="shared" si="101"/>
        <v>6</v>
      </c>
      <c r="C1632" s="42">
        <f t="shared" si="102"/>
        <v>0</v>
      </c>
      <c r="D1632" s="36" t="s">
        <v>1514</v>
      </c>
      <c r="E1632" s="44">
        <v>1290</v>
      </c>
      <c r="F1632" s="44">
        <v>16230.56</v>
      </c>
      <c r="G1632" s="44">
        <v>118193.53</v>
      </c>
      <c r="H1632" s="44">
        <v>80554.570000000007</v>
      </c>
      <c r="I1632" s="44">
        <v>988126.92119298724</v>
      </c>
      <c r="J1632" s="44">
        <v>500</v>
      </c>
      <c r="K1632" s="44">
        <v>500</v>
      </c>
      <c r="L1632" s="29">
        <f t="shared" si="103"/>
        <v>214978.66</v>
      </c>
      <c r="M1632" s="29">
        <f t="shared" si="100"/>
        <v>1203105.5811929873</v>
      </c>
      <c r="N1632" s="44"/>
      <c r="O1632" s="44"/>
    </row>
    <row r="1633" spans="1:15" x14ac:dyDescent="0.25">
      <c r="A1633" s="43">
        <v>62036</v>
      </c>
      <c r="B1633" s="42">
        <f t="shared" si="101"/>
        <v>6</v>
      </c>
      <c r="C1633" s="42">
        <f t="shared" si="102"/>
        <v>0</v>
      </c>
      <c r="D1633" s="36" t="s">
        <v>1515</v>
      </c>
      <c r="E1633" s="44">
        <v>1325</v>
      </c>
      <c r="F1633" s="44">
        <v>6979.37</v>
      </c>
      <c r="G1633" s="44">
        <v>82157.789999999994</v>
      </c>
      <c r="H1633" s="44">
        <v>264795.58</v>
      </c>
      <c r="I1633" s="44">
        <v>1006041.1064238475</v>
      </c>
      <c r="J1633" s="44">
        <v>500</v>
      </c>
      <c r="K1633" s="44">
        <v>500</v>
      </c>
      <c r="L1633" s="29">
        <f t="shared" si="103"/>
        <v>353932.74</v>
      </c>
      <c r="M1633" s="29">
        <f t="shared" si="100"/>
        <v>1359973.8464238476</v>
      </c>
      <c r="N1633" s="44"/>
      <c r="O1633" s="44"/>
    </row>
    <row r="1634" spans="1:15" x14ac:dyDescent="0.25">
      <c r="A1634" s="43">
        <v>62038</v>
      </c>
      <c r="B1634" s="42">
        <f t="shared" si="101"/>
        <v>6</v>
      </c>
      <c r="C1634" s="42">
        <f t="shared" si="102"/>
        <v>0</v>
      </c>
      <c r="D1634" s="36" t="s">
        <v>1516</v>
      </c>
      <c r="E1634" s="44">
        <v>7099</v>
      </c>
      <c r="F1634" s="44">
        <v>1952.93</v>
      </c>
      <c r="G1634" s="44">
        <v>721334.15</v>
      </c>
      <c r="H1634" s="44">
        <v>4388019.4000000004</v>
      </c>
      <c r="I1634" s="44">
        <v>5408515.3216019049</v>
      </c>
      <c r="J1634" s="44">
        <v>500</v>
      </c>
      <c r="K1634" s="44">
        <v>500</v>
      </c>
      <c r="L1634" s="29">
        <f t="shared" si="103"/>
        <v>5111306.4800000004</v>
      </c>
      <c r="M1634" s="29">
        <f t="shared" si="100"/>
        <v>10519821.801601905</v>
      </c>
      <c r="N1634" s="44"/>
      <c r="O1634" s="44"/>
    </row>
    <row r="1635" spans="1:15" x14ac:dyDescent="0.25">
      <c r="A1635" s="43">
        <v>62039</v>
      </c>
      <c r="B1635" s="42">
        <f t="shared" si="101"/>
        <v>6</v>
      </c>
      <c r="C1635" s="42">
        <f t="shared" si="102"/>
        <v>0</v>
      </c>
      <c r="D1635" s="36" t="s">
        <v>2172</v>
      </c>
      <c r="E1635" s="44">
        <v>1859</v>
      </c>
      <c r="F1635" s="44">
        <v>15707.37</v>
      </c>
      <c r="G1635" s="44">
        <v>129510.44</v>
      </c>
      <c r="H1635" s="44">
        <v>229958.67</v>
      </c>
      <c r="I1635" s="44">
        <v>1432420.0371642809</v>
      </c>
      <c r="J1635" s="44">
        <v>500</v>
      </c>
      <c r="K1635" s="44">
        <v>500</v>
      </c>
      <c r="L1635" s="29">
        <f t="shared" si="103"/>
        <v>375176.48</v>
      </c>
      <c r="M1635" s="29">
        <f t="shared" si="100"/>
        <v>1807596.5171642809</v>
      </c>
      <c r="N1635" s="44"/>
      <c r="O1635" s="44"/>
    </row>
    <row r="1636" spans="1:15" x14ac:dyDescent="0.25">
      <c r="A1636" s="43">
        <v>62040</v>
      </c>
      <c r="B1636" s="42">
        <f t="shared" si="101"/>
        <v>6</v>
      </c>
      <c r="C1636" s="42">
        <f t="shared" si="102"/>
        <v>0</v>
      </c>
      <c r="D1636" s="36" t="s">
        <v>1517</v>
      </c>
      <c r="E1636" s="44">
        <v>9954</v>
      </c>
      <c r="F1636" s="44">
        <v>15988.98</v>
      </c>
      <c r="G1636" s="44">
        <v>1015936.2</v>
      </c>
      <c r="H1636" s="44">
        <v>3686235.92</v>
      </c>
      <c r="I1636" s="44">
        <v>8613060.3827600814</v>
      </c>
      <c r="J1636" s="44">
        <v>500</v>
      </c>
      <c r="K1636" s="44">
        <v>500</v>
      </c>
      <c r="L1636" s="29">
        <f t="shared" si="103"/>
        <v>4718161.0999999996</v>
      </c>
      <c r="M1636" s="29">
        <f t="shared" si="100"/>
        <v>13331221.482760081</v>
      </c>
      <c r="N1636" s="44"/>
      <c r="O1636" s="44"/>
    </row>
    <row r="1637" spans="1:15" x14ac:dyDescent="0.25">
      <c r="A1637" s="43">
        <v>62041</v>
      </c>
      <c r="B1637" s="42">
        <f t="shared" si="101"/>
        <v>6</v>
      </c>
      <c r="C1637" s="42">
        <f t="shared" si="102"/>
        <v>1</v>
      </c>
      <c r="D1637" s="36" t="s">
        <v>1518</v>
      </c>
      <c r="E1637" s="44">
        <v>12608</v>
      </c>
      <c r="F1637" s="44">
        <v>3708.63</v>
      </c>
      <c r="G1637" s="44">
        <v>995762.87</v>
      </c>
      <c r="H1637" s="44">
        <v>3876981.47</v>
      </c>
      <c r="I1637" s="44">
        <v>10985980.387690188</v>
      </c>
      <c r="J1637" s="44">
        <v>500</v>
      </c>
      <c r="K1637" s="44">
        <v>500</v>
      </c>
      <c r="L1637" s="29">
        <f t="shared" si="103"/>
        <v>4876452.9700000007</v>
      </c>
      <c r="M1637" s="29">
        <f t="shared" si="100"/>
        <v>15862433.357690189</v>
      </c>
      <c r="N1637" s="44"/>
      <c r="O1637" s="44"/>
    </row>
    <row r="1638" spans="1:15" x14ac:dyDescent="0.25">
      <c r="A1638" s="43">
        <v>62042</v>
      </c>
      <c r="B1638" s="42">
        <f t="shared" si="101"/>
        <v>6</v>
      </c>
      <c r="C1638" s="42">
        <f t="shared" si="102"/>
        <v>0</v>
      </c>
      <c r="D1638" s="36" t="s">
        <v>1519</v>
      </c>
      <c r="E1638" s="44">
        <v>3776</v>
      </c>
      <c r="F1638" s="44">
        <v>32350.41</v>
      </c>
      <c r="G1638" s="44">
        <v>305845.15999999997</v>
      </c>
      <c r="H1638" s="44">
        <v>1036967.02</v>
      </c>
      <c r="I1638" s="44">
        <v>2877325.0621840614</v>
      </c>
      <c r="J1638" s="44">
        <v>500</v>
      </c>
      <c r="K1638" s="44">
        <v>500</v>
      </c>
      <c r="L1638" s="29">
        <f t="shared" si="103"/>
        <v>1375162.5899999999</v>
      </c>
      <c r="M1638" s="29">
        <f t="shared" si="100"/>
        <v>4252487.6521840617</v>
      </c>
      <c r="N1638" s="44"/>
      <c r="O1638" s="44"/>
    </row>
    <row r="1639" spans="1:15" x14ac:dyDescent="0.25">
      <c r="A1639" s="43">
        <v>62043</v>
      </c>
      <c r="B1639" s="42">
        <f t="shared" si="101"/>
        <v>6</v>
      </c>
      <c r="C1639" s="42">
        <f t="shared" si="102"/>
        <v>0</v>
      </c>
      <c r="D1639" s="36" t="s">
        <v>1520</v>
      </c>
      <c r="E1639" s="44">
        <v>2966</v>
      </c>
      <c r="F1639" s="44">
        <v>20172.509999999998</v>
      </c>
      <c r="G1639" s="44">
        <v>247921.96</v>
      </c>
      <c r="H1639" s="44">
        <v>1114233.82</v>
      </c>
      <c r="I1639" s="44">
        <v>2256973.9532003468</v>
      </c>
      <c r="J1639" s="44">
        <v>500</v>
      </c>
      <c r="K1639" s="44">
        <v>500</v>
      </c>
      <c r="L1639" s="29">
        <f t="shared" si="103"/>
        <v>1382328.29</v>
      </c>
      <c r="M1639" s="29">
        <f t="shared" si="100"/>
        <v>3639302.2432003468</v>
      </c>
      <c r="N1639" s="44"/>
      <c r="O1639" s="44"/>
    </row>
    <row r="1640" spans="1:15" x14ac:dyDescent="0.25">
      <c r="A1640" s="43">
        <v>62044</v>
      </c>
      <c r="B1640" s="42">
        <f t="shared" si="101"/>
        <v>6</v>
      </c>
      <c r="C1640" s="42">
        <f t="shared" si="102"/>
        <v>0</v>
      </c>
      <c r="D1640" s="36" t="s">
        <v>1521</v>
      </c>
      <c r="E1640" s="44">
        <v>2613</v>
      </c>
      <c r="F1640" s="44">
        <v>43424.29</v>
      </c>
      <c r="G1640" s="44">
        <v>209203.55</v>
      </c>
      <c r="H1640" s="44">
        <v>390777.39</v>
      </c>
      <c r="I1640" s="44">
        <v>2031171.9333567864</v>
      </c>
      <c r="J1640" s="44">
        <v>500</v>
      </c>
      <c r="K1640" s="44">
        <v>500</v>
      </c>
      <c r="L1640" s="29">
        <f t="shared" si="103"/>
        <v>643405.23</v>
      </c>
      <c r="M1640" s="29">
        <f t="shared" si="100"/>
        <v>2674577.1633567866</v>
      </c>
      <c r="N1640" s="44"/>
      <c r="O1640" s="44"/>
    </row>
    <row r="1641" spans="1:15" x14ac:dyDescent="0.25">
      <c r="A1641" s="43">
        <v>62045</v>
      </c>
      <c r="B1641" s="42">
        <f t="shared" si="101"/>
        <v>6</v>
      </c>
      <c r="C1641" s="42">
        <f t="shared" si="102"/>
        <v>0</v>
      </c>
      <c r="D1641" s="36" t="s">
        <v>1522</v>
      </c>
      <c r="E1641" s="44">
        <v>1999</v>
      </c>
      <c r="F1641" s="44">
        <v>30953.97</v>
      </c>
      <c r="G1641" s="44">
        <v>148377.91</v>
      </c>
      <c r="H1641" s="44">
        <v>98746.68</v>
      </c>
      <c r="I1641" s="44">
        <v>1517793.3371632234</v>
      </c>
      <c r="J1641" s="44">
        <v>500</v>
      </c>
      <c r="K1641" s="44">
        <v>500</v>
      </c>
      <c r="L1641" s="29">
        <f t="shared" si="103"/>
        <v>278078.56</v>
      </c>
      <c r="M1641" s="29">
        <f t="shared" si="100"/>
        <v>1795871.8971632235</v>
      </c>
      <c r="N1641" s="44"/>
      <c r="O1641" s="44"/>
    </row>
    <row r="1642" spans="1:15" x14ac:dyDescent="0.25">
      <c r="A1642" s="43">
        <v>62046</v>
      </c>
      <c r="B1642" s="42">
        <f t="shared" si="101"/>
        <v>6</v>
      </c>
      <c r="C1642" s="42">
        <f t="shared" si="102"/>
        <v>0</v>
      </c>
      <c r="D1642" s="36" t="s">
        <v>2155</v>
      </c>
      <c r="E1642" s="44">
        <v>2714</v>
      </c>
      <c r="F1642" s="44">
        <v>48748.639999999999</v>
      </c>
      <c r="G1642" s="44">
        <v>196937.1</v>
      </c>
      <c r="H1642" s="44">
        <v>322866.28999999998</v>
      </c>
      <c r="I1642" s="44">
        <v>2067458.7065790063</v>
      </c>
      <c r="J1642" s="44">
        <v>500</v>
      </c>
      <c r="K1642" s="44">
        <v>500</v>
      </c>
      <c r="L1642" s="29">
        <f t="shared" si="103"/>
        <v>568552.03</v>
      </c>
      <c r="M1642" s="29">
        <f t="shared" si="100"/>
        <v>2636010.7365790065</v>
      </c>
      <c r="N1642" s="44"/>
      <c r="O1642" s="44"/>
    </row>
    <row r="1643" spans="1:15" x14ac:dyDescent="0.25">
      <c r="A1643" s="43">
        <v>62047</v>
      </c>
      <c r="B1643" s="42">
        <f t="shared" si="101"/>
        <v>6</v>
      </c>
      <c r="C1643" s="42">
        <f t="shared" si="102"/>
        <v>0</v>
      </c>
      <c r="D1643" s="36" t="s">
        <v>1523</v>
      </c>
      <c r="E1643" s="44">
        <v>5412</v>
      </c>
      <c r="F1643" s="44">
        <v>12429.58</v>
      </c>
      <c r="G1643" s="44">
        <v>486288.08</v>
      </c>
      <c r="H1643" s="44">
        <v>1587565.6</v>
      </c>
      <c r="I1643" s="44">
        <v>4208109.8058273736</v>
      </c>
      <c r="J1643" s="44">
        <v>500</v>
      </c>
      <c r="K1643" s="44">
        <v>500</v>
      </c>
      <c r="L1643" s="29">
        <f t="shared" si="103"/>
        <v>2086283.2600000002</v>
      </c>
      <c r="M1643" s="29">
        <f t="shared" si="100"/>
        <v>6294393.0658273734</v>
      </c>
      <c r="N1643" s="44"/>
      <c r="O1643" s="44"/>
    </row>
    <row r="1644" spans="1:15" x14ac:dyDescent="0.25">
      <c r="A1644" s="43">
        <v>62048</v>
      </c>
      <c r="B1644" s="42">
        <f t="shared" si="101"/>
        <v>6</v>
      </c>
      <c r="C1644" s="42">
        <f t="shared" si="102"/>
        <v>0</v>
      </c>
      <c r="D1644" s="36" t="s">
        <v>1524</v>
      </c>
      <c r="E1644" s="44">
        <v>4801</v>
      </c>
      <c r="F1644" s="44">
        <v>42086.91</v>
      </c>
      <c r="G1644" s="44">
        <v>394808.14</v>
      </c>
      <c r="H1644" s="44">
        <v>750174.81</v>
      </c>
      <c r="I1644" s="44">
        <v>3659416.4319395465</v>
      </c>
      <c r="J1644" s="44">
        <v>500</v>
      </c>
      <c r="K1644" s="44">
        <v>500</v>
      </c>
      <c r="L1644" s="29">
        <f t="shared" si="103"/>
        <v>1187069.8600000001</v>
      </c>
      <c r="M1644" s="29">
        <f t="shared" si="100"/>
        <v>4846486.2919395464</v>
      </c>
      <c r="N1644" s="44"/>
      <c r="O1644" s="44"/>
    </row>
    <row r="1645" spans="1:15" x14ac:dyDescent="0.25">
      <c r="A1645" s="43">
        <v>62105</v>
      </c>
      <c r="B1645" s="42">
        <f t="shared" si="101"/>
        <v>6</v>
      </c>
      <c r="C1645" s="42">
        <f t="shared" si="102"/>
        <v>0</v>
      </c>
      <c r="D1645" s="36" t="s">
        <v>1525</v>
      </c>
      <c r="E1645" s="44">
        <v>1691</v>
      </c>
      <c r="F1645" s="44">
        <v>13065.39</v>
      </c>
      <c r="G1645" s="44">
        <v>114049.04</v>
      </c>
      <c r="H1645" s="44">
        <v>475343.75</v>
      </c>
      <c r="I1645" s="44">
        <v>1287673.5122889052</v>
      </c>
      <c r="J1645" s="44">
        <v>500</v>
      </c>
      <c r="K1645" s="44">
        <v>500</v>
      </c>
      <c r="L1645" s="29">
        <f t="shared" si="103"/>
        <v>602458.17999999993</v>
      </c>
      <c r="M1645" s="29">
        <f t="shared" si="100"/>
        <v>1890131.6922889051</v>
      </c>
      <c r="N1645" s="44"/>
      <c r="O1645" s="44"/>
    </row>
    <row r="1646" spans="1:15" x14ac:dyDescent="0.25">
      <c r="A1646" s="43">
        <v>62115</v>
      </c>
      <c r="B1646" s="42">
        <f t="shared" si="101"/>
        <v>6</v>
      </c>
      <c r="C1646" s="42">
        <f t="shared" si="102"/>
        <v>0</v>
      </c>
      <c r="D1646" s="36" t="s">
        <v>1526</v>
      </c>
      <c r="E1646" s="44">
        <v>5320</v>
      </c>
      <c r="F1646" s="44">
        <v>32008.75</v>
      </c>
      <c r="G1646" s="44">
        <v>422317.2</v>
      </c>
      <c r="H1646" s="44">
        <v>1247668.5</v>
      </c>
      <c r="I1646" s="44">
        <v>4055424.2347664819</v>
      </c>
      <c r="J1646" s="44">
        <v>500</v>
      </c>
      <c r="K1646" s="44">
        <v>500</v>
      </c>
      <c r="L1646" s="29">
        <f t="shared" si="103"/>
        <v>1701994.45</v>
      </c>
      <c r="M1646" s="29">
        <f t="shared" si="100"/>
        <v>5757418.6847664816</v>
      </c>
      <c r="N1646" s="44"/>
      <c r="O1646" s="44"/>
    </row>
    <row r="1647" spans="1:15" x14ac:dyDescent="0.25">
      <c r="A1647" s="43">
        <v>62116</v>
      </c>
      <c r="B1647" s="42">
        <f t="shared" si="101"/>
        <v>6</v>
      </c>
      <c r="C1647" s="42">
        <f t="shared" si="102"/>
        <v>0</v>
      </c>
      <c r="D1647" s="36" t="s">
        <v>1527</v>
      </c>
      <c r="E1647" s="44">
        <v>3875</v>
      </c>
      <c r="F1647" s="44">
        <v>22287.38</v>
      </c>
      <c r="G1647" s="44">
        <v>268717.90000000002</v>
      </c>
      <c r="H1647" s="44">
        <v>699758.34</v>
      </c>
      <c r="I1647" s="44">
        <v>2948395.1839979971</v>
      </c>
      <c r="J1647" s="44">
        <v>500</v>
      </c>
      <c r="K1647" s="44">
        <v>500</v>
      </c>
      <c r="L1647" s="29">
        <f t="shared" si="103"/>
        <v>990763.62</v>
      </c>
      <c r="M1647" s="29">
        <f t="shared" si="100"/>
        <v>3939158.8039979972</v>
      </c>
      <c r="N1647" s="44"/>
      <c r="O1647" s="44"/>
    </row>
    <row r="1648" spans="1:15" x14ac:dyDescent="0.25">
      <c r="A1648" s="43">
        <v>62125</v>
      </c>
      <c r="B1648" s="42">
        <f t="shared" si="101"/>
        <v>6</v>
      </c>
      <c r="C1648" s="42">
        <f t="shared" si="102"/>
        <v>0</v>
      </c>
      <c r="D1648" s="36" t="s">
        <v>1528</v>
      </c>
      <c r="E1648" s="44">
        <v>2350</v>
      </c>
      <c r="F1648" s="44">
        <v>38351.78</v>
      </c>
      <c r="G1648" s="44">
        <v>144967.44</v>
      </c>
      <c r="H1648" s="44">
        <v>321883.71999999997</v>
      </c>
      <c r="I1648" s="44">
        <v>1788474.968466464</v>
      </c>
      <c r="J1648" s="44">
        <v>500</v>
      </c>
      <c r="K1648" s="44">
        <v>500</v>
      </c>
      <c r="L1648" s="29">
        <f t="shared" si="103"/>
        <v>505202.93999999994</v>
      </c>
      <c r="M1648" s="29">
        <f t="shared" si="100"/>
        <v>2293677.9084664639</v>
      </c>
      <c r="N1648" s="44"/>
      <c r="O1648" s="44"/>
    </row>
    <row r="1649" spans="1:15" x14ac:dyDescent="0.25">
      <c r="A1649" s="43">
        <v>62128</v>
      </c>
      <c r="B1649" s="42">
        <f t="shared" si="101"/>
        <v>6</v>
      </c>
      <c r="C1649" s="42">
        <f t="shared" si="102"/>
        <v>0</v>
      </c>
      <c r="D1649" s="36" t="s">
        <v>2156</v>
      </c>
      <c r="E1649" s="44">
        <v>3611</v>
      </c>
      <c r="F1649" s="44">
        <v>11926.28</v>
      </c>
      <c r="G1649" s="44">
        <v>268780.98</v>
      </c>
      <c r="H1649" s="44">
        <v>701529.85</v>
      </c>
      <c r="I1649" s="44">
        <v>2750297.8859752542</v>
      </c>
      <c r="J1649" s="44">
        <v>500</v>
      </c>
      <c r="K1649" s="44">
        <v>500</v>
      </c>
      <c r="L1649" s="29">
        <f t="shared" si="103"/>
        <v>982237.11</v>
      </c>
      <c r="M1649" s="29">
        <f t="shared" si="100"/>
        <v>3732534.9959752541</v>
      </c>
      <c r="N1649" s="44"/>
      <c r="O1649" s="44"/>
    </row>
    <row r="1650" spans="1:15" x14ac:dyDescent="0.25">
      <c r="A1650" s="43">
        <v>62131</v>
      </c>
      <c r="B1650" s="42">
        <f t="shared" si="101"/>
        <v>6</v>
      </c>
      <c r="C1650" s="42">
        <f t="shared" si="102"/>
        <v>0</v>
      </c>
      <c r="D1650" s="36" t="s">
        <v>1529</v>
      </c>
      <c r="E1650" s="44">
        <v>1442</v>
      </c>
      <c r="F1650" s="44">
        <v>15696.75</v>
      </c>
      <c r="G1650" s="44">
        <v>223061.47</v>
      </c>
      <c r="H1650" s="44">
        <v>1232264.6200000001</v>
      </c>
      <c r="I1650" s="44">
        <v>1140478.9301188237</v>
      </c>
      <c r="J1650" s="44">
        <v>500</v>
      </c>
      <c r="K1650" s="44">
        <v>500</v>
      </c>
      <c r="L1650" s="29">
        <f t="shared" si="103"/>
        <v>1471022.84</v>
      </c>
      <c r="M1650" s="29">
        <f t="shared" si="100"/>
        <v>2611501.7701188237</v>
      </c>
      <c r="N1650" s="44"/>
      <c r="O1650" s="44"/>
    </row>
    <row r="1651" spans="1:15" x14ac:dyDescent="0.25">
      <c r="A1651" s="43">
        <v>62132</v>
      </c>
      <c r="B1651" s="42">
        <f t="shared" si="101"/>
        <v>6</v>
      </c>
      <c r="C1651" s="42">
        <f t="shared" si="102"/>
        <v>0</v>
      </c>
      <c r="D1651" s="36" t="s">
        <v>1530</v>
      </c>
      <c r="E1651" s="44">
        <v>1839</v>
      </c>
      <c r="F1651" s="44">
        <v>21352.639999999999</v>
      </c>
      <c r="G1651" s="44">
        <v>100561.17</v>
      </c>
      <c r="H1651" s="44">
        <v>54481.14</v>
      </c>
      <c r="I1651" s="44">
        <v>1397349.4999546828</v>
      </c>
      <c r="J1651" s="44">
        <v>500</v>
      </c>
      <c r="K1651" s="44">
        <v>500</v>
      </c>
      <c r="L1651" s="29">
        <f t="shared" si="103"/>
        <v>176394.95</v>
      </c>
      <c r="M1651" s="29">
        <f t="shared" si="100"/>
        <v>1573744.4499546827</v>
      </c>
      <c r="N1651" s="44"/>
      <c r="O1651" s="44"/>
    </row>
    <row r="1652" spans="1:15" x14ac:dyDescent="0.25">
      <c r="A1652" s="43">
        <v>62135</v>
      </c>
      <c r="B1652" s="42">
        <f t="shared" si="101"/>
        <v>6</v>
      </c>
      <c r="C1652" s="42">
        <f t="shared" si="102"/>
        <v>0</v>
      </c>
      <c r="D1652" s="36" t="s">
        <v>1531</v>
      </c>
      <c r="E1652" s="44">
        <v>1595</v>
      </c>
      <c r="F1652" s="44">
        <v>26929.7</v>
      </c>
      <c r="G1652" s="44">
        <v>107289.51</v>
      </c>
      <c r="H1652" s="44">
        <v>147479.88</v>
      </c>
      <c r="I1652" s="44">
        <v>1252177.4404592209</v>
      </c>
      <c r="J1652" s="44">
        <v>500</v>
      </c>
      <c r="K1652" s="44">
        <v>500</v>
      </c>
      <c r="L1652" s="29">
        <f t="shared" si="103"/>
        <v>281699.08999999997</v>
      </c>
      <c r="M1652" s="29">
        <f t="shared" si="100"/>
        <v>1533876.530459221</v>
      </c>
      <c r="N1652" s="44"/>
      <c r="O1652" s="44"/>
    </row>
    <row r="1653" spans="1:15" x14ac:dyDescent="0.25">
      <c r="A1653" s="43">
        <v>62138</v>
      </c>
      <c r="B1653" s="42">
        <f t="shared" si="101"/>
        <v>6</v>
      </c>
      <c r="C1653" s="42">
        <f t="shared" si="102"/>
        <v>0</v>
      </c>
      <c r="D1653" s="36" t="s">
        <v>1532</v>
      </c>
      <c r="E1653" s="44">
        <v>2430</v>
      </c>
      <c r="F1653" s="44">
        <v>11149.4</v>
      </c>
      <c r="G1653" s="44">
        <v>206499.29</v>
      </c>
      <c r="H1653" s="44">
        <v>363065.79</v>
      </c>
      <c r="I1653" s="44">
        <v>1887331.8325177534</v>
      </c>
      <c r="J1653" s="44">
        <v>500</v>
      </c>
      <c r="K1653" s="44">
        <v>500</v>
      </c>
      <c r="L1653" s="29">
        <f t="shared" si="103"/>
        <v>580714.48</v>
      </c>
      <c r="M1653" s="29">
        <f t="shared" si="100"/>
        <v>2468046.3125177533</v>
      </c>
      <c r="N1653" s="44"/>
      <c r="O1653" s="44"/>
    </row>
    <row r="1654" spans="1:15" x14ac:dyDescent="0.25">
      <c r="A1654" s="43">
        <v>62139</v>
      </c>
      <c r="B1654" s="42">
        <f t="shared" si="101"/>
        <v>6</v>
      </c>
      <c r="C1654" s="42">
        <f t="shared" si="102"/>
        <v>1</v>
      </c>
      <c r="D1654" s="36" t="s">
        <v>1533</v>
      </c>
      <c r="E1654" s="44">
        <v>15860</v>
      </c>
      <c r="F1654" s="44">
        <v>26317.95</v>
      </c>
      <c r="G1654" s="44">
        <v>1443567.25</v>
      </c>
      <c r="H1654" s="44">
        <v>5505937.7300000004</v>
      </c>
      <c r="I1654" s="44">
        <v>13819610.481342511</v>
      </c>
      <c r="J1654" s="44">
        <v>500</v>
      </c>
      <c r="K1654" s="44">
        <v>500</v>
      </c>
      <c r="L1654" s="29">
        <f t="shared" si="103"/>
        <v>6975822.9300000006</v>
      </c>
      <c r="M1654" s="29">
        <f t="shared" si="100"/>
        <v>20795433.411342513</v>
      </c>
      <c r="N1654" s="44"/>
      <c r="O1654" s="44"/>
    </row>
    <row r="1655" spans="1:15" x14ac:dyDescent="0.25">
      <c r="A1655" s="43">
        <v>62140</v>
      </c>
      <c r="B1655" s="42">
        <f t="shared" si="101"/>
        <v>6</v>
      </c>
      <c r="C1655" s="42">
        <f t="shared" si="102"/>
        <v>2</v>
      </c>
      <c r="D1655" s="36" t="s">
        <v>1534</v>
      </c>
      <c r="E1655" s="44">
        <v>22755</v>
      </c>
      <c r="F1655" s="44">
        <v>25819.31</v>
      </c>
      <c r="G1655" s="44">
        <v>1767803.94</v>
      </c>
      <c r="H1655" s="44">
        <v>12832488.49</v>
      </c>
      <c r="I1655" s="44">
        <v>23401474.380668715</v>
      </c>
      <c r="J1655" s="44">
        <v>500</v>
      </c>
      <c r="K1655" s="44">
        <v>500</v>
      </c>
      <c r="L1655" s="29">
        <f t="shared" si="103"/>
        <v>14626111.74</v>
      </c>
      <c r="M1655" s="29">
        <f t="shared" si="100"/>
        <v>38027586.120668717</v>
      </c>
      <c r="N1655" s="44"/>
      <c r="O1655" s="44"/>
    </row>
    <row r="1656" spans="1:15" x14ac:dyDescent="0.25">
      <c r="A1656" s="43">
        <v>62141</v>
      </c>
      <c r="B1656" s="42">
        <f t="shared" si="101"/>
        <v>6</v>
      </c>
      <c r="C1656" s="42">
        <f t="shared" si="102"/>
        <v>0</v>
      </c>
      <c r="D1656" s="36" t="s">
        <v>1535</v>
      </c>
      <c r="E1656" s="44">
        <v>8158</v>
      </c>
      <c r="F1656" s="44">
        <v>28320.29</v>
      </c>
      <c r="G1656" s="44">
        <v>632763.91</v>
      </c>
      <c r="H1656" s="44">
        <v>2613968.54</v>
      </c>
      <c r="I1656" s="44">
        <v>6221044.8253581226</v>
      </c>
      <c r="J1656" s="44">
        <v>500</v>
      </c>
      <c r="K1656" s="44">
        <v>500</v>
      </c>
      <c r="L1656" s="29">
        <f t="shared" si="103"/>
        <v>3275052.74</v>
      </c>
      <c r="M1656" s="29">
        <f t="shared" si="100"/>
        <v>9496097.5653581228</v>
      </c>
      <c r="N1656" s="44"/>
      <c r="O1656" s="44"/>
    </row>
    <row r="1657" spans="1:15" x14ac:dyDescent="0.25">
      <c r="A1657" s="43">
        <v>62142</v>
      </c>
      <c r="B1657" s="42">
        <f t="shared" si="101"/>
        <v>6</v>
      </c>
      <c r="C1657" s="42">
        <f t="shared" si="102"/>
        <v>0</v>
      </c>
      <c r="D1657" s="36" t="s">
        <v>1536</v>
      </c>
      <c r="E1657" s="44">
        <v>3743</v>
      </c>
      <c r="F1657" s="44">
        <v>63105.18</v>
      </c>
      <c r="G1657" s="44">
        <v>397019.85</v>
      </c>
      <c r="H1657" s="44">
        <v>892024.45</v>
      </c>
      <c r="I1657" s="44">
        <v>2993249.5236718147</v>
      </c>
      <c r="J1657" s="44">
        <v>500</v>
      </c>
      <c r="K1657" s="44">
        <v>500</v>
      </c>
      <c r="L1657" s="29">
        <f t="shared" si="103"/>
        <v>1352149.48</v>
      </c>
      <c r="M1657" s="29">
        <f t="shared" si="100"/>
        <v>4345399.0036718147</v>
      </c>
      <c r="N1657" s="44"/>
      <c r="O1657" s="44"/>
    </row>
    <row r="1658" spans="1:15" x14ac:dyDescent="0.25">
      <c r="A1658" s="43">
        <v>62143</v>
      </c>
      <c r="B1658" s="42">
        <f t="shared" si="101"/>
        <v>6</v>
      </c>
      <c r="C1658" s="42">
        <f t="shared" si="102"/>
        <v>0</v>
      </c>
      <c r="D1658" s="36" t="s">
        <v>1537</v>
      </c>
      <c r="E1658" s="44">
        <v>8531</v>
      </c>
      <c r="F1658" s="44">
        <v>13532.24</v>
      </c>
      <c r="G1658" s="44">
        <v>645936.6</v>
      </c>
      <c r="H1658" s="44">
        <v>2818411.26</v>
      </c>
      <c r="I1658" s="44">
        <v>6484348.0329397703</v>
      </c>
      <c r="J1658" s="44">
        <v>500</v>
      </c>
      <c r="K1658" s="44">
        <v>500</v>
      </c>
      <c r="L1658" s="29">
        <f t="shared" si="103"/>
        <v>3477880.0999999996</v>
      </c>
      <c r="M1658" s="29">
        <f t="shared" si="100"/>
        <v>9962228.1329397708</v>
      </c>
      <c r="N1658" s="44"/>
      <c r="O1658" s="44"/>
    </row>
    <row r="1659" spans="1:15" x14ac:dyDescent="0.25">
      <c r="A1659" s="43">
        <v>62144</v>
      </c>
      <c r="B1659" s="42">
        <f t="shared" si="101"/>
        <v>6</v>
      </c>
      <c r="C1659" s="42">
        <f t="shared" si="102"/>
        <v>0</v>
      </c>
      <c r="D1659" s="36" t="s">
        <v>1538</v>
      </c>
      <c r="E1659" s="44">
        <v>2457</v>
      </c>
      <c r="F1659" s="44">
        <v>47771.63</v>
      </c>
      <c r="G1659" s="44">
        <v>177477.86</v>
      </c>
      <c r="H1659" s="44">
        <v>237674.23999999999</v>
      </c>
      <c r="I1659" s="44">
        <v>1926993.9134548886</v>
      </c>
      <c r="J1659" s="44">
        <v>500</v>
      </c>
      <c r="K1659" s="44">
        <v>500</v>
      </c>
      <c r="L1659" s="29">
        <f t="shared" si="103"/>
        <v>462923.73</v>
      </c>
      <c r="M1659" s="29">
        <f t="shared" si="100"/>
        <v>2389917.6434548888</v>
      </c>
      <c r="N1659" s="44"/>
      <c r="O1659" s="44"/>
    </row>
    <row r="1660" spans="1:15" x14ac:dyDescent="0.25">
      <c r="A1660" s="43">
        <v>62145</v>
      </c>
      <c r="B1660" s="42">
        <f t="shared" si="101"/>
        <v>6</v>
      </c>
      <c r="C1660" s="42">
        <f t="shared" si="102"/>
        <v>0</v>
      </c>
      <c r="D1660" s="36" t="s">
        <v>1539</v>
      </c>
      <c r="E1660" s="44">
        <v>6585</v>
      </c>
      <c r="F1660" s="44">
        <v>39611.99</v>
      </c>
      <c r="G1660" s="44">
        <v>542403.42000000004</v>
      </c>
      <c r="H1660" s="44">
        <v>2095250.77</v>
      </c>
      <c r="I1660" s="44">
        <v>5032655.0170127973</v>
      </c>
      <c r="J1660" s="44">
        <v>500</v>
      </c>
      <c r="K1660" s="44">
        <v>500</v>
      </c>
      <c r="L1660" s="29">
        <f t="shared" si="103"/>
        <v>2677266.1800000002</v>
      </c>
      <c r="M1660" s="29">
        <f t="shared" si="100"/>
        <v>7709921.197012797</v>
      </c>
      <c r="N1660" s="44"/>
      <c r="O1660" s="44"/>
    </row>
    <row r="1661" spans="1:15" x14ac:dyDescent="0.25">
      <c r="A1661" s="43">
        <v>62146</v>
      </c>
      <c r="B1661" s="42">
        <f t="shared" si="101"/>
        <v>6</v>
      </c>
      <c r="C1661" s="42">
        <f t="shared" si="102"/>
        <v>0</v>
      </c>
      <c r="D1661" s="36" t="s">
        <v>1540</v>
      </c>
      <c r="E1661" s="44">
        <v>2698</v>
      </c>
      <c r="F1661" s="44">
        <v>4967</v>
      </c>
      <c r="G1661" s="44">
        <v>172187.32</v>
      </c>
      <c r="H1661" s="44">
        <v>464865.76</v>
      </c>
      <c r="I1661" s="44">
        <v>2048527.4755709739</v>
      </c>
      <c r="J1661" s="44">
        <v>500</v>
      </c>
      <c r="K1661" s="44">
        <v>500</v>
      </c>
      <c r="L1661" s="29">
        <f t="shared" si="103"/>
        <v>642020.08000000007</v>
      </c>
      <c r="M1661" s="29">
        <f t="shared" si="100"/>
        <v>2690547.555570974</v>
      </c>
      <c r="N1661" s="44"/>
      <c r="O1661" s="44"/>
    </row>
    <row r="1662" spans="1:15" x14ac:dyDescent="0.25">
      <c r="A1662" s="43">
        <v>62147</v>
      </c>
      <c r="B1662" s="42">
        <f t="shared" si="101"/>
        <v>6</v>
      </c>
      <c r="C1662" s="42">
        <f t="shared" si="102"/>
        <v>0</v>
      </c>
      <c r="D1662" s="36" t="s">
        <v>1541</v>
      </c>
      <c r="E1662" s="44">
        <v>2257</v>
      </c>
      <c r="F1662" s="44">
        <v>33053.94</v>
      </c>
      <c r="G1662" s="44">
        <v>148362.93</v>
      </c>
      <c r="H1662" s="44">
        <v>423740.18</v>
      </c>
      <c r="I1662" s="44">
        <v>1716912.0187088661</v>
      </c>
      <c r="J1662" s="44">
        <v>500</v>
      </c>
      <c r="K1662" s="44">
        <v>500</v>
      </c>
      <c r="L1662" s="29">
        <f t="shared" si="103"/>
        <v>605157.05000000005</v>
      </c>
      <c r="M1662" s="29">
        <f t="shared" si="100"/>
        <v>2322069.0687088659</v>
      </c>
      <c r="N1662" s="44"/>
      <c r="O1662" s="44"/>
    </row>
    <row r="1663" spans="1:15" x14ac:dyDescent="0.25">
      <c r="A1663" s="43">
        <v>62148</v>
      </c>
      <c r="B1663" s="42">
        <f t="shared" si="101"/>
        <v>6</v>
      </c>
      <c r="C1663" s="42">
        <f t="shared" si="102"/>
        <v>0</v>
      </c>
      <c r="D1663" s="36" t="s">
        <v>1542</v>
      </c>
      <c r="E1663" s="44">
        <v>1872</v>
      </c>
      <c r="F1663" s="44">
        <v>37649.24</v>
      </c>
      <c r="G1663" s="44">
        <v>126957.67</v>
      </c>
      <c r="H1663" s="44">
        <v>120654.39</v>
      </c>
      <c r="I1663" s="44">
        <v>1431225.5250096954</v>
      </c>
      <c r="J1663" s="44">
        <v>500</v>
      </c>
      <c r="K1663" s="44">
        <v>500</v>
      </c>
      <c r="L1663" s="29">
        <f t="shared" si="103"/>
        <v>285261.3</v>
      </c>
      <c r="M1663" s="29">
        <f t="shared" si="100"/>
        <v>1716486.8250096955</v>
      </c>
      <c r="N1663" s="44"/>
      <c r="O1663" s="44"/>
    </row>
    <row r="1664" spans="1:15" x14ac:dyDescent="0.25">
      <c r="A1664" s="43">
        <v>62202</v>
      </c>
      <c r="B1664" s="42">
        <f t="shared" si="101"/>
        <v>6</v>
      </c>
      <c r="C1664" s="42">
        <f t="shared" si="102"/>
        <v>0</v>
      </c>
      <c r="D1664" s="36" t="s">
        <v>1543</v>
      </c>
      <c r="E1664" s="44">
        <v>1643</v>
      </c>
      <c r="F1664" s="44">
        <v>37410.11</v>
      </c>
      <c r="G1664" s="44">
        <v>171592.11</v>
      </c>
      <c r="H1664" s="44">
        <v>536108.15</v>
      </c>
      <c r="I1664" s="44">
        <v>1423698.1788385764</v>
      </c>
      <c r="J1664" s="44">
        <v>500</v>
      </c>
      <c r="K1664" s="44">
        <v>500</v>
      </c>
      <c r="L1664" s="29">
        <f t="shared" si="103"/>
        <v>745110.37</v>
      </c>
      <c r="M1664" s="29">
        <f t="shared" si="100"/>
        <v>2168808.5488385763</v>
      </c>
      <c r="N1664" s="44"/>
      <c r="O1664" s="44"/>
    </row>
    <row r="1665" spans="1:15" x14ac:dyDescent="0.25">
      <c r="A1665" s="43">
        <v>62205</v>
      </c>
      <c r="B1665" s="42">
        <f t="shared" si="101"/>
        <v>6</v>
      </c>
      <c r="C1665" s="42">
        <f t="shared" si="102"/>
        <v>0</v>
      </c>
      <c r="D1665" s="36" t="s">
        <v>1544</v>
      </c>
      <c r="E1665" s="44">
        <v>2164</v>
      </c>
      <c r="F1665" s="44">
        <v>12380.29</v>
      </c>
      <c r="G1665" s="44">
        <v>108553.92</v>
      </c>
      <c r="H1665" s="44">
        <v>186777.12</v>
      </c>
      <c r="I1665" s="44">
        <v>1643460.6030314404</v>
      </c>
      <c r="J1665" s="44">
        <v>500</v>
      </c>
      <c r="K1665" s="44">
        <v>500</v>
      </c>
      <c r="L1665" s="29">
        <f t="shared" si="103"/>
        <v>307711.32999999996</v>
      </c>
      <c r="M1665" s="29">
        <f t="shared" si="100"/>
        <v>1951171.9330314402</v>
      </c>
      <c r="N1665" s="44"/>
      <c r="O1665" s="44"/>
    </row>
    <row r="1666" spans="1:15" x14ac:dyDescent="0.25">
      <c r="A1666" s="43">
        <v>62206</v>
      </c>
      <c r="B1666" s="42">
        <f t="shared" si="101"/>
        <v>6</v>
      </c>
      <c r="C1666" s="42">
        <f t="shared" si="102"/>
        <v>0</v>
      </c>
      <c r="D1666" s="36" t="s">
        <v>1545</v>
      </c>
      <c r="E1666" s="44">
        <v>1062</v>
      </c>
      <c r="F1666" s="44">
        <v>10443.540000000001</v>
      </c>
      <c r="G1666" s="44">
        <v>78283.53</v>
      </c>
      <c r="H1666" s="44">
        <v>172770.35</v>
      </c>
      <c r="I1666" s="44">
        <v>818063.55884913623</v>
      </c>
      <c r="J1666" s="44">
        <v>500</v>
      </c>
      <c r="K1666" s="44">
        <v>500</v>
      </c>
      <c r="L1666" s="29">
        <f t="shared" si="103"/>
        <v>261497.42</v>
      </c>
      <c r="M1666" s="29">
        <f t="shared" si="100"/>
        <v>1079560.9788491363</v>
      </c>
      <c r="N1666" s="44"/>
      <c r="O1666" s="44"/>
    </row>
    <row r="1667" spans="1:15" x14ac:dyDescent="0.25">
      <c r="A1667" s="43">
        <v>62209</v>
      </c>
      <c r="B1667" s="42">
        <f t="shared" si="101"/>
        <v>6</v>
      </c>
      <c r="C1667" s="42">
        <f t="shared" si="102"/>
        <v>0</v>
      </c>
      <c r="D1667" s="36" t="s">
        <v>1546</v>
      </c>
      <c r="E1667" s="44">
        <v>1268</v>
      </c>
      <c r="F1667" s="44">
        <v>16532.09</v>
      </c>
      <c r="G1667" s="44">
        <v>52631.14</v>
      </c>
      <c r="H1667" s="44">
        <v>227700.24</v>
      </c>
      <c r="I1667" s="44">
        <v>965073.62379212712</v>
      </c>
      <c r="J1667" s="44">
        <v>500</v>
      </c>
      <c r="K1667" s="44">
        <v>500</v>
      </c>
      <c r="L1667" s="29">
        <f t="shared" si="103"/>
        <v>296863.46999999997</v>
      </c>
      <c r="M1667" s="29">
        <f t="shared" si="100"/>
        <v>1261937.093792127</v>
      </c>
      <c r="N1667" s="44"/>
      <c r="O1667" s="44"/>
    </row>
    <row r="1668" spans="1:15" x14ac:dyDescent="0.25">
      <c r="A1668" s="43">
        <v>62211</v>
      </c>
      <c r="B1668" s="42">
        <f t="shared" si="101"/>
        <v>6</v>
      </c>
      <c r="C1668" s="42">
        <f t="shared" si="102"/>
        <v>0</v>
      </c>
      <c r="D1668" s="36" t="s">
        <v>1547</v>
      </c>
      <c r="E1668" s="44">
        <v>2622</v>
      </c>
      <c r="F1668" s="44">
        <v>8727.18</v>
      </c>
      <c r="G1668" s="44">
        <v>178073.63</v>
      </c>
      <c r="H1668" s="44">
        <v>343628.76</v>
      </c>
      <c r="I1668" s="44">
        <v>1992359.3555162705</v>
      </c>
      <c r="J1668" s="44">
        <v>500</v>
      </c>
      <c r="K1668" s="44">
        <v>500</v>
      </c>
      <c r="L1668" s="29">
        <f t="shared" si="103"/>
        <v>530429.57000000007</v>
      </c>
      <c r="M1668" s="29">
        <f t="shared" si="100"/>
        <v>2522788.9255162706</v>
      </c>
      <c r="N1668" s="44"/>
      <c r="O1668" s="44"/>
    </row>
    <row r="1669" spans="1:15" x14ac:dyDescent="0.25">
      <c r="A1669" s="43">
        <v>62214</v>
      </c>
      <c r="B1669" s="42">
        <f t="shared" si="101"/>
        <v>6</v>
      </c>
      <c r="C1669" s="42">
        <f t="shared" si="102"/>
        <v>0</v>
      </c>
      <c r="D1669" s="36" t="s">
        <v>1548</v>
      </c>
      <c r="E1669" s="44">
        <v>1776</v>
      </c>
      <c r="F1669" s="44">
        <v>8687.83</v>
      </c>
      <c r="G1669" s="44">
        <v>91449.97</v>
      </c>
      <c r="H1669" s="44">
        <v>540660.07999999996</v>
      </c>
      <c r="I1669" s="44">
        <v>1348474.7207613229</v>
      </c>
      <c r="J1669" s="44">
        <v>500</v>
      </c>
      <c r="K1669" s="44">
        <v>500</v>
      </c>
      <c r="L1669" s="29">
        <f t="shared" si="103"/>
        <v>640797.88</v>
      </c>
      <c r="M1669" s="29">
        <f t="shared" si="100"/>
        <v>1989272.6007613228</v>
      </c>
      <c r="N1669" s="44"/>
      <c r="O1669" s="44"/>
    </row>
    <row r="1670" spans="1:15" x14ac:dyDescent="0.25">
      <c r="A1670" s="43">
        <v>62216</v>
      </c>
      <c r="B1670" s="42">
        <f t="shared" si="101"/>
        <v>6</v>
      </c>
      <c r="C1670" s="42">
        <f t="shared" si="102"/>
        <v>0</v>
      </c>
      <c r="D1670" s="36" t="s">
        <v>1549</v>
      </c>
      <c r="E1670" s="44">
        <v>1272</v>
      </c>
      <c r="F1670" s="44">
        <v>13431.61</v>
      </c>
      <c r="G1670" s="44">
        <v>85239.46</v>
      </c>
      <c r="H1670" s="44">
        <v>110343.44</v>
      </c>
      <c r="I1670" s="44">
        <v>965799.46216689365</v>
      </c>
      <c r="J1670" s="44">
        <v>500</v>
      </c>
      <c r="K1670" s="44">
        <v>500</v>
      </c>
      <c r="L1670" s="29">
        <f t="shared" si="103"/>
        <v>209014.51</v>
      </c>
      <c r="M1670" s="29">
        <f t="shared" ref="M1670:M1733" si="104">L1670+I1670</f>
        <v>1174813.9721668935</v>
      </c>
      <c r="N1670" s="44"/>
      <c r="O1670" s="44"/>
    </row>
    <row r="1671" spans="1:15" x14ac:dyDescent="0.25">
      <c r="A1671" s="43">
        <v>62219</v>
      </c>
      <c r="B1671" s="42">
        <f t="shared" ref="B1671:B1734" si="105">INT(A1671/10000)</f>
        <v>6</v>
      </c>
      <c r="C1671" s="42">
        <f t="shared" ref="C1671:C1734" si="106">IF(E1671&lt;=10000,0,IF(E1671&lt;=20000,1,IF(E1671&lt;=50000,2,3)))</f>
        <v>0</v>
      </c>
      <c r="D1671" s="36" t="s">
        <v>1550</v>
      </c>
      <c r="E1671" s="44">
        <v>6699</v>
      </c>
      <c r="F1671" s="44">
        <v>10192.629999999999</v>
      </c>
      <c r="G1671" s="44">
        <v>861169.9</v>
      </c>
      <c r="H1671" s="44">
        <v>3990066.57</v>
      </c>
      <c r="I1671" s="44">
        <v>5100773.1700180303</v>
      </c>
      <c r="J1671" s="44">
        <v>500</v>
      </c>
      <c r="K1671" s="44">
        <v>500</v>
      </c>
      <c r="L1671" s="29">
        <f t="shared" ref="L1671:L1734" si="107">F1671/J1671*500+G1671/K1671*500+H1671</f>
        <v>4861429.0999999996</v>
      </c>
      <c r="M1671" s="29">
        <f t="shared" si="104"/>
        <v>9962202.27001803</v>
      </c>
      <c r="N1671" s="44"/>
      <c r="O1671" s="44"/>
    </row>
    <row r="1672" spans="1:15" x14ac:dyDescent="0.25">
      <c r="A1672" s="43">
        <v>62220</v>
      </c>
      <c r="B1672" s="42">
        <f t="shared" si="105"/>
        <v>6</v>
      </c>
      <c r="C1672" s="42">
        <f t="shared" si="106"/>
        <v>0</v>
      </c>
      <c r="D1672" s="36" t="s">
        <v>1551</v>
      </c>
      <c r="E1672" s="44">
        <v>2218</v>
      </c>
      <c r="F1672" s="44">
        <v>16604.830000000002</v>
      </c>
      <c r="G1672" s="44">
        <v>149219.24</v>
      </c>
      <c r="H1672" s="44">
        <v>662066.22</v>
      </c>
      <c r="I1672" s="44">
        <v>1703813.1137333917</v>
      </c>
      <c r="J1672" s="44">
        <v>500</v>
      </c>
      <c r="K1672" s="44">
        <v>500</v>
      </c>
      <c r="L1672" s="29">
        <f t="shared" si="107"/>
        <v>827890.29</v>
      </c>
      <c r="M1672" s="29">
        <f t="shared" si="104"/>
        <v>2531703.4037333918</v>
      </c>
      <c r="N1672" s="44"/>
      <c r="O1672" s="44"/>
    </row>
    <row r="1673" spans="1:15" x14ac:dyDescent="0.25">
      <c r="A1673" s="43">
        <v>62226</v>
      </c>
      <c r="B1673" s="42">
        <f t="shared" si="105"/>
        <v>6</v>
      </c>
      <c r="C1673" s="42">
        <f t="shared" si="106"/>
        <v>0</v>
      </c>
      <c r="D1673" s="36" t="s">
        <v>1552</v>
      </c>
      <c r="E1673" s="44">
        <v>1446</v>
      </c>
      <c r="F1673" s="44">
        <v>6778.95</v>
      </c>
      <c r="G1673" s="44">
        <v>79469.47</v>
      </c>
      <c r="H1673" s="44">
        <v>868647.53</v>
      </c>
      <c r="I1673" s="44">
        <v>1097913.5395387798</v>
      </c>
      <c r="J1673" s="44">
        <v>500</v>
      </c>
      <c r="K1673" s="44">
        <v>500</v>
      </c>
      <c r="L1673" s="29">
        <f t="shared" si="107"/>
        <v>954895.95000000007</v>
      </c>
      <c r="M1673" s="29">
        <f t="shared" si="104"/>
        <v>2052809.4895387799</v>
      </c>
      <c r="N1673" s="44"/>
      <c r="O1673" s="44"/>
    </row>
    <row r="1674" spans="1:15" x14ac:dyDescent="0.25">
      <c r="A1674" s="43">
        <v>62232</v>
      </c>
      <c r="B1674" s="42">
        <f t="shared" si="105"/>
        <v>6</v>
      </c>
      <c r="C1674" s="42">
        <f t="shared" si="106"/>
        <v>0</v>
      </c>
      <c r="D1674" s="36" t="s">
        <v>2157</v>
      </c>
      <c r="E1674" s="44">
        <v>1560</v>
      </c>
      <c r="F1674" s="44">
        <v>8009.92</v>
      </c>
      <c r="G1674" s="44">
        <v>84345.3</v>
      </c>
      <c r="H1674" s="44">
        <v>90689.3</v>
      </c>
      <c r="I1674" s="44">
        <v>1184471.0385065675</v>
      </c>
      <c r="J1674" s="44">
        <v>500</v>
      </c>
      <c r="K1674" s="44">
        <v>500</v>
      </c>
      <c r="L1674" s="29">
        <f t="shared" si="107"/>
        <v>183044.52000000002</v>
      </c>
      <c r="M1674" s="29">
        <f t="shared" si="104"/>
        <v>1367515.5585065675</v>
      </c>
      <c r="N1674" s="44"/>
      <c r="O1674" s="44"/>
    </row>
    <row r="1675" spans="1:15" x14ac:dyDescent="0.25">
      <c r="A1675" s="43">
        <v>62233</v>
      </c>
      <c r="B1675" s="42">
        <f t="shared" si="105"/>
        <v>6</v>
      </c>
      <c r="C1675" s="42">
        <f t="shared" si="106"/>
        <v>0</v>
      </c>
      <c r="D1675" s="36" t="s">
        <v>1553</v>
      </c>
      <c r="E1675" s="44">
        <v>3166</v>
      </c>
      <c r="F1675" s="44">
        <v>18669.689999999999</v>
      </c>
      <c r="G1675" s="44">
        <v>234860.48</v>
      </c>
      <c r="H1675" s="44">
        <v>764265.88</v>
      </c>
      <c r="I1675" s="44">
        <v>2404279.5123628527</v>
      </c>
      <c r="J1675" s="44">
        <v>500</v>
      </c>
      <c r="K1675" s="44">
        <v>500</v>
      </c>
      <c r="L1675" s="29">
        <f t="shared" si="107"/>
        <v>1017796.05</v>
      </c>
      <c r="M1675" s="29">
        <f t="shared" si="104"/>
        <v>3422075.5623628525</v>
      </c>
      <c r="N1675" s="44"/>
      <c r="O1675" s="44"/>
    </row>
    <row r="1676" spans="1:15" x14ac:dyDescent="0.25">
      <c r="A1676" s="43">
        <v>62235</v>
      </c>
      <c r="B1676" s="42">
        <f t="shared" si="105"/>
        <v>6</v>
      </c>
      <c r="C1676" s="42">
        <f t="shared" si="106"/>
        <v>0</v>
      </c>
      <c r="D1676" s="36" t="s">
        <v>1554</v>
      </c>
      <c r="E1676" s="44">
        <v>2054</v>
      </c>
      <c r="F1676" s="44">
        <v>24960.9</v>
      </c>
      <c r="G1676" s="44">
        <v>115665.73</v>
      </c>
      <c r="H1676" s="44">
        <v>162674.20000000001</v>
      </c>
      <c r="I1676" s="44">
        <v>1597349.8529389708</v>
      </c>
      <c r="J1676" s="44">
        <v>500</v>
      </c>
      <c r="K1676" s="44">
        <v>500</v>
      </c>
      <c r="L1676" s="29">
        <f t="shared" si="107"/>
        <v>303300.83</v>
      </c>
      <c r="M1676" s="29">
        <f t="shared" si="104"/>
        <v>1900650.6829389709</v>
      </c>
      <c r="N1676" s="44"/>
      <c r="O1676" s="44"/>
    </row>
    <row r="1677" spans="1:15" x14ac:dyDescent="0.25">
      <c r="A1677" s="43">
        <v>62242</v>
      </c>
      <c r="B1677" s="42">
        <f t="shared" si="105"/>
        <v>6</v>
      </c>
      <c r="C1677" s="42">
        <f t="shared" si="106"/>
        <v>0</v>
      </c>
      <c r="D1677" s="36" t="s">
        <v>2158</v>
      </c>
      <c r="E1677" s="44">
        <v>1044</v>
      </c>
      <c r="F1677" s="44">
        <v>8133.17</v>
      </c>
      <c r="G1677" s="44">
        <v>76087.17</v>
      </c>
      <c r="H1677" s="44">
        <v>66853.63</v>
      </c>
      <c r="I1677" s="44">
        <v>824284.08120795956</v>
      </c>
      <c r="J1677" s="44">
        <v>500</v>
      </c>
      <c r="K1677" s="44">
        <v>500</v>
      </c>
      <c r="L1677" s="29">
        <f t="shared" si="107"/>
        <v>151073.97</v>
      </c>
      <c r="M1677" s="29">
        <f t="shared" si="104"/>
        <v>975358.05120795954</v>
      </c>
      <c r="N1677" s="44"/>
      <c r="O1677" s="44"/>
    </row>
    <row r="1678" spans="1:15" x14ac:dyDescent="0.25">
      <c r="A1678" s="43">
        <v>62244</v>
      </c>
      <c r="B1678" s="42">
        <f t="shared" si="105"/>
        <v>6</v>
      </c>
      <c r="C1678" s="42">
        <f t="shared" si="106"/>
        <v>0</v>
      </c>
      <c r="D1678" s="36" t="s">
        <v>2159</v>
      </c>
      <c r="E1678" s="44">
        <v>2166</v>
      </c>
      <c r="F1678" s="44">
        <v>10791.02</v>
      </c>
      <c r="G1678" s="44">
        <v>203813.79</v>
      </c>
      <c r="H1678" s="44">
        <v>720807.57</v>
      </c>
      <c r="I1678" s="44">
        <v>1649058.7032700458</v>
      </c>
      <c r="J1678" s="44">
        <v>500</v>
      </c>
      <c r="K1678" s="44">
        <v>500</v>
      </c>
      <c r="L1678" s="29">
        <f t="shared" si="107"/>
        <v>935412.37999999989</v>
      </c>
      <c r="M1678" s="29">
        <f t="shared" si="104"/>
        <v>2584471.0832700459</v>
      </c>
      <c r="N1678" s="44"/>
      <c r="O1678" s="44"/>
    </row>
    <row r="1679" spans="1:15" x14ac:dyDescent="0.25">
      <c r="A1679" s="43">
        <v>62245</v>
      </c>
      <c r="B1679" s="42">
        <f t="shared" si="105"/>
        <v>6</v>
      </c>
      <c r="C1679" s="42">
        <f t="shared" si="106"/>
        <v>0</v>
      </c>
      <c r="D1679" s="36" t="s">
        <v>2160</v>
      </c>
      <c r="E1679" s="44">
        <v>1478</v>
      </c>
      <c r="F1679" s="44">
        <v>15576.27</v>
      </c>
      <c r="G1679" s="44">
        <v>82667.09</v>
      </c>
      <c r="H1679" s="44">
        <v>74083.899999999994</v>
      </c>
      <c r="I1679" s="44">
        <v>1129009.8532294149</v>
      </c>
      <c r="J1679" s="44">
        <v>500</v>
      </c>
      <c r="K1679" s="44">
        <v>500</v>
      </c>
      <c r="L1679" s="29">
        <f t="shared" si="107"/>
        <v>172327.26</v>
      </c>
      <c r="M1679" s="29">
        <f t="shared" si="104"/>
        <v>1301337.1132294149</v>
      </c>
      <c r="N1679" s="44"/>
      <c r="O1679" s="44"/>
    </row>
    <row r="1680" spans="1:15" x14ac:dyDescent="0.25">
      <c r="A1680" s="43">
        <v>62247</v>
      </c>
      <c r="B1680" s="42">
        <f t="shared" si="105"/>
        <v>6</v>
      </c>
      <c r="C1680" s="42">
        <f t="shared" si="106"/>
        <v>0</v>
      </c>
      <c r="D1680" s="36" t="s">
        <v>1555</v>
      </c>
      <c r="E1680" s="44">
        <v>1375</v>
      </c>
      <c r="F1680" s="44">
        <v>9753.8799999999992</v>
      </c>
      <c r="G1680" s="44">
        <v>79942.899999999994</v>
      </c>
      <c r="H1680" s="44">
        <v>97277.85</v>
      </c>
      <c r="I1680" s="44">
        <v>1044004.921760596</v>
      </c>
      <c r="J1680" s="44">
        <v>500</v>
      </c>
      <c r="K1680" s="44">
        <v>500</v>
      </c>
      <c r="L1680" s="29">
        <f t="shared" si="107"/>
        <v>186974.63</v>
      </c>
      <c r="M1680" s="29">
        <f t="shared" si="104"/>
        <v>1230979.551760596</v>
      </c>
      <c r="N1680" s="44"/>
      <c r="O1680" s="44"/>
    </row>
    <row r="1681" spans="1:15" x14ac:dyDescent="0.25">
      <c r="A1681" s="43">
        <v>62252</v>
      </c>
      <c r="B1681" s="42">
        <f t="shared" si="105"/>
        <v>6</v>
      </c>
      <c r="C1681" s="42">
        <f t="shared" si="106"/>
        <v>0</v>
      </c>
      <c r="D1681" s="36" t="s">
        <v>1556</v>
      </c>
      <c r="E1681" s="44">
        <v>1436</v>
      </c>
      <c r="F1681" s="44">
        <v>8567.52</v>
      </c>
      <c r="G1681" s="44">
        <v>90809.24</v>
      </c>
      <c r="H1681" s="44">
        <v>115387.41</v>
      </c>
      <c r="I1681" s="44">
        <v>1103634.6054199922</v>
      </c>
      <c r="J1681" s="44">
        <v>500</v>
      </c>
      <c r="K1681" s="44">
        <v>500</v>
      </c>
      <c r="L1681" s="29">
        <f t="shared" si="107"/>
        <v>214764.17</v>
      </c>
      <c r="M1681" s="29">
        <f t="shared" si="104"/>
        <v>1318398.7754199922</v>
      </c>
      <c r="N1681" s="44"/>
      <c r="O1681" s="44"/>
    </row>
    <row r="1682" spans="1:15" x14ac:dyDescent="0.25">
      <c r="A1682" s="43">
        <v>62256</v>
      </c>
      <c r="B1682" s="42">
        <f t="shared" si="105"/>
        <v>6</v>
      </c>
      <c r="C1682" s="42">
        <f t="shared" si="106"/>
        <v>0</v>
      </c>
      <c r="D1682" s="36" t="s">
        <v>1557</v>
      </c>
      <c r="E1682" s="44">
        <v>2216</v>
      </c>
      <c r="F1682" s="44">
        <v>15260.92</v>
      </c>
      <c r="G1682" s="44">
        <v>147287.46</v>
      </c>
      <c r="H1682" s="44">
        <v>537233.76</v>
      </c>
      <c r="I1682" s="44">
        <v>1792169.3057859316</v>
      </c>
      <c r="J1682" s="44">
        <v>500</v>
      </c>
      <c r="K1682" s="44">
        <v>500</v>
      </c>
      <c r="L1682" s="29">
        <f t="shared" si="107"/>
        <v>699782.14</v>
      </c>
      <c r="M1682" s="29">
        <f t="shared" si="104"/>
        <v>2491951.4457859318</v>
      </c>
      <c r="N1682" s="44"/>
      <c r="O1682" s="44"/>
    </row>
    <row r="1683" spans="1:15" x14ac:dyDescent="0.25">
      <c r="A1683" s="43">
        <v>62262</v>
      </c>
      <c r="B1683" s="42">
        <f t="shared" si="105"/>
        <v>6</v>
      </c>
      <c r="C1683" s="42">
        <f t="shared" si="106"/>
        <v>0</v>
      </c>
      <c r="D1683" s="36" t="s">
        <v>1558</v>
      </c>
      <c r="E1683" s="44">
        <v>1408</v>
      </c>
      <c r="F1683" s="44">
        <v>13792.42</v>
      </c>
      <c r="G1683" s="44">
        <v>105532.78</v>
      </c>
      <c r="H1683" s="44">
        <v>194970.73</v>
      </c>
      <c r="I1683" s="44">
        <v>1094686.2950119998</v>
      </c>
      <c r="J1683" s="44">
        <v>500</v>
      </c>
      <c r="K1683" s="44">
        <v>500</v>
      </c>
      <c r="L1683" s="29">
        <f t="shared" si="107"/>
        <v>314295.93</v>
      </c>
      <c r="M1683" s="29">
        <f t="shared" si="104"/>
        <v>1408982.2250119997</v>
      </c>
      <c r="N1683" s="44"/>
      <c r="O1683" s="44"/>
    </row>
    <row r="1684" spans="1:15" x14ac:dyDescent="0.25">
      <c r="A1684" s="43">
        <v>62264</v>
      </c>
      <c r="B1684" s="42">
        <f t="shared" si="105"/>
        <v>6</v>
      </c>
      <c r="C1684" s="42">
        <f t="shared" si="106"/>
        <v>0</v>
      </c>
      <c r="D1684" s="36" t="s">
        <v>1559</v>
      </c>
      <c r="E1684" s="44">
        <v>3819</v>
      </c>
      <c r="F1684" s="44">
        <v>28400.91</v>
      </c>
      <c r="G1684" s="44">
        <v>375739.07</v>
      </c>
      <c r="H1684" s="44">
        <v>1076654.42</v>
      </c>
      <c r="I1684" s="44">
        <v>3326564.7256753035</v>
      </c>
      <c r="J1684" s="44">
        <v>500</v>
      </c>
      <c r="K1684" s="44">
        <v>500</v>
      </c>
      <c r="L1684" s="29">
        <f t="shared" si="107"/>
        <v>1480794.4</v>
      </c>
      <c r="M1684" s="29">
        <f t="shared" si="104"/>
        <v>4807359.1256753039</v>
      </c>
      <c r="N1684" s="44"/>
      <c r="O1684" s="44"/>
    </row>
    <row r="1685" spans="1:15" x14ac:dyDescent="0.25">
      <c r="A1685" s="43">
        <v>62265</v>
      </c>
      <c r="B1685" s="42">
        <f t="shared" si="105"/>
        <v>6</v>
      </c>
      <c r="C1685" s="42">
        <f t="shared" si="106"/>
        <v>0</v>
      </c>
      <c r="D1685" s="36" t="s">
        <v>1560</v>
      </c>
      <c r="E1685" s="44">
        <v>2049</v>
      </c>
      <c r="F1685" s="44">
        <v>9836.77</v>
      </c>
      <c r="G1685" s="44">
        <v>115149.31</v>
      </c>
      <c r="H1685" s="44">
        <v>162898.60999999999</v>
      </c>
      <c r="I1685" s="44">
        <v>1556178.1629409373</v>
      </c>
      <c r="J1685" s="44">
        <v>500</v>
      </c>
      <c r="K1685" s="44">
        <v>500</v>
      </c>
      <c r="L1685" s="29">
        <f t="shared" si="107"/>
        <v>287884.69</v>
      </c>
      <c r="M1685" s="29">
        <f t="shared" si="104"/>
        <v>1844062.8529409373</v>
      </c>
      <c r="N1685" s="44"/>
      <c r="O1685" s="44"/>
    </row>
    <row r="1686" spans="1:15" x14ac:dyDescent="0.25">
      <c r="A1686" s="43">
        <v>62266</v>
      </c>
      <c r="B1686" s="42">
        <f t="shared" si="105"/>
        <v>6</v>
      </c>
      <c r="C1686" s="42">
        <f t="shared" si="106"/>
        <v>0</v>
      </c>
      <c r="D1686" s="36" t="s">
        <v>1561</v>
      </c>
      <c r="E1686" s="44">
        <v>2417</v>
      </c>
      <c r="F1686" s="44">
        <v>14559.88</v>
      </c>
      <c r="G1686" s="44">
        <v>141073.74</v>
      </c>
      <c r="H1686" s="44">
        <v>323742.65000000002</v>
      </c>
      <c r="I1686" s="44">
        <v>1840079.8696953582</v>
      </c>
      <c r="J1686" s="44">
        <v>500</v>
      </c>
      <c r="K1686" s="44">
        <v>500</v>
      </c>
      <c r="L1686" s="29">
        <f t="shared" si="107"/>
        <v>479376.27</v>
      </c>
      <c r="M1686" s="29">
        <f t="shared" si="104"/>
        <v>2319456.1396953585</v>
      </c>
      <c r="N1686" s="44"/>
      <c r="O1686" s="44"/>
    </row>
    <row r="1687" spans="1:15" x14ac:dyDescent="0.25">
      <c r="A1687" s="43">
        <v>62267</v>
      </c>
      <c r="B1687" s="42">
        <f t="shared" si="105"/>
        <v>6</v>
      </c>
      <c r="C1687" s="42">
        <f t="shared" si="106"/>
        <v>0</v>
      </c>
      <c r="D1687" s="36" t="s">
        <v>1562</v>
      </c>
      <c r="E1687" s="44">
        <v>8642</v>
      </c>
      <c r="F1687" s="44">
        <v>22043.200000000001</v>
      </c>
      <c r="G1687" s="44">
        <v>819893.51</v>
      </c>
      <c r="H1687" s="44">
        <v>3459646.33</v>
      </c>
      <c r="I1687" s="44">
        <v>6595546.7399391076</v>
      </c>
      <c r="J1687" s="44">
        <v>500</v>
      </c>
      <c r="K1687" s="44">
        <v>500</v>
      </c>
      <c r="L1687" s="29">
        <f t="shared" si="107"/>
        <v>4301583.04</v>
      </c>
      <c r="M1687" s="29">
        <f t="shared" si="104"/>
        <v>10897129.779939108</v>
      </c>
      <c r="N1687" s="44"/>
      <c r="O1687" s="44"/>
    </row>
    <row r="1688" spans="1:15" x14ac:dyDescent="0.25">
      <c r="A1688" s="43">
        <v>62268</v>
      </c>
      <c r="B1688" s="42">
        <f t="shared" si="105"/>
        <v>6</v>
      </c>
      <c r="C1688" s="42">
        <f t="shared" si="106"/>
        <v>0</v>
      </c>
      <c r="D1688" s="36" t="s">
        <v>1563</v>
      </c>
      <c r="E1688" s="44">
        <v>3086</v>
      </c>
      <c r="F1688" s="44">
        <v>29810.98</v>
      </c>
      <c r="G1688" s="44">
        <v>222573.27</v>
      </c>
      <c r="H1688" s="44">
        <v>827013.74</v>
      </c>
      <c r="I1688" s="44">
        <v>2359488.9629311301</v>
      </c>
      <c r="J1688" s="44">
        <v>500</v>
      </c>
      <c r="K1688" s="44">
        <v>500</v>
      </c>
      <c r="L1688" s="29">
        <f t="shared" si="107"/>
        <v>1079397.99</v>
      </c>
      <c r="M1688" s="29">
        <f t="shared" si="104"/>
        <v>3438886.9529311303</v>
      </c>
      <c r="N1688" s="44"/>
      <c r="O1688" s="44"/>
    </row>
    <row r="1689" spans="1:15" x14ac:dyDescent="0.25">
      <c r="A1689" s="43">
        <v>62269</v>
      </c>
      <c r="B1689" s="42">
        <f t="shared" si="105"/>
        <v>6</v>
      </c>
      <c r="C1689" s="42">
        <f t="shared" si="106"/>
        <v>0</v>
      </c>
      <c r="D1689" s="36" t="s">
        <v>1564</v>
      </c>
      <c r="E1689" s="44">
        <v>2064</v>
      </c>
      <c r="F1689" s="44">
        <v>23373.919999999998</v>
      </c>
      <c r="G1689" s="44">
        <v>179616.25</v>
      </c>
      <c r="H1689" s="44">
        <v>925548.58</v>
      </c>
      <c r="I1689" s="44">
        <v>1567146.0045900249</v>
      </c>
      <c r="J1689" s="44">
        <v>500</v>
      </c>
      <c r="K1689" s="44">
        <v>500</v>
      </c>
      <c r="L1689" s="29">
        <f t="shared" si="107"/>
        <v>1128538.75</v>
      </c>
      <c r="M1689" s="29">
        <f t="shared" si="104"/>
        <v>2695684.7545900252</v>
      </c>
      <c r="N1689" s="44"/>
      <c r="O1689" s="44"/>
    </row>
    <row r="1690" spans="1:15" x14ac:dyDescent="0.25">
      <c r="A1690" s="43">
        <v>62270</v>
      </c>
      <c r="B1690" s="42">
        <f t="shared" si="105"/>
        <v>6</v>
      </c>
      <c r="C1690" s="42">
        <f t="shared" si="106"/>
        <v>0</v>
      </c>
      <c r="D1690" s="36" t="s">
        <v>1565</v>
      </c>
      <c r="E1690" s="44">
        <v>2114</v>
      </c>
      <c r="F1690" s="44">
        <v>22998.77</v>
      </c>
      <c r="G1690" s="44">
        <v>118326.41</v>
      </c>
      <c r="H1690" s="44">
        <v>851225.91</v>
      </c>
      <c r="I1690" s="44">
        <v>1607747.1031375125</v>
      </c>
      <c r="J1690" s="44">
        <v>500</v>
      </c>
      <c r="K1690" s="44">
        <v>500</v>
      </c>
      <c r="L1690" s="29">
        <f t="shared" si="107"/>
        <v>992551.09000000008</v>
      </c>
      <c r="M1690" s="29">
        <f t="shared" si="104"/>
        <v>2600298.1931375125</v>
      </c>
      <c r="N1690" s="44"/>
      <c r="O1690" s="44"/>
    </row>
    <row r="1691" spans="1:15" x14ac:dyDescent="0.25">
      <c r="A1691" s="43">
        <v>62271</v>
      </c>
      <c r="B1691" s="42">
        <f t="shared" si="105"/>
        <v>6</v>
      </c>
      <c r="C1691" s="42">
        <f t="shared" si="106"/>
        <v>0</v>
      </c>
      <c r="D1691" s="36" t="s">
        <v>1566</v>
      </c>
      <c r="E1691" s="44">
        <v>3754</v>
      </c>
      <c r="F1691" s="44">
        <v>26656.12</v>
      </c>
      <c r="G1691" s="44">
        <v>321984.96000000002</v>
      </c>
      <c r="H1691" s="44">
        <v>2332851.33</v>
      </c>
      <c r="I1691" s="44">
        <v>2849859.6793891219</v>
      </c>
      <c r="J1691" s="44">
        <v>500</v>
      </c>
      <c r="K1691" s="44">
        <v>500</v>
      </c>
      <c r="L1691" s="29">
        <f t="shared" si="107"/>
        <v>2681492.41</v>
      </c>
      <c r="M1691" s="29">
        <f t="shared" si="104"/>
        <v>5531352.0893891221</v>
      </c>
      <c r="N1691" s="44"/>
      <c r="O1691" s="44"/>
    </row>
    <row r="1692" spans="1:15" x14ac:dyDescent="0.25">
      <c r="A1692" s="43">
        <v>62272</v>
      </c>
      <c r="B1692" s="42">
        <f t="shared" si="105"/>
        <v>6</v>
      </c>
      <c r="C1692" s="42">
        <f t="shared" si="106"/>
        <v>0</v>
      </c>
      <c r="D1692" s="36" t="s">
        <v>1567</v>
      </c>
      <c r="E1692" s="44">
        <v>2962</v>
      </c>
      <c r="F1692" s="44">
        <v>22298.560000000001</v>
      </c>
      <c r="G1692" s="44">
        <v>221099.97</v>
      </c>
      <c r="H1692" s="44">
        <v>649627.75</v>
      </c>
      <c r="I1692" s="44">
        <v>2271031.1141773243</v>
      </c>
      <c r="J1692" s="44">
        <v>500</v>
      </c>
      <c r="K1692" s="44">
        <v>500</v>
      </c>
      <c r="L1692" s="29">
        <f t="shared" si="107"/>
        <v>893026.28</v>
      </c>
      <c r="M1692" s="29">
        <f t="shared" si="104"/>
        <v>3164057.3941773241</v>
      </c>
      <c r="N1692" s="44"/>
      <c r="O1692" s="44"/>
    </row>
    <row r="1693" spans="1:15" x14ac:dyDescent="0.25">
      <c r="A1693" s="43">
        <v>62273</v>
      </c>
      <c r="B1693" s="42">
        <f t="shared" si="105"/>
        <v>6</v>
      </c>
      <c r="C1693" s="42">
        <f t="shared" si="106"/>
        <v>0</v>
      </c>
      <c r="D1693" s="36" t="s">
        <v>2182</v>
      </c>
      <c r="E1693" s="44">
        <v>1861</v>
      </c>
      <c r="F1693" s="44">
        <v>15968.45</v>
      </c>
      <c r="G1693" s="44">
        <v>207230.1</v>
      </c>
      <c r="H1693" s="44">
        <v>519760.87</v>
      </c>
      <c r="I1693" s="44">
        <v>1633464.2083661184</v>
      </c>
      <c r="J1693" s="44">
        <v>500</v>
      </c>
      <c r="K1693" s="44">
        <v>500</v>
      </c>
      <c r="L1693" s="29">
        <f t="shared" si="107"/>
        <v>742959.42</v>
      </c>
      <c r="M1693" s="29">
        <f t="shared" si="104"/>
        <v>2376423.6283661183</v>
      </c>
      <c r="N1693" s="44"/>
      <c r="O1693" s="44"/>
    </row>
    <row r="1694" spans="1:15" x14ac:dyDescent="0.25">
      <c r="A1694" s="43">
        <v>62274</v>
      </c>
      <c r="B1694" s="42">
        <f t="shared" si="105"/>
        <v>6</v>
      </c>
      <c r="C1694" s="42">
        <f t="shared" si="106"/>
        <v>0</v>
      </c>
      <c r="D1694" s="36" t="s">
        <v>1568</v>
      </c>
      <c r="E1694" s="44">
        <v>1498</v>
      </c>
      <c r="F1694" s="44">
        <v>7689.72</v>
      </c>
      <c r="G1694" s="44">
        <v>103897.2</v>
      </c>
      <c r="H1694" s="44">
        <v>123312.96000000001</v>
      </c>
      <c r="I1694" s="44">
        <v>1137395.9074889985</v>
      </c>
      <c r="J1694" s="44">
        <v>500</v>
      </c>
      <c r="K1694" s="44">
        <v>500</v>
      </c>
      <c r="L1694" s="29">
        <f t="shared" si="107"/>
        <v>234899.88</v>
      </c>
      <c r="M1694" s="29">
        <f t="shared" si="104"/>
        <v>1372295.7874889984</v>
      </c>
      <c r="N1694" s="44"/>
      <c r="O1694" s="44"/>
    </row>
    <row r="1695" spans="1:15" x14ac:dyDescent="0.25">
      <c r="A1695" s="43">
        <v>62275</v>
      </c>
      <c r="B1695" s="42">
        <f t="shared" si="105"/>
        <v>6</v>
      </c>
      <c r="C1695" s="42">
        <f t="shared" si="106"/>
        <v>0</v>
      </c>
      <c r="D1695" s="36" t="s">
        <v>1569</v>
      </c>
      <c r="E1695" s="44">
        <v>6020</v>
      </c>
      <c r="F1695" s="44">
        <v>51876.91</v>
      </c>
      <c r="G1695" s="44">
        <v>314916.90000000002</v>
      </c>
      <c r="H1695" s="44">
        <v>1051172.78</v>
      </c>
      <c r="I1695" s="44">
        <v>4601158.2270235792</v>
      </c>
      <c r="J1695" s="44">
        <v>500</v>
      </c>
      <c r="K1695" s="44">
        <v>500</v>
      </c>
      <c r="L1695" s="29">
        <f t="shared" si="107"/>
        <v>1417966.59</v>
      </c>
      <c r="M1695" s="29">
        <f t="shared" si="104"/>
        <v>6019124.817023579</v>
      </c>
      <c r="N1695" s="44"/>
      <c r="O1695" s="44"/>
    </row>
    <row r="1696" spans="1:15" x14ac:dyDescent="0.25">
      <c r="A1696" s="43">
        <v>62276</v>
      </c>
      <c r="B1696" s="42">
        <f t="shared" si="105"/>
        <v>6</v>
      </c>
      <c r="C1696" s="42">
        <f t="shared" si="106"/>
        <v>0</v>
      </c>
      <c r="D1696" s="36" t="s">
        <v>1570</v>
      </c>
      <c r="E1696" s="44">
        <v>1457</v>
      </c>
      <c r="F1696" s="44">
        <v>10855.08</v>
      </c>
      <c r="G1696" s="44">
        <v>79552.44</v>
      </c>
      <c r="H1696" s="44">
        <v>150455.74</v>
      </c>
      <c r="I1696" s="44">
        <v>1106265.5789128647</v>
      </c>
      <c r="J1696" s="44">
        <v>500</v>
      </c>
      <c r="K1696" s="44">
        <v>500</v>
      </c>
      <c r="L1696" s="29">
        <f t="shared" si="107"/>
        <v>240863.26</v>
      </c>
      <c r="M1696" s="29">
        <f t="shared" si="104"/>
        <v>1347128.8389128647</v>
      </c>
      <c r="N1696" s="44"/>
      <c r="O1696" s="44"/>
    </row>
    <row r="1697" spans="1:15" x14ac:dyDescent="0.25">
      <c r="A1697" s="43">
        <v>62277</v>
      </c>
      <c r="B1697" s="42">
        <f t="shared" si="105"/>
        <v>6</v>
      </c>
      <c r="C1697" s="42">
        <f t="shared" si="106"/>
        <v>0</v>
      </c>
      <c r="D1697" s="36" t="s">
        <v>1571</v>
      </c>
      <c r="E1697" s="44">
        <v>2638</v>
      </c>
      <c r="F1697" s="44">
        <v>10388.07</v>
      </c>
      <c r="G1697" s="44">
        <v>192824.39</v>
      </c>
      <c r="H1697" s="44">
        <v>670439.84</v>
      </c>
      <c r="I1697" s="44">
        <v>2013948.3570848673</v>
      </c>
      <c r="J1697" s="44">
        <v>500</v>
      </c>
      <c r="K1697" s="44">
        <v>500</v>
      </c>
      <c r="L1697" s="29">
        <f t="shared" si="107"/>
        <v>873652.3</v>
      </c>
      <c r="M1697" s="29">
        <f t="shared" si="104"/>
        <v>2887600.6570848674</v>
      </c>
      <c r="N1697" s="44"/>
      <c r="O1697" s="44"/>
    </row>
    <row r="1698" spans="1:15" x14ac:dyDescent="0.25">
      <c r="A1698" s="43">
        <v>62278</v>
      </c>
      <c r="B1698" s="42">
        <f t="shared" si="105"/>
        <v>6</v>
      </c>
      <c r="C1698" s="42">
        <f t="shared" si="106"/>
        <v>0</v>
      </c>
      <c r="D1698" s="36" t="s">
        <v>1572</v>
      </c>
      <c r="E1698" s="44">
        <v>4712</v>
      </c>
      <c r="F1698" s="44">
        <v>30475.78</v>
      </c>
      <c r="G1698" s="44">
        <v>255583.93</v>
      </c>
      <c r="H1698" s="44">
        <v>607807.57999999996</v>
      </c>
      <c r="I1698" s="44">
        <v>3586684.7999841296</v>
      </c>
      <c r="J1698" s="44">
        <v>500</v>
      </c>
      <c r="K1698" s="44">
        <v>500</v>
      </c>
      <c r="L1698" s="29">
        <f t="shared" si="107"/>
        <v>893867.28999999992</v>
      </c>
      <c r="M1698" s="29">
        <f t="shared" si="104"/>
        <v>4480552.0899841292</v>
      </c>
      <c r="N1698" s="44"/>
      <c r="O1698" s="44"/>
    </row>
    <row r="1699" spans="1:15" x14ac:dyDescent="0.25">
      <c r="A1699" s="43">
        <v>62279</v>
      </c>
      <c r="B1699" s="42">
        <f t="shared" si="105"/>
        <v>6</v>
      </c>
      <c r="C1699" s="42">
        <f t="shared" si="106"/>
        <v>0</v>
      </c>
      <c r="D1699" s="36" t="s">
        <v>1573</v>
      </c>
      <c r="E1699" s="44">
        <v>1481</v>
      </c>
      <c r="F1699" s="44">
        <v>12095.04</v>
      </c>
      <c r="G1699" s="44">
        <v>102438.31</v>
      </c>
      <c r="H1699" s="44">
        <v>117194.79</v>
      </c>
      <c r="I1699" s="44">
        <v>1147886.2350942979</v>
      </c>
      <c r="J1699" s="44">
        <v>500</v>
      </c>
      <c r="K1699" s="44">
        <v>500</v>
      </c>
      <c r="L1699" s="29">
        <f t="shared" si="107"/>
        <v>231728.14</v>
      </c>
      <c r="M1699" s="29">
        <f t="shared" si="104"/>
        <v>1379614.3750942978</v>
      </c>
      <c r="N1699" s="44"/>
      <c r="O1699" s="44"/>
    </row>
    <row r="1700" spans="1:15" x14ac:dyDescent="0.25">
      <c r="A1700" s="43">
        <v>62311</v>
      </c>
      <c r="B1700" s="42">
        <f t="shared" si="105"/>
        <v>6</v>
      </c>
      <c r="C1700" s="42">
        <f t="shared" si="106"/>
        <v>0</v>
      </c>
      <c r="D1700" s="36" t="s">
        <v>1574</v>
      </c>
      <c r="E1700" s="44">
        <v>1357</v>
      </c>
      <c r="F1700" s="44">
        <v>8298.08</v>
      </c>
      <c r="G1700" s="44">
        <v>60394.58</v>
      </c>
      <c r="H1700" s="44">
        <v>311128.71000000002</v>
      </c>
      <c r="I1700" s="44">
        <v>1030337.9482393664</v>
      </c>
      <c r="J1700" s="44">
        <v>500</v>
      </c>
      <c r="K1700" s="44">
        <v>500</v>
      </c>
      <c r="L1700" s="29">
        <f t="shared" si="107"/>
        <v>379821.37</v>
      </c>
      <c r="M1700" s="29">
        <f t="shared" si="104"/>
        <v>1410159.3182393664</v>
      </c>
      <c r="N1700" s="44"/>
      <c r="O1700" s="44"/>
    </row>
    <row r="1701" spans="1:15" x14ac:dyDescent="0.25">
      <c r="A1701" s="43">
        <v>62314</v>
      </c>
      <c r="B1701" s="42">
        <f t="shared" si="105"/>
        <v>6</v>
      </c>
      <c r="C1701" s="42">
        <f t="shared" si="106"/>
        <v>0</v>
      </c>
      <c r="D1701" s="36" t="s">
        <v>1575</v>
      </c>
      <c r="E1701" s="44">
        <v>1335</v>
      </c>
      <c r="F1701" s="44">
        <v>6795.8</v>
      </c>
      <c r="G1701" s="44">
        <v>54597.07</v>
      </c>
      <c r="H1701" s="44">
        <v>94523.33</v>
      </c>
      <c r="I1701" s="44">
        <v>1013633.8694911972</v>
      </c>
      <c r="J1701" s="44">
        <v>500</v>
      </c>
      <c r="K1701" s="44">
        <v>500</v>
      </c>
      <c r="L1701" s="29">
        <f t="shared" si="107"/>
        <v>155916.20000000001</v>
      </c>
      <c r="M1701" s="29">
        <f t="shared" si="104"/>
        <v>1169550.0694911971</v>
      </c>
      <c r="N1701" s="44"/>
      <c r="O1701" s="44"/>
    </row>
    <row r="1702" spans="1:15" x14ac:dyDescent="0.25">
      <c r="A1702" s="43">
        <v>62326</v>
      </c>
      <c r="B1702" s="42">
        <f t="shared" si="105"/>
        <v>6</v>
      </c>
      <c r="C1702" s="42">
        <f t="shared" si="106"/>
        <v>0</v>
      </c>
      <c r="D1702" s="36" t="s">
        <v>1576</v>
      </c>
      <c r="E1702" s="44">
        <v>1757</v>
      </c>
      <c r="F1702" s="44">
        <v>27397.24</v>
      </c>
      <c r="G1702" s="44">
        <v>162421.10999999999</v>
      </c>
      <c r="H1702" s="44">
        <v>317817.61</v>
      </c>
      <c r="I1702" s="44">
        <v>1341315.4101998794</v>
      </c>
      <c r="J1702" s="44">
        <v>500</v>
      </c>
      <c r="K1702" s="44">
        <v>500</v>
      </c>
      <c r="L1702" s="29">
        <f t="shared" si="107"/>
        <v>507635.95999999996</v>
      </c>
      <c r="M1702" s="29">
        <f t="shared" si="104"/>
        <v>1848951.3701998794</v>
      </c>
      <c r="N1702" s="44"/>
      <c r="O1702" s="44"/>
    </row>
    <row r="1703" spans="1:15" x14ac:dyDescent="0.25">
      <c r="A1703" s="43">
        <v>62330</v>
      </c>
      <c r="B1703" s="42">
        <f t="shared" si="105"/>
        <v>6</v>
      </c>
      <c r="C1703" s="42">
        <f t="shared" si="106"/>
        <v>0</v>
      </c>
      <c r="D1703" s="36" t="s">
        <v>1577</v>
      </c>
      <c r="E1703" s="44">
        <v>1644</v>
      </c>
      <c r="F1703" s="44">
        <v>17410.97</v>
      </c>
      <c r="G1703" s="44">
        <v>81389.83</v>
      </c>
      <c r="H1703" s="44">
        <v>226335.32</v>
      </c>
      <c r="I1703" s="44">
        <v>1248250.2482723056</v>
      </c>
      <c r="J1703" s="44">
        <v>500</v>
      </c>
      <c r="K1703" s="44">
        <v>500</v>
      </c>
      <c r="L1703" s="29">
        <f t="shared" si="107"/>
        <v>325136.12</v>
      </c>
      <c r="M1703" s="29">
        <f t="shared" si="104"/>
        <v>1573386.3682723055</v>
      </c>
      <c r="N1703" s="44"/>
      <c r="O1703" s="44"/>
    </row>
    <row r="1704" spans="1:15" x14ac:dyDescent="0.25">
      <c r="A1704" s="43">
        <v>62332</v>
      </c>
      <c r="B1704" s="42">
        <f t="shared" si="105"/>
        <v>6</v>
      </c>
      <c r="C1704" s="42">
        <f t="shared" si="106"/>
        <v>0</v>
      </c>
      <c r="D1704" s="36" t="s">
        <v>1578</v>
      </c>
      <c r="E1704" s="44">
        <v>1561</v>
      </c>
      <c r="F1704" s="44">
        <v>12976.01</v>
      </c>
      <c r="G1704" s="44">
        <v>61385.32</v>
      </c>
      <c r="H1704" s="44">
        <v>258754.05</v>
      </c>
      <c r="I1704" s="44">
        <v>1190842.6375359662</v>
      </c>
      <c r="J1704" s="44">
        <v>500</v>
      </c>
      <c r="K1704" s="44">
        <v>500</v>
      </c>
      <c r="L1704" s="29">
        <f t="shared" si="107"/>
        <v>333115.38</v>
      </c>
      <c r="M1704" s="29">
        <f t="shared" si="104"/>
        <v>1523958.0175359664</v>
      </c>
      <c r="N1704" s="44"/>
      <c r="O1704" s="44"/>
    </row>
    <row r="1705" spans="1:15" x14ac:dyDescent="0.25">
      <c r="A1705" s="43">
        <v>62335</v>
      </c>
      <c r="B1705" s="42">
        <f t="shared" si="105"/>
        <v>6</v>
      </c>
      <c r="C1705" s="42">
        <f t="shared" si="106"/>
        <v>0</v>
      </c>
      <c r="D1705" s="36" t="s">
        <v>1579</v>
      </c>
      <c r="E1705" s="44">
        <v>1184</v>
      </c>
      <c r="F1705" s="44">
        <v>10729.31</v>
      </c>
      <c r="G1705" s="44">
        <v>98393.82</v>
      </c>
      <c r="H1705" s="44">
        <v>232526.12</v>
      </c>
      <c r="I1705" s="44">
        <v>919685.10489645437</v>
      </c>
      <c r="J1705" s="44">
        <v>500</v>
      </c>
      <c r="K1705" s="44">
        <v>500</v>
      </c>
      <c r="L1705" s="29">
        <f t="shared" si="107"/>
        <v>341649.25</v>
      </c>
      <c r="M1705" s="29">
        <f t="shared" si="104"/>
        <v>1261334.3548964544</v>
      </c>
      <c r="N1705" s="44"/>
      <c r="O1705" s="44"/>
    </row>
    <row r="1706" spans="1:15" x14ac:dyDescent="0.25">
      <c r="A1706" s="43">
        <v>62343</v>
      </c>
      <c r="B1706" s="42">
        <f t="shared" si="105"/>
        <v>6</v>
      </c>
      <c r="C1706" s="42">
        <f t="shared" si="106"/>
        <v>0</v>
      </c>
      <c r="D1706" s="36" t="s">
        <v>1580</v>
      </c>
      <c r="E1706" s="44">
        <v>1268</v>
      </c>
      <c r="F1706" s="44">
        <v>12897.61</v>
      </c>
      <c r="G1706" s="44">
        <v>95199.35</v>
      </c>
      <c r="H1706" s="44">
        <v>554218.9</v>
      </c>
      <c r="I1706" s="44">
        <v>962762.35693995352</v>
      </c>
      <c r="J1706" s="44">
        <v>500</v>
      </c>
      <c r="K1706" s="44">
        <v>500</v>
      </c>
      <c r="L1706" s="29">
        <f t="shared" si="107"/>
        <v>662315.86</v>
      </c>
      <c r="M1706" s="29">
        <f t="shared" si="104"/>
        <v>1625078.2169399536</v>
      </c>
      <c r="N1706" s="44"/>
      <c r="O1706" s="44"/>
    </row>
    <row r="1707" spans="1:15" x14ac:dyDescent="0.25">
      <c r="A1707" s="43">
        <v>62368</v>
      </c>
      <c r="B1707" s="42">
        <f t="shared" si="105"/>
        <v>6</v>
      </c>
      <c r="C1707" s="42">
        <f t="shared" si="106"/>
        <v>0</v>
      </c>
      <c r="D1707" s="36" t="s">
        <v>1581</v>
      </c>
      <c r="E1707" s="44">
        <v>1220</v>
      </c>
      <c r="F1707" s="44">
        <v>11440.18</v>
      </c>
      <c r="G1707" s="44">
        <v>77419.56</v>
      </c>
      <c r="H1707" s="44">
        <v>69209.289999999994</v>
      </c>
      <c r="I1707" s="44">
        <v>940397.84795073851</v>
      </c>
      <c r="J1707" s="44">
        <v>500</v>
      </c>
      <c r="K1707" s="44">
        <v>500</v>
      </c>
      <c r="L1707" s="29">
        <f t="shared" si="107"/>
        <v>158069.02999999997</v>
      </c>
      <c r="M1707" s="29">
        <f t="shared" si="104"/>
        <v>1098466.8779507384</v>
      </c>
      <c r="N1707" s="44"/>
      <c r="O1707" s="44"/>
    </row>
    <row r="1708" spans="1:15" x14ac:dyDescent="0.25">
      <c r="A1708" s="43">
        <v>62372</v>
      </c>
      <c r="B1708" s="42">
        <f t="shared" si="105"/>
        <v>6</v>
      </c>
      <c r="C1708" s="42">
        <f t="shared" si="106"/>
        <v>0</v>
      </c>
      <c r="D1708" s="36" t="s">
        <v>1582</v>
      </c>
      <c r="E1708" s="44">
        <v>1252</v>
      </c>
      <c r="F1708" s="44">
        <v>6650.88</v>
      </c>
      <c r="G1708" s="44">
        <v>50643.72</v>
      </c>
      <c r="H1708" s="44">
        <v>137960.03</v>
      </c>
      <c r="I1708" s="44">
        <v>980866.57511010207</v>
      </c>
      <c r="J1708" s="44">
        <v>500</v>
      </c>
      <c r="K1708" s="44">
        <v>500</v>
      </c>
      <c r="L1708" s="29">
        <f t="shared" si="107"/>
        <v>195254.63</v>
      </c>
      <c r="M1708" s="29">
        <f t="shared" si="104"/>
        <v>1176121.205110102</v>
      </c>
      <c r="N1708" s="44"/>
      <c r="O1708" s="44"/>
    </row>
    <row r="1709" spans="1:15" x14ac:dyDescent="0.25">
      <c r="A1709" s="43">
        <v>62375</v>
      </c>
      <c r="B1709" s="42">
        <f t="shared" si="105"/>
        <v>6</v>
      </c>
      <c r="C1709" s="42">
        <f t="shared" si="106"/>
        <v>0</v>
      </c>
      <c r="D1709" s="36" t="s">
        <v>1583</v>
      </c>
      <c r="E1709" s="44">
        <v>5303</v>
      </c>
      <c r="F1709" s="44">
        <v>21394.39</v>
      </c>
      <c r="G1709" s="44">
        <v>461289.83</v>
      </c>
      <c r="H1709" s="44">
        <v>1635189.85</v>
      </c>
      <c r="I1709" s="44">
        <v>4279757.7226907918</v>
      </c>
      <c r="J1709" s="44">
        <v>500</v>
      </c>
      <c r="K1709" s="44">
        <v>500</v>
      </c>
      <c r="L1709" s="29">
        <f t="shared" si="107"/>
        <v>2117874.0700000003</v>
      </c>
      <c r="M1709" s="29">
        <f t="shared" si="104"/>
        <v>6397631.7926907921</v>
      </c>
      <c r="N1709" s="44"/>
      <c r="O1709" s="44"/>
    </row>
    <row r="1710" spans="1:15" x14ac:dyDescent="0.25">
      <c r="A1710" s="43">
        <v>62376</v>
      </c>
      <c r="B1710" s="42">
        <f t="shared" si="105"/>
        <v>6</v>
      </c>
      <c r="C1710" s="42">
        <f t="shared" si="106"/>
        <v>0</v>
      </c>
      <c r="D1710" s="36" t="s">
        <v>1584</v>
      </c>
      <c r="E1710" s="44">
        <v>3166</v>
      </c>
      <c r="F1710" s="44">
        <v>18522.62</v>
      </c>
      <c r="G1710" s="44">
        <v>424995.69</v>
      </c>
      <c r="H1710" s="44">
        <v>1495655.21</v>
      </c>
      <c r="I1710" s="44">
        <v>2897764.4476248519</v>
      </c>
      <c r="J1710" s="44">
        <v>500</v>
      </c>
      <c r="K1710" s="44">
        <v>500</v>
      </c>
      <c r="L1710" s="29">
        <f t="shared" si="107"/>
        <v>1939173.52</v>
      </c>
      <c r="M1710" s="29">
        <f t="shared" si="104"/>
        <v>4836937.9676248524</v>
      </c>
      <c r="N1710" s="44"/>
      <c r="O1710" s="44"/>
    </row>
    <row r="1711" spans="1:15" x14ac:dyDescent="0.25">
      <c r="A1711" s="43">
        <v>62377</v>
      </c>
      <c r="B1711" s="42">
        <f t="shared" si="105"/>
        <v>6</v>
      </c>
      <c r="C1711" s="42">
        <f t="shared" si="106"/>
        <v>0</v>
      </c>
      <c r="D1711" s="36" t="s">
        <v>1585</v>
      </c>
      <c r="E1711" s="44">
        <v>1821</v>
      </c>
      <c r="F1711" s="44">
        <v>21897.27</v>
      </c>
      <c r="G1711" s="44">
        <v>121746.86</v>
      </c>
      <c r="H1711" s="44">
        <v>768171.02</v>
      </c>
      <c r="I1711" s="44">
        <v>1384214.9871899805</v>
      </c>
      <c r="J1711" s="44">
        <v>500</v>
      </c>
      <c r="K1711" s="44">
        <v>500</v>
      </c>
      <c r="L1711" s="29">
        <f t="shared" si="107"/>
        <v>911815.15</v>
      </c>
      <c r="M1711" s="29">
        <f t="shared" si="104"/>
        <v>2296030.1371899806</v>
      </c>
      <c r="N1711" s="44"/>
      <c r="O1711" s="44"/>
    </row>
    <row r="1712" spans="1:15" x14ac:dyDescent="0.25">
      <c r="A1712" s="43">
        <v>62378</v>
      </c>
      <c r="B1712" s="42">
        <f t="shared" si="105"/>
        <v>6</v>
      </c>
      <c r="C1712" s="42">
        <f t="shared" si="106"/>
        <v>0</v>
      </c>
      <c r="D1712" s="36" t="s">
        <v>1586</v>
      </c>
      <c r="E1712" s="44">
        <v>7230</v>
      </c>
      <c r="F1712" s="44">
        <v>59607.24</v>
      </c>
      <c r="G1712" s="44">
        <v>447584.36</v>
      </c>
      <c r="H1712" s="44">
        <v>1621851.12</v>
      </c>
      <c r="I1712" s="44">
        <v>5499370.2169498717</v>
      </c>
      <c r="J1712" s="44">
        <v>500</v>
      </c>
      <c r="K1712" s="44">
        <v>500</v>
      </c>
      <c r="L1712" s="29">
        <f t="shared" si="107"/>
        <v>2129042.7200000002</v>
      </c>
      <c r="M1712" s="29">
        <f t="shared" si="104"/>
        <v>7628412.9369498715</v>
      </c>
      <c r="N1712" s="44"/>
      <c r="O1712" s="44"/>
    </row>
    <row r="1713" spans="1:15" x14ac:dyDescent="0.25">
      <c r="A1713" s="43">
        <v>62379</v>
      </c>
      <c r="B1713" s="42">
        <f t="shared" si="105"/>
        <v>6</v>
      </c>
      <c r="C1713" s="42">
        <f t="shared" si="106"/>
        <v>1</v>
      </c>
      <c r="D1713" s="36" t="s">
        <v>1587</v>
      </c>
      <c r="E1713" s="44">
        <v>13523</v>
      </c>
      <c r="F1713" s="44">
        <v>36357.69</v>
      </c>
      <c r="G1713" s="44">
        <v>1033751.05</v>
      </c>
      <c r="H1713" s="44">
        <v>5264397.12</v>
      </c>
      <c r="I1713" s="44">
        <v>11783265.607767642</v>
      </c>
      <c r="J1713" s="44">
        <v>500</v>
      </c>
      <c r="K1713" s="44">
        <v>500</v>
      </c>
      <c r="L1713" s="29">
        <f t="shared" si="107"/>
        <v>6334505.8600000003</v>
      </c>
      <c r="M1713" s="29">
        <f t="shared" si="104"/>
        <v>18117771.467767641</v>
      </c>
      <c r="N1713" s="44"/>
      <c r="O1713" s="44"/>
    </row>
    <row r="1714" spans="1:15" x14ac:dyDescent="0.25">
      <c r="A1714" s="43">
        <v>62380</v>
      </c>
      <c r="B1714" s="42">
        <f t="shared" si="105"/>
        <v>6</v>
      </c>
      <c r="C1714" s="42">
        <f t="shared" si="106"/>
        <v>0</v>
      </c>
      <c r="D1714" s="36" t="s">
        <v>1588</v>
      </c>
      <c r="E1714" s="44">
        <v>6017</v>
      </c>
      <c r="F1714" s="44">
        <v>43070.34</v>
      </c>
      <c r="G1714" s="44">
        <v>298717.76</v>
      </c>
      <c r="H1714" s="44">
        <v>1030760.92</v>
      </c>
      <c r="I1714" s="44">
        <v>4588586.1491561541</v>
      </c>
      <c r="J1714" s="44">
        <v>500</v>
      </c>
      <c r="K1714" s="44">
        <v>500</v>
      </c>
      <c r="L1714" s="29">
        <f t="shared" si="107"/>
        <v>1372549.02</v>
      </c>
      <c r="M1714" s="29">
        <f t="shared" si="104"/>
        <v>5961135.1691561546</v>
      </c>
      <c r="N1714" s="44"/>
      <c r="O1714" s="44"/>
    </row>
    <row r="1715" spans="1:15" x14ac:dyDescent="0.25">
      <c r="A1715" s="43">
        <v>62381</v>
      </c>
      <c r="B1715" s="42">
        <f t="shared" si="105"/>
        <v>6</v>
      </c>
      <c r="C1715" s="42">
        <f t="shared" si="106"/>
        <v>0</v>
      </c>
      <c r="D1715" s="36" t="s">
        <v>2173</v>
      </c>
      <c r="E1715" s="44">
        <v>3250</v>
      </c>
      <c r="F1715" s="44">
        <v>18093.57</v>
      </c>
      <c r="G1715" s="44">
        <v>170555.1</v>
      </c>
      <c r="H1715" s="44">
        <v>602119.91</v>
      </c>
      <c r="I1715" s="44">
        <v>2467647.9968886827</v>
      </c>
      <c r="J1715" s="44">
        <v>500</v>
      </c>
      <c r="K1715" s="44">
        <v>500</v>
      </c>
      <c r="L1715" s="29">
        <f t="shared" si="107"/>
        <v>790768.58000000007</v>
      </c>
      <c r="M1715" s="29">
        <f t="shared" si="104"/>
        <v>3258416.5768886828</v>
      </c>
      <c r="N1715" s="44"/>
      <c r="O1715" s="44"/>
    </row>
    <row r="1716" spans="1:15" x14ac:dyDescent="0.25">
      <c r="A1716" s="43">
        <v>62382</v>
      </c>
      <c r="B1716" s="42">
        <f t="shared" si="105"/>
        <v>6</v>
      </c>
      <c r="C1716" s="42">
        <f t="shared" si="106"/>
        <v>0</v>
      </c>
      <c r="D1716" s="36" t="s">
        <v>1589</v>
      </c>
      <c r="E1716" s="44">
        <v>4511</v>
      </c>
      <c r="F1716" s="44">
        <v>26154.46</v>
      </c>
      <c r="G1716" s="44">
        <v>316423.34999999998</v>
      </c>
      <c r="H1716" s="44">
        <v>1294110.67</v>
      </c>
      <c r="I1716" s="44">
        <v>3428323.2613354237</v>
      </c>
      <c r="J1716" s="44">
        <v>500</v>
      </c>
      <c r="K1716" s="44">
        <v>500</v>
      </c>
      <c r="L1716" s="29">
        <f t="shared" si="107"/>
        <v>1636688.48</v>
      </c>
      <c r="M1716" s="29">
        <f t="shared" si="104"/>
        <v>5065011.7413354237</v>
      </c>
      <c r="N1716" s="44"/>
      <c r="O1716" s="44"/>
    </row>
    <row r="1717" spans="1:15" x14ac:dyDescent="0.25">
      <c r="A1717" s="43">
        <v>62383</v>
      </c>
      <c r="B1717" s="42">
        <f t="shared" si="105"/>
        <v>6</v>
      </c>
      <c r="C1717" s="42">
        <f t="shared" si="106"/>
        <v>0</v>
      </c>
      <c r="D1717" s="36" t="s">
        <v>1590</v>
      </c>
      <c r="E1717" s="44">
        <v>3530</v>
      </c>
      <c r="F1717" s="44">
        <v>22535.11</v>
      </c>
      <c r="G1717" s="44">
        <v>274241.87</v>
      </c>
      <c r="H1717" s="44">
        <v>634051.79</v>
      </c>
      <c r="I1717" s="44">
        <v>2718558.0272673005</v>
      </c>
      <c r="J1717" s="44">
        <v>500</v>
      </c>
      <c r="K1717" s="44">
        <v>500</v>
      </c>
      <c r="L1717" s="29">
        <f t="shared" si="107"/>
        <v>930828.77</v>
      </c>
      <c r="M1717" s="29">
        <f t="shared" si="104"/>
        <v>3649386.7972673005</v>
      </c>
      <c r="N1717" s="44"/>
      <c r="O1717" s="44"/>
    </row>
    <row r="1718" spans="1:15" x14ac:dyDescent="0.25">
      <c r="A1718" s="43">
        <v>62384</v>
      </c>
      <c r="B1718" s="42">
        <f t="shared" si="105"/>
        <v>6</v>
      </c>
      <c r="C1718" s="42">
        <f t="shared" si="106"/>
        <v>0</v>
      </c>
      <c r="D1718" s="36" t="s">
        <v>1591</v>
      </c>
      <c r="E1718" s="44">
        <v>3140</v>
      </c>
      <c r="F1718" s="44">
        <v>21911.759999999998</v>
      </c>
      <c r="G1718" s="44">
        <v>149349.07</v>
      </c>
      <c r="H1718" s="44">
        <v>543707.24</v>
      </c>
      <c r="I1718" s="44">
        <v>2384127.603147835</v>
      </c>
      <c r="J1718" s="44">
        <v>500</v>
      </c>
      <c r="K1718" s="44">
        <v>500</v>
      </c>
      <c r="L1718" s="29">
        <f t="shared" si="107"/>
        <v>714968.07000000007</v>
      </c>
      <c r="M1718" s="29">
        <f t="shared" si="104"/>
        <v>3099095.6731478348</v>
      </c>
      <c r="N1718" s="44"/>
      <c r="O1718" s="44"/>
    </row>
    <row r="1719" spans="1:15" x14ac:dyDescent="0.25">
      <c r="A1719" s="43">
        <v>62385</v>
      </c>
      <c r="B1719" s="42">
        <f t="shared" si="105"/>
        <v>6</v>
      </c>
      <c r="C1719" s="42">
        <f t="shared" si="106"/>
        <v>0</v>
      </c>
      <c r="D1719" s="36" t="s">
        <v>1592</v>
      </c>
      <c r="E1719" s="44">
        <v>2554</v>
      </c>
      <c r="F1719" s="44">
        <v>15420.41</v>
      </c>
      <c r="G1719" s="44">
        <v>103984.61</v>
      </c>
      <c r="H1719" s="44">
        <v>246742.77</v>
      </c>
      <c r="I1719" s="44">
        <v>1939191.6874011366</v>
      </c>
      <c r="J1719" s="44">
        <v>500</v>
      </c>
      <c r="K1719" s="44">
        <v>500</v>
      </c>
      <c r="L1719" s="29">
        <f t="shared" si="107"/>
        <v>366147.79</v>
      </c>
      <c r="M1719" s="29">
        <f t="shared" si="104"/>
        <v>2305339.4774011364</v>
      </c>
      <c r="N1719" s="44"/>
      <c r="O1719" s="44"/>
    </row>
    <row r="1720" spans="1:15" x14ac:dyDescent="0.25">
      <c r="A1720" s="43">
        <v>62386</v>
      </c>
      <c r="B1720" s="42">
        <f t="shared" si="105"/>
        <v>6</v>
      </c>
      <c r="C1720" s="42">
        <f t="shared" si="106"/>
        <v>0</v>
      </c>
      <c r="D1720" s="36" t="s">
        <v>1593</v>
      </c>
      <c r="E1720" s="44">
        <v>4954</v>
      </c>
      <c r="F1720" s="44">
        <v>39146.53</v>
      </c>
      <c r="G1720" s="44">
        <v>242798.18</v>
      </c>
      <c r="H1720" s="44">
        <v>688144.92</v>
      </c>
      <c r="I1720" s="44">
        <v>3782422.5858589816</v>
      </c>
      <c r="J1720" s="44">
        <v>500</v>
      </c>
      <c r="K1720" s="44">
        <v>500</v>
      </c>
      <c r="L1720" s="29">
        <f t="shared" si="107"/>
        <v>970089.63</v>
      </c>
      <c r="M1720" s="29">
        <f t="shared" si="104"/>
        <v>4752512.2158589819</v>
      </c>
      <c r="N1720" s="44"/>
      <c r="O1720" s="44"/>
    </row>
    <row r="1721" spans="1:15" x14ac:dyDescent="0.25">
      <c r="A1721" s="43">
        <v>62387</v>
      </c>
      <c r="B1721" s="42">
        <f t="shared" si="105"/>
        <v>6</v>
      </c>
      <c r="C1721" s="42">
        <f t="shared" si="106"/>
        <v>0</v>
      </c>
      <c r="D1721" s="36" t="s">
        <v>1594</v>
      </c>
      <c r="E1721" s="44">
        <v>2350</v>
      </c>
      <c r="F1721" s="44">
        <v>15773.11</v>
      </c>
      <c r="G1721" s="44">
        <v>99564.45</v>
      </c>
      <c r="H1721" s="44">
        <v>205439.85</v>
      </c>
      <c r="I1721" s="44">
        <v>1793552.0898540372</v>
      </c>
      <c r="J1721" s="44">
        <v>500</v>
      </c>
      <c r="K1721" s="44">
        <v>500</v>
      </c>
      <c r="L1721" s="29">
        <f t="shared" si="107"/>
        <v>320777.41000000003</v>
      </c>
      <c r="M1721" s="29">
        <f t="shared" si="104"/>
        <v>2114329.4998540371</v>
      </c>
      <c r="N1721" s="44"/>
      <c r="O1721" s="44"/>
    </row>
    <row r="1722" spans="1:15" x14ac:dyDescent="0.25">
      <c r="A1722" s="43">
        <v>62388</v>
      </c>
      <c r="B1722" s="42">
        <f t="shared" si="105"/>
        <v>6</v>
      </c>
      <c r="C1722" s="42">
        <f t="shared" si="106"/>
        <v>0</v>
      </c>
      <c r="D1722" s="36" t="s">
        <v>1595</v>
      </c>
      <c r="E1722" s="44">
        <v>2935</v>
      </c>
      <c r="F1722" s="44">
        <v>23694.73</v>
      </c>
      <c r="G1722" s="44">
        <v>176332.17</v>
      </c>
      <c r="H1722" s="44">
        <v>304872.59999999998</v>
      </c>
      <c r="I1722" s="44">
        <v>2229518.9901134712</v>
      </c>
      <c r="J1722" s="44">
        <v>500</v>
      </c>
      <c r="K1722" s="44">
        <v>500</v>
      </c>
      <c r="L1722" s="29">
        <f t="shared" si="107"/>
        <v>504899.5</v>
      </c>
      <c r="M1722" s="29">
        <f t="shared" si="104"/>
        <v>2734418.4901134712</v>
      </c>
      <c r="N1722" s="44"/>
      <c r="O1722" s="44"/>
    </row>
    <row r="1723" spans="1:15" x14ac:dyDescent="0.25">
      <c r="A1723" s="43">
        <v>62389</v>
      </c>
      <c r="B1723" s="42">
        <f t="shared" si="105"/>
        <v>6</v>
      </c>
      <c r="C1723" s="42">
        <f t="shared" si="106"/>
        <v>0</v>
      </c>
      <c r="D1723" s="36" t="s">
        <v>1596</v>
      </c>
      <c r="E1723" s="44">
        <v>3973</v>
      </c>
      <c r="F1723" s="44">
        <v>21219.08</v>
      </c>
      <c r="G1723" s="44">
        <v>236956.09</v>
      </c>
      <c r="H1723" s="44">
        <v>823542.59</v>
      </c>
      <c r="I1723" s="44">
        <v>3017734.5706346687</v>
      </c>
      <c r="J1723" s="44">
        <v>500</v>
      </c>
      <c r="K1723" s="44">
        <v>500</v>
      </c>
      <c r="L1723" s="29">
        <f t="shared" si="107"/>
        <v>1081717.76</v>
      </c>
      <c r="M1723" s="29">
        <f t="shared" si="104"/>
        <v>4099452.3306346685</v>
      </c>
      <c r="N1723" s="44"/>
      <c r="O1723" s="44"/>
    </row>
    <row r="1724" spans="1:15" x14ac:dyDescent="0.25">
      <c r="A1724" s="43">
        <v>62390</v>
      </c>
      <c r="B1724" s="42">
        <f t="shared" si="105"/>
        <v>6</v>
      </c>
      <c r="C1724" s="42">
        <f t="shared" si="106"/>
        <v>0</v>
      </c>
      <c r="D1724" s="36" t="s">
        <v>1597</v>
      </c>
      <c r="E1724" s="44">
        <v>3566</v>
      </c>
      <c r="F1724" s="44">
        <v>38828.800000000003</v>
      </c>
      <c r="G1724" s="44">
        <v>199293.82</v>
      </c>
      <c r="H1724" s="44">
        <v>854420.66</v>
      </c>
      <c r="I1724" s="44">
        <v>2718229.4908673344</v>
      </c>
      <c r="J1724" s="44">
        <v>500</v>
      </c>
      <c r="K1724" s="44">
        <v>500</v>
      </c>
      <c r="L1724" s="29">
        <f t="shared" si="107"/>
        <v>1092543.28</v>
      </c>
      <c r="M1724" s="29">
        <f t="shared" si="104"/>
        <v>3810772.7708673347</v>
      </c>
      <c r="N1724" s="44"/>
      <c r="O1724" s="44"/>
    </row>
    <row r="1725" spans="1:15" x14ac:dyDescent="0.25">
      <c r="A1725" s="43">
        <v>70101</v>
      </c>
      <c r="B1725" s="42">
        <f t="shared" si="105"/>
        <v>7</v>
      </c>
      <c r="C1725" s="42">
        <f t="shared" si="106"/>
        <v>3</v>
      </c>
      <c r="D1725" s="36" t="s">
        <v>1598</v>
      </c>
      <c r="E1725" s="44">
        <v>131891</v>
      </c>
      <c r="F1725" s="44">
        <v>13277.21</v>
      </c>
      <c r="G1725" s="44">
        <v>12373512.060000001</v>
      </c>
      <c r="H1725" s="44">
        <v>60793805.689999998</v>
      </c>
      <c r="I1725" s="44">
        <v>189658365.37425789</v>
      </c>
      <c r="J1725" s="44">
        <v>500</v>
      </c>
      <c r="K1725" s="44">
        <v>500</v>
      </c>
      <c r="L1725" s="29">
        <f t="shared" si="107"/>
        <v>73180594.959999993</v>
      </c>
      <c r="M1725" s="29">
        <f t="shared" si="104"/>
        <v>262838960.3342579</v>
      </c>
      <c r="N1725" s="44">
        <v>1</v>
      </c>
      <c r="O1725" s="44">
        <v>1</v>
      </c>
    </row>
    <row r="1726" spans="1:15" x14ac:dyDescent="0.25">
      <c r="A1726" s="43">
        <v>70201</v>
      </c>
      <c r="B1726" s="42">
        <f t="shared" si="105"/>
        <v>7</v>
      </c>
      <c r="C1726" s="42">
        <f t="shared" si="106"/>
        <v>0</v>
      </c>
      <c r="D1726" s="36" t="s">
        <v>1599</v>
      </c>
      <c r="E1726" s="44">
        <v>3162</v>
      </c>
      <c r="F1726" s="44">
        <v>4829.26</v>
      </c>
      <c r="G1726" s="44">
        <v>189795.7</v>
      </c>
      <c r="H1726" s="44">
        <v>706405.83</v>
      </c>
      <c r="I1726" s="44">
        <v>2833823.9140386181</v>
      </c>
      <c r="J1726" s="44">
        <v>500</v>
      </c>
      <c r="K1726" s="44">
        <v>500</v>
      </c>
      <c r="L1726" s="29">
        <f t="shared" si="107"/>
        <v>901030.79</v>
      </c>
      <c r="M1726" s="29">
        <f t="shared" si="104"/>
        <v>3734854.7040386181</v>
      </c>
      <c r="N1726" s="44"/>
      <c r="O1726" s="44"/>
    </row>
    <row r="1727" spans="1:15" x14ac:dyDescent="0.25">
      <c r="A1727" s="43">
        <v>70202</v>
      </c>
      <c r="B1727" s="42">
        <f t="shared" si="105"/>
        <v>7</v>
      </c>
      <c r="C1727" s="42">
        <f t="shared" si="106"/>
        <v>0</v>
      </c>
      <c r="D1727" s="36" t="s">
        <v>1600</v>
      </c>
      <c r="E1727" s="44">
        <v>4695</v>
      </c>
      <c r="F1727" s="44">
        <v>8382.85</v>
      </c>
      <c r="G1727" s="44">
        <v>438336.12</v>
      </c>
      <c r="H1727" s="44">
        <v>1761344.83</v>
      </c>
      <c r="I1727" s="44">
        <v>4192883.4955127486</v>
      </c>
      <c r="J1727" s="44">
        <v>500</v>
      </c>
      <c r="K1727" s="44">
        <v>500</v>
      </c>
      <c r="L1727" s="29">
        <f t="shared" si="107"/>
        <v>2208063.7999999998</v>
      </c>
      <c r="M1727" s="29">
        <f t="shared" si="104"/>
        <v>6400947.2955127489</v>
      </c>
      <c r="N1727" s="44"/>
      <c r="O1727" s="44"/>
    </row>
    <row r="1728" spans="1:15" x14ac:dyDescent="0.25">
      <c r="A1728" s="43">
        <v>70203</v>
      </c>
      <c r="B1728" s="42">
        <f t="shared" si="105"/>
        <v>7</v>
      </c>
      <c r="C1728" s="42">
        <f t="shared" si="106"/>
        <v>1</v>
      </c>
      <c r="D1728" s="36" t="s">
        <v>1601</v>
      </c>
      <c r="E1728" s="44">
        <v>10607</v>
      </c>
      <c r="F1728" s="44">
        <v>4454.9799999999996</v>
      </c>
      <c r="G1728" s="44">
        <v>1184122.79</v>
      </c>
      <c r="H1728" s="44">
        <v>5145241.3</v>
      </c>
      <c r="I1728" s="44">
        <v>10976843.881960239</v>
      </c>
      <c r="J1728" s="44">
        <v>500</v>
      </c>
      <c r="K1728" s="44">
        <v>500</v>
      </c>
      <c r="L1728" s="29">
        <f t="shared" si="107"/>
        <v>6333819.0700000003</v>
      </c>
      <c r="M1728" s="29">
        <f t="shared" si="104"/>
        <v>17310662.95196024</v>
      </c>
      <c r="N1728" s="44"/>
      <c r="O1728" s="44"/>
    </row>
    <row r="1729" spans="1:15" x14ac:dyDescent="0.25">
      <c r="A1729" s="43">
        <v>70204</v>
      </c>
      <c r="B1729" s="42">
        <f t="shared" si="105"/>
        <v>7</v>
      </c>
      <c r="C1729" s="42">
        <f t="shared" si="106"/>
        <v>0</v>
      </c>
      <c r="D1729" s="36" t="s">
        <v>1602</v>
      </c>
      <c r="E1729" s="44">
        <v>802</v>
      </c>
      <c r="F1729" s="44">
        <v>1861.91</v>
      </c>
      <c r="G1729" s="44">
        <v>47667.08</v>
      </c>
      <c r="H1729" s="44">
        <v>178645.7</v>
      </c>
      <c r="I1729" s="44">
        <v>703281.2099732213</v>
      </c>
      <c r="J1729" s="44">
        <v>500</v>
      </c>
      <c r="K1729" s="44">
        <v>500</v>
      </c>
      <c r="L1729" s="29">
        <f t="shared" si="107"/>
        <v>228174.69</v>
      </c>
      <c r="M1729" s="29">
        <f t="shared" si="104"/>
        <v>931455.89997322136</v>
      </c>
      <c r="N1729" s="44"/>
      <c r="O1729" s="44"/>
    </row>
    <row r="1730" spans="1:15" x14ac:dyDescent="0.25">
      <c r="A1730" s="43">
        <v>70205</v>
      </c>
      <c r="B1730" s="42">
        <f t="shared" si="105"/>
        <v>7</v>
      </c>
      <c r="C1730" s="42">
        <f t="shared" si="106"/>
        <v>0</v>
      </c>
      <c r="D1730" s="36" t="s">
        <v>1603</v>
      </c>
      <c r="E1730" s="44">
        <v>962</v>
      </c>
      <c r="F1730" s="44">
        <v>-1351.15</v>
      </c>
      <c r="G1730" s="44">
        <v>105905.1</v>
      </c>
      <c r="H1730" s="44">
        <v>226511.31</v>
      </c>
      <c r="I1730" s="44">
        <v>1038765.179142182</v>
      </c>
      <c r="J1730" s="44">
        <v>500</v>
      </c>
      <c r="K1730" s="44">
        <v>500</v>
      </c>
      <c r="L1730" s="29">
        <f t="shared" si="107"/>
        <v>331065.26</v>
      </c>
      <c r="M1730" s="29">
        <f t="shared" si="104"/>
        <v>1369830.439142182</v>
      </c>
      <c r="N1730" s="44"/>
      <c r="O1730" s="44"/>
    </row>
    <row r="1731" spans="1:15" x14ac:dyDescent="0.25">
      <c r="A1731" s="43">
        <v>70206</v>
      </c>
      <c r="B1731" s="42">
        <f t="shared" si="105"/>
        <v>7</v>
      </c>
      <c r="C1731" s="42">
        <f t="shared" si="106"/>
        <v>0</v>
      </c>
      <c r="D1731" s="36" t="s">
        <v>1604</v>
      </c>
      <c r="E1731" s="44">
        <v>606</v>
      </c>
      <c r="F1731" s="44">
        <v>959.32</v>
      </c>
      <c r="G1731" s="44">
        <v>36035.47</v>
      </c>
      <c r="H1731" s="44">
        <v>149710.99</v>
      </c>
      <c r="I1731" s="44">
        <v>529147.89734257513</v>
      </c>
      <c r="J1731" s="44">
        <v>500</v>
      </c>
      <c r="K1731" s="44">
        <v>500</v>
      </c>
      <c r="L1731" s="29">
        <f t="shared" si="107"/>
        <v>186705.78</v>
      </c>
      <c r="M1731" s="29">
        <f t="shared" si="104"/>
        <v>715853.67734257516</v>
      </c>
      <c r="N1731" s="44"/>
      <c r="O1731" s="44"/>
    </row>
    <row r="1732" spans="1:15" x14ac:dyDescent="0.25">
      <c r="A1732" s="43">
        <v>70207</v>
      </c>
      <c r="B1732" s="42">
        <f t="shared" si="105"/>
        <v>7</v>
      </c>
      <c r="C1732" s="42">
        <f t="shared" si="106"/>
        <v>0</v>
      </c>
      <c r="D1732" s="36" t="s">
        <v>1605</v>
      </c>
      <c r="E1732" s="44">
        <v>683</v>
      </c>
      <c r="F1732" s="44">
        <v>1244.83</v>
      </c>
      <c r="G1732" s="44">
        <v>57131.88</v>
      </c>
      <c r="H1732" s="44">
        <v>105072.24</v>
      </c>
      <c r="I1732" s="44">
        <v>624601.37874297064</v>
      </c>
      <c r="J1732" s="44">
        <v>500</v>
      </c>
      <c r="K1732" s="44">
        <v>500</v>
      </c>
      <c r="L1732" s="29">
        <f t="shared" si="107"/>
        <v>163448.95000000001</v>
      </c>
      <c r="M1732" s="29">
        <f t="shared" si="104"/>
        <v>788050.32874297071</v>
      </c>
      <c r="N1732" s="44"/>
      <c r="O1732" s="44"/>
    </row>
    <row r="1733" spans="1:15" x14ac:dyDescent="0.25">
      <c r="A1733" s="43">
        <v>70208</v>
      </c>
      <c r="B1733" s="42">
        <f t="shared" si="105"/>
        <v>7</v>
      </c>
      <c r="C1733" s="42">
        <f t="shared" si="106"/>
        <v>0</v>
      </c>
      <c r="D1733" s="36" t="s">
        <v>1606</v>
      </c>
      <c r="E1733" s="44">
        <v>4658</v>
      </c>
      <c r="F1733" s="44">
        <v>4749.1000000000004</v>
      </c>
      <c r="G1733" s="44">
        <v>441239.96</v>
      </c>
      <c r="H1733" s="44">
        <v>1309437.6200000001</v>
      </c>
      <c r="I1733" s="44">
        <v>4671369.8185300073</v>
      </c>
      <c r="J1733" s="44">
        <v>500</v>
      </c>
      <c r="K1733" s="44">
        <v>500</v>
      </c>
      <c r="L1733" s="29">
        <f t="shared" si="107"/>
        <v>1755426.6800000002</v>
      </c>
      <c r="M1733" s="29">
        <f t="shared" si="104"/>
        <v>6426796.4985300079</v>
      </c>
      <c r="N1733" s="44"/>
      <c r="O1733" s="44"/>
    </row>
    <row r="1734" spans="1:15" x14ac:dyDescent="0.25">
      <c r="A1734" s="43">
        <v>70209</v>
      </c>
      <c r="B1734" s="42">
        <f t="shared" si="105"/>
        <v>7</v>
      </c>
      <c r="C1734" s="42">
        <f t="shared" si="106"/>
        <v>0</v>
      </c>
      <c r="D1734" s="36" t="s">
        <v>1607</v>
      </c>
      <c r="E1734" s="44">
        <v>3743</v>
      </c>
      <c r="F1734" s="44">
        <v>7203.08</v>
      </c>
      <c r="G1734" s="44">
        <v>318551.63</v>
      </c>
      <c r="H1734" s="44">
        <v>596438.37</v>
      </c>
      <c r="I1734" s="44">
        <v>3378343.5445394674</v>
      </c>
      <c r="J1734" s="44">
        <v>500</v>
      </c>
      <c r="K1734" s="44">
        <v>500</v>
      </c>
      <c r="L1734" s="29">
        <f t="shared" si="107"/>
        <v>922193.08000000007</v>
      </c>
      <c r="M1734" s="29">
        <f t="shared" ref="M1734:M1797" si="108">L1734+I1734</f>
        <v>4300536.6245394675</v>
      </c>
      <c r="N1734" s="44"/>
      <c r="O1734" s="44"/>
    </row>
    <row r="1735" spans="1:15" x14ac:dyDescent="0.25">
      <c r="A1735" s="43">
        <v>70210</v>
      </c>
      <c r="B1735" s="42">
        <f t="shared" ref="B1735:B1798" si="109">INT(A1735/10000)</f>
        <v>7</v>
      </c>
      <c r="C1735" s="42">
        <f t="shared" ref="C1735:C1798" si="110">IF(E1735&lt;=10000,0,IF(E1735&lt;=20000,1,IF(E1735&lt;=50000,2,3)))</f>
        <v>0</v>
      </c>
      <c r="D1735" s="36" t="s">
        <v>1608</v>
      </c>
      <c r="E1735" s="44">
        <v>596</v>
      </c>
      <c r="F1735" s="44">
        <v>701.36</v>
      </c>
      <c r="G1735" s="44">
        <v>61149.26</v>
      </c>
      <c r="H1735" s="44">
        <v>239373.93</v>
      </c>
      <c r="I1735" s="44">
        <v>520060.43387617363</v>
      </c>
      <c r="J1735" s="44">
        <v>500</v>
      </c>
      <c r="K1735" s="44">
        <v>500</v>
      </c>
      <c r="L1735" s="29">
        <f t="shared" ref="L1735:L1798" si="111">F1735/J1735*500+G1735/K1735*500+H1735</f>
        <v>301224.55</v>
      </c>
      <c r="M1735" s="29">
        <f t="shared" si="108"/>
        <v>821284.98387617362</v>
      </c>
      <c r="N1735" s="44"/>
      <c r="O1735" s="44"/>
    </row>
    <row r="1736" spans="1:15" x14ac:dyDescent="0.25">
      <c r="A1736" s="43">
        <v>70211</v>
      </c>
      <c r="B1736" s="42">
        <f t="shared" si="109"/>
        <v>7</v>
      </c>
      <c r="C1736" s="42">
        <f t="shared" si="110"/>
        <v>0</v>
      </c>
      <c r="D1736" s="36" t="s">
        <v>1609</v>
      </c>
      <c r="E1736" s="44">
        <v>1229</v>
      </c>
      <c r="F1736" s="44">
        <v>1520.49</v>
      </c>
      <c r="G1736" s="44">
        <v>73962.25</v>
      </c>
      <c r="H1736" s="44">
        <v>133315.97999999998</v>
      </c>
      <c r="I1736" s="44">
        <v>1066134.8663617384</v>
      </c>
      <c r="J1736" s="44">
        <v>500</v>
      </c>
      <c r="K1736" s="44">
        <v>500</v>
      </c>
      <c r="L1736" s="29">
        <f t="shared" si="111"/>
        <v>208798.71999999997</v>
      </c>
      <c r="M1736" s="29">
        <f t="shared" si="108"/>
        <v>1274933.5863617384</v>
      </c>
      <c r="N1736" s="44"/>
      <c r="O1736" s="44"/>
    </row>
    <row r="1737" spans="1:15" x14ac:dyDescent="0.25">
      <c r="A1737" s="43">
        <v>70212</v>
      </c>
      <c r="B1737" s="42">
        <f t="shared" si="109"/>
        <v>7</v>
      </c>
      <c r="C1737" s="42">
        <f t="shared" si="110"/>
        <v>0</v>
      </c>
      <c r="D1737" s="36" t="s">
        <v>1610</v>
      </c>
      <c r="E1737" s="44">
        <v>2163</v>
      </c>
      <c r="F1737" s="44">
        <v>4173.54</v>
      </c>
      <c r="G1737" s="44">
        <v>178365.01</v>
      </c>
      <c r="H1737" s="44">
        <v>255138.28</v>
      </c>
      <c r="I1737" s="44">
        <v>1928999.6355045952</v>
      </c>
      <c r="J1737" s="44">
        <v>500</v>
      </c>
      <c r="K1737" s="44">
        <v>500</v>
      </c>
      <c r="L1737" s="29">
        <f t="shared" si="111"/>
        <v>437676.83</v>
      </c>
      <c r="M1737" s="29">
        <f t="shared" si="108"/>
        <v>2366676.4655045951</v>
      </c>
      <c r="N1737" s="44"/>
      <c r="O1737" s="44"/>
    </row>
    <row r="1738" spans="1:15" x14ac:dyDescent="0.25">
      <c r="A1738" s="43">
        <v>70213</v>
      </c>
      <c r="B1738" s="42">
        <f t="shared" si="109"/>
        <v>7</v>
      </c>
      <c r="C1738" s="42">
        <f t="shared" si="110"/>
        <v>0</v>
      </c>
      <c r="D1738" s="36" t="s">
        <v>1611</v>
      </c>
      <c r="E1738" s="44">
        <v>1334</v>
      </c>
      <c r="F1738" s="44">
        <v>4030.15</v>
      </c>
      <c r="G1738" s="44">
        <v>100630.55</v>
      </c>
      <c r="H1738" s="44">
        <v>141647.26999999999</v>
      </c>
      <c r="I1738" s="44">
        <v>1289944.3620264125</v>
      </c>
      <c r="J1738" s="44">
        <v>500</v>
      </c>
      <c r="K1738" s="44">
        <v>500</v>
      </c>
      <c r="L1738" s="29">
        <f t="shared" si="111"/>
        <v>246307.96999999997</v>
      </c>
      <c r="M1738" s="29">
        <f t="shared" si="108"/>
        <v>1536252.3320264125</v>
      </c>
      <c r="N1738" s="44"/>
      <c r="O1738" s="44"/>
    </row>
    <row r="1739" spans="1:15" x14ac:dyDescent="0.25">
      <c r="A1739" s="43">
        <v>70214</v>
      </c>
      <c r="B1739" s="42">
        <f t="shared" si="109"/>
        <v>7</v>
      </c>
      <c r="C1739" s="42">
        <f t="shared" si="110"/>
        <v>0</v>
      </c>
      <c r="D1739" s="36" t="s">
        <v>1612</v>
      </c>
      <c r="E1739" s="44">
        <v>2366</v>
      </c>
      <c r="F1739" s="44">
        <v>3358.15</v>
      </c>
      <c r="G1739" s="44">
        <v>287129.24</v>
      </c>
      <c r="H1739" s="44">
        <v>731013.24</v>
      </c>
      <c r="I1739" s="44">
        <v>2288597.1059627514</v>
      </c>
      <c r="J1739" s="44">
        <v>500</v>
      </c>
      <c r="K1739" s="44">
        <v>500</v>
      </c>
      <c r="L1739" s="29">
        <f t="shared" si="111"/>
        <v>1021500.63</v>
      </c>
      <c r="M1739" s="29">
        <f t="shared" si="108"/>
        <v>3310097.7359627513</v>
      </c>
      <c r="N1739" s="44"/>
      <c r="O1739" s="44"/>
    </row>
    <row r="1740" spans="1:15" x14ac:dyDescent="0.25">
      <c r="A1740" s="43">
        <v>70215</v>
      </c>
      <c r="B1740" s="42">
        <f t="shared" si="109"/>
        <v>7</v>
      </c>
      <c r="C1740" s="42">
        <f t="shared" si="110"/>
        <v>0</v>
      </c>
      <c r="D1740" s="36" t="s">
        <v>1613</v>
      </c>
      <c r="E1740" s="44">
        <v>2313</v>
      </c>
      <c r="F1740" s="44">
        <v>4437.42</v>
      </c>
      <c r="G1740" s="44">
        <v>168775.31</v>
      </c>
      <c r="H1740" s="44">
        <v>625521.52</v>
      </c>
      <c r="I1740" s="44">
        <v>2012140.1018698649</v>
      </c>
      <c r="J1740" s="44">
        <v>500</v>
      </c>
      <c r="K1740" s="44">
        <v>500</v>
      </c>
      <c r="L1740" s="29">
        <f t="shared" si="111"/>
        <v>798734.25</v>
      </c>
      <c r="M1740" s="29">
        <f t="shared" si="108"/>
        <v>2810874.3518698649</v>
      </c>
      <c r="N1740" s="44"/>
      <c r="O1740" s="44"/>
    </row>
    <row r="1741" spans="1:15" x14ac:dyDescent="0.25">
      <c r="A1741" s="43">
        <v>70216</v>
      </c>
      <c r="B1741" s="42">
        <f t="shared" si="109"/>
        <v>7</v>
      </c>
      <c r="C1741" s="42">
        <f t="shared" si="110"/>
        <v>0</v>
      </c>
      <c r="D1741" s="36" t="s">
        <v>1614</v>
      </c>
      <c r="E1741" s="44">
        <v>1815</v>
      </c>
      <c r="F1741" s="44">
        <v>2725.52</v>
      </c>
      <c r="G1741" s="44">
        <v>119001.47</v>
      </c>
      <c r="H1741" s="44">
        <v>674706.71</v>
      </c>
      <c r="I1741" s="44">
        <v>1616127.6156065317</v>
      </c>
      <c r="J1741" s="44">
        <v>500</v>
      </c>
      <c r="K1741" s="44">
        <v>500</v>
      </c>
      <c r="L1741" s="29">
        <f t="shared" si="111"/>
        <v>796433.7</v>
      </c>
      <c r="M1741" s="29">
        <f t="shared" si="108"/>
        <v>2412561.3156065317</v>
      </c>
      <c r="N1741" s="44"/>
      <c r="O1741" s="44"/>
    </row>
    <row r="1742" spans="1:15" x14ac:dyDescent="0.25">
      <c r="A1742" s="43">
        <v>70217</v>
      </c>
      <c r="B1742" s="42">
        <f t="shared" si="109"/>
        <v>7</v>
      </c>
      <c r="C1742" s="42">
        <f t="shared" si="110"/>
        <v>0</v>
      </c>
      <c r="D1742" s="36" t="s">
        <v>1615</v>
      </c>
      <c r="E1742" s="44">
        <v>1390</v>
      </c>
      <c r="F1742" s="44">
        <v>2392.8000000000002</v>
      </c>
      <c r="G1742" s="44">
        <v>196190.06</v>
      </c>
      <c r="H1742" s="44">
        <v>343662.41</v>
      </c>
      <c r="I1742" s="44">
        <v>1663865.7001624538</v>
      </c>
      <c r="J1742" s="44">
        <v>500</v>
      </c>
      <c r="K1742" s="44">
        <v>500</v>
      </c>
      <c r="L1742" s="29">
        <f t="shared" si="111"/>
        <v>542245.27</v>
      </c>
      <c r="M1742" s="29">
        <f t="shared" si="108"/>
        <v>2206110.9701624541</v>
      </c>
      <c r="N1742" s="44"/>
      <c r="O1742" s="44"/>
    </row>
    <row r="1743" spans="1:15" x14ac:dyDescent="0.25">
      <c r="A1743" s="43">
        <v>70218</v>
      </c>
      <c r="B1743" s="42">
        <f t="shared" si="109"/>
        <v>7</v>
      </c>
      <c r="C1743" s="42">
        <f t="shared" si="110"/>
        <v>0</v>
      </c>
      <c r="D1743" s="36" t="s">
        <v>1616</v>
      </c>
      <c r="E1743" s="44">
        <v>1622</v>
      </c>
      <c r="F1743" s="44">
        <v>1181.54</v>
      </c>
      <c r="G1743" s="44">
        <v>134843.76</v>
      </c>
      <c r="H1743" s="44">
        <v>76460.02</v>
      </c>
      <c r="I1743" s="44">
        <v>1496253.6152974821</v>
      </c>
      <c r="J1743" s="44">
        <v>500</v>
      </c>
      <c r="K1743" s="44">
        <v>500</v>
      </c>
      <c r="L1743" s="29">
        <f t="shared" si="111"/>
        <v>212485.32</v>
      </c>
      <c r="M1743" s="29">
        <f t="shared" si="108"/>
        <v>1708738.9352974822</v>
      </c>
      <c r="N1743" s="44"/>
      <c r="O1743" s="44"/>
    </row>
    <row r="1744" spans="1:15" x14ac:dyDescent="0.25">
      <c r="A1744" s="43">
        <v>70219</v>
      </c>
      <c r="B1744" s="42">
        <f t="shared" si="109"/>
        <v>7</v>
      </c>
      <c r="C1744" s="42">
        <f t="shared" si="110"/>
        <v>0</v>
      </c>
      <c r="D1744" s="36" t="s">
        <v>1617</v>
      </c>
      <c r="E1744" s="44">
        <v>2567</v>
      </c>
      <c r="F1744" s="44">
        <v>4388.71</v>
      </c>
      <c r="G1744" s="44">
        <v>317686.53000000003</v>
      </c>
      <c r="H1744" s="44">
        <v>951076.99</v>
      </c>
      <c r="I1744" s="44">
        <v>2416698.546343179</v>
      </c>
      <c r="J1744" s="44">
        <v>500</v>
      </c>
      <c r="K1744" s="44">
        <v>500</v>
      </c>
      <c r="L1744" s="29">
        <f t="shared" si="111"/>
        <v>1273152.23</v>
      </c>
      <c r="M1744" s="29">
        <f t="shared" si="108"/>
        <v>3689850.7763431789</v>
      </c>
      <c r="N1744" s="44"/>
      <c r="O1744" s="44"/>
    </row>
    <row r="1745" spans="1:15" x14ac:dyDescent="0.25">
      <c r="A1745" s="43">
        <v>70220</v>
      </c>
      <c r="B1745" s="42">
        <f t="shared" si="109"/>
        <v>7</v>
      </c>
      <c r="C1745" s="42">
        <f t="shared" si="110"/>
        <v>0</v>
      </c>
      <c r="D1745" s="36" t="s">
        <v>1618</v>
      </c>
      <c r="E1745" s="44">
        <v>2998</v>
      </c>
      <c r="F1745" s="44">
        <v>3054.55</v>
      </c>
      <c r="G1745" s="44">
        <v>1234908.1499999999</v>
      </c>
      <c r="H1745" s="44">
        <v>2783399.97</v>
      </c>
      <c r="I1745" s="44">
        <v>4843772.7242420996</v>
      </c>
      <c r="J1745" s="44">
        <v>500</v>
      </c>
      <c r="K1745" s="44">
        <v>500</v>
      </c>
      <c r="L1745" s="29">
        <f t="shared" si="111"/>
        <v>4021362.67</v>
      </c>
      <c r="M1745" s="29">
        <f t="shared" si="108"/>
        <v>8865135.3942421004</v>
      </c>
      <c r="N1745" s="44"/>
      <c r="O1745" s="44"/>
    </row>
    <row r="1746" spans="1:15" x14ac:dyDescent="0.25">
      <c r="A1746" s="43">
        <v>70221</v>
      </c>
      <c r="B1746" s="42">
        <f t="shared" si="109"/>
        <v>7</v>
      </c>
      <c r="C1746" s="42">
        <f t="shared" si="110"/>
        <v>0</v>
      </c>
      <c r="D1746" s="36" t="s">
        <v>1619</v>
      </c>
      <c r="E1746" s="44">
        <v>1495</v>
      </c>
      <c r="F1746" s="44">
        <v>2218.34</v>
      </c>
      <c r="G1746" s="44">
        <v>121499.11</v>
      </c>
      <c r="H1746" s="44">
        <v>408903.33</v>
      </c>
      <c r="I1746" s="44">
        <v>1313739.3805877951</v>
      </c>
      <c r="J1746" s="44">
        <v>500</v>
      </c>
      <c r="K1746" s="44">
        <v>500</v>
      </c>
      <c r="L1746" s="29">
        <f t="shared" si="111"/>
        <v>532620.78</v>
      </c>
      <c r="M1746" s="29">
        <f t="shared" si="108"/>
        <v>1846360.1605877951</v>
      </c>
      <c r="N1746" s="44"/>
      <c r="O1746" s="44"/>
    </row>
    <row r="1747" spans="1:15" x14ac:dyDescent="0.25">
      <c r="A1747" s="43">
        <v>70222</v>
      </c>
      <c r="B1747" s="42">
        <f t="shared" si="109"/>
        <v>7</v>
      </c>
      <c r="C1747" s="42">
        <f t="shared" si="110"/>
        <v>0</v>
      </c>
      <c r="D1747" s="36" t="s">
        <v>1620</v>
      </c>
      <c r="E1747" s="44">
        <v>2767</v>
      </c>
      <c r="F1747" s="44">
        <v>6114.25</v>
      </c>
      <c r="G1747" s="44">
        <v>224051.93</v>
      </c>
      <c r="H1747" s="44">
        <v>228770.57</v>
      </c>
      <c r="I1747" s="44">
        <v>2457818.3372433474</v>
      </c>
      <c r="J1747" s="44">
        <v>500</v>
      </c>
      <c r="K1747" s="44">
        <v>500</v>
      </c>
      <c r="L1747" s="29">
        <f t="shared" si="111"/>
        <v>458936.75</v>
      </c>
      <c r="M1747" s="29">
        <f t="shared" si="108"/>
        <v>2916755.0872433474</v>
      </c>
      <c r="N1747" s="44"/>
      <c r="O1747" s="44"/>
    </row>
    <row r="1748" spans="1:15" x14ac:dyDescent="0.25">
      <c r="A1748" s="43">
        <v>70223</v>
      </c>
      <c r="B1748" s="42">
        <f t="shared" si="109"/>
        <v>7</v>
      </c>
      <c r="C1748" s="42">
        <f t="shared" si="110"/>
        <v>0</v>
      </c>
      <c r="D1748" s="36" t="s">
        <v>1621</v>
      </c>
      <c r="E1748" s="44">
        <v>3257</v>
      </c>
      <c r="F1748" s="44">
        <v>3112.77</v>
      </c>
      <c r="G1748" s="44">
        <v>241475.43</v>
      </c>
      <c r="H1748" s="44">
        <v>555769.94999999995</v>
      </c>
      <c r="I1748" s="44">
        <v>3058940.2434842121</v>
      </c>
      <c r="J1748" s="44">
        <v>500</v>
      </c>
      <c r="K1748" s="44">
        <v>500</v>
      </c>
      <c r="L1748" s="29">
        <f t="shared" si="111"/>
        <v>800358.14999999991</v>
      </c>
      <c r="M1748" s="29">
        <f t="shared" si="108"/>
        <v>3859298.393484212</v>
      </c>
      <c r="N1748" s="44"/>
      <c r="O1748" s="44"/>
    </row>
    <row r="1749" spans="1:15" x14ac:dyDescent="0.25">
      <c r="A1749" s="43">
        <v>70224</v>
      </c>
      <c r="B1749" s="42">
        <f t="shared" si="109"/>
        <v>7</v>
      </c>
      <c r="C1749" s="42">
        <f t="shared" si="110"/>
        <v>0</v>
      </c>
      <c r="D1749" s="36" t="s">
        <v>1622</v>
      </c>
      <c r="E1749" s="44">
        <v>2037</v>
      </c>
      <c r="F1749" s="44">
        <v>6073.63</v>
      </c>
      <c r="G1749" s="44">
        <v>129331.36</v>
      </c>
      <c r="H1749" s="44">
        <v>198934.16</v>
      </c>
      <c r="I1749" s="44">
        <v>1881152.6246985022</v>
      </c>
      <c r="J1749" s="44">
        <v>500</v>
      </c>
      <c r="K1749" s="44">
        <v>500</v>
      </c>
      <c r="L1749" s="29">
        <f t="shared" si="111"/>
        <v>334339.15000000002</v>
      </c>
      <c r="M1749" s="29">
        <f t="shared" si="108"/>
        <v>2215491.7746985024</v>
      </c>
      <c r="N1749" s="44"/>
      <c r="O1749" s="44"/>
    </row>
    <row r="1750" spans="1:15" x14ac:dyDescent="0.25">
      <c r="A1750" s="43">
        <v>70301</v>
      </c>
      <c r="B1750" s="42">
        <f t="shared" si="109"/>
        <v>7</v>
      </c>
      <c r="C1750" s="42">
        <f t="shared" si="110"/>
        <v>0</v>
      </c>
      <c r="D1750" s="36" t="s">
        <v>1623</v>
      </c>
      <c r="E1750" s="44">
        <v>7265</v>
      </c>
      <c r="F1750" s="44">
        <v>5185.17</v>
      </c>
      <c r="G1750" s="44">
        <v>505711.43</v>
      </c>
      <c r="H1750" s="44">
        <v>1909781.82</v>
      </c>
      <c r="I1750" s="44">
        <v>6320892.2528481465</v>
      </c>
      <c r="J1750" s="44">
        <v>500</v>
      </c>
      <c r="K1750" s="44">
        <v>500</v>
      </c>
      <c r="L1750" s="29">
        <f t="shared" si="111"/>
        <v>2420678.42</v>
      </c>
      <c r="M1750" s="29">
        <f t="shared" si="108"/>
        <v>8741570.6728481464</v>
      </c>
      <c r="N1750" s="44"/>
      <c r="O1750" s="44"/>
    </row>
    <row r="1751" spans="1:15" x14ac:dyDescent="0.25">
      <c r="A1751" s="43">
        <v>70302</v>
      </c>
      <c r="B1751" s="42">
        <f t="shared" si="109"/>
        <v>7</v>
      </c>
      <c r="C1751" s="42">
        <f t="shared" si="110"/>
        <v>0</v>
      </c>
      <c r="D1751" s="36" t="s">
        <v>1624</v>
      </c>
      <c r="E1751" s="44">
        <v>2713</v>
      </c>
      <c r="F1751" s="44">
        <v>2462.04</v>
      </c>
      <c r="G1751" s="44">
        <v>212798.65</v>
      </c>
      <c r="H1751" s="44">
        <v>431564.75</v>
      </c>
      <c r="I1751" s="44">
        <v>2367953.8425348718</v>
      </c>
      <c r="J1751" s="44">
        <v>500</v>
      </c>
      <c r="K1751" s="44">
        <v>500</v>
      </c>
      <c r="L1751" s="29">
        <f t="shared" si="111"/>
        <v>646825.43999999994</v>
      </c>
      <c r="M1751" s="29">
        <f t="shared" si="108"/>
        <v>3014779.2825348717</v>
      </c>
      <c r="N1751" s="44"/>
      <c r="O1751" s="44"/>
    </row>
    <row r="1752" spans="1:15" x14ac:dyDescent="0.25">
      <c r="A1752" s="43">
        <v>70303</v>
      </c>
      <c r="B1752" s="42">
        <f t="shared" si="109"/>
        <v>7</v>
      </c>
      <c r="C1752" s="42">
        <f t="shared" si="110"/>
        <v>0</v>
      </c>
      <c r="D1752" s="36" t="s">
        <v>1625</v>
      </c>
      <c r="E1752" s="44">
        <v>1835</v>
      </c>
      <c r="F1752" s="44">
        <v>2189.48</v>
      </c>
      <c r="G1752" s="44">
        <v>107676.45</v>
      </c>
      <c r="H1752" s="44">
        <v>218315.53</v>
      </c>
      <c r="I1752" s="44">
        <v>1606764.8437303486</v>
      </c>
      <c r="J1752" s="44">
        <v>500</v>
      </c>
      <c r="K1752" s="44">
        <v>500</v>
      </c>
      <c r="L1752" s="29">
        <f t="shared" si="111"/>
        <v>328181.45999999996</v>
      </c>
      <c r="M1752" s="29">
        <f t="shared" si="108"/>
        <v>1934946.3037303486</v>
      </c>
      <c r="N1752" s="44"/>
      <c r="O1752" s="44"/>
    </row>
    <row r="1753" spans="1:15" x14ac:dyDescent="0.25">
      <c r="A1753" s="43">
        <v>70304</v>
      </c>
      <c r="B1753" s="42">
        <f t="shared" si="109"/>
        <v>7</v>
      </c>
      <c r="C1753" s="42">
        <f t="shared" si="110"/>
        <v>0</v>
      </c>
      <c r="D1753" s="36" t="s">
        <v>1626</v>
      </c>
      <c r="E1753" s="44">
        <v>6018</v>
      </c>
      <c r="F1753" s="44">
        <v>5289.59</v>
      </c>
      <c r="G1753" s="44">
        <v>462277.14</v>
      </c>
      <c r="H1753" s="44">
        <v>431210.86</v>
      </c>
      <c r="I1753" s="44">
        <v>5356990.9349615024</v>
      </c>
      <c r="J1753" s="44">
        <v>500</v>
      </c>
      <c r="K1753" s="44">
        <v>500</v>
      </c>
      <c r="L1753" s="29">
        <f t="shared" si="111"/>
        <v>898777.59000000008</v>
      </c>
      <c r="M1753" s="29">
        <f t="shared" si="108"/>
        <v>6255768.5249615023</v>
      </c>
      <c r="N1753" s="44"/>
      <c r="O1753" s="44"/>
    </row>
    <row r="1754" spans="1:15" x14ac:dyDescent="0.25">
      <c r="A1754" s="43">
        <v>70305</v>
      </c>
      <c r="B1754" s="42">
        <f t="shared" si="109"/>
        <v>7</v>
      </c>
      <c r="C1754" s="42">
        <f t="shared" si="110"/>
        <v>0</v>
      </c>
      <c r="D1754" s="36" t="s">
        <v>1627</v>
      </c>
      <c r="E1754" s="44">
        <v>1273</v>
      </c>
      <c r="F1754" s="44">
        <v>1480.88</v>
      </c>
      <c r="G1754" s="44">
        <v>73494.570000000007</v>
      </c>
      <c r="H1754" s="44">
        <v>41034.86</v>
      </c>
      <c r="I1754" s="44">
        <v>1105485.3100031281</v>
      </c>
      <c r="J1754" s="44">
        <v>500</v>
      </c>
      <c r="K1754" s="44">
        <v>500</v>
      </c>
      <c r="L1754" s="29">
        <f t="shared" si="111"/>
        <v>116010.31000000001</v>
      </c>
      <c r="M1754" s="29">
        <f t="shared" si="108"/>
        <v>1221495.6200031282</v>
      </c>
      <c r="N1754" s="44"/>
      <c r="O1754" s="44"/>
    </row>
    <row r="1755" spans="1:15" x14ac:dyDescent="0.25">
      <c r="A1755" s="43">
        <v>70306</v>
      </c>
      <c r="B1755" s="42">
        <f t="shared" si="109"/>
        <v>7</v>
      </c>
      <c r="C1755" s="42">
        <f t="shared" si="110"/>
        <v>0</v>
      </c>
      <c r="D1755" s="36" t="s">
        <v>1628</v>
      </c>
      <c r="E1755" s="44">
        <v>1451</v>
      </c>
      <c r="F1755" s="44">
        <v>1726.72</v>
      </c>
      <c r="G1755" s="44">
        <v>111625.64</v>
      </c>
      <c r="H1755" s="44">
        <v>91771.95</v>
      </c>
      <c r="I1755" s="44">
        <v>1272944.8543288631</v>
      </c>
      <c r="J1755" s="44">
        <v>500</v>
      </c>
      <c r="K1755" s="44">
        <v>500</v>
      </c>
      <c r="L1755" s="29">
        <f t="shared" si="111"/>
        <v>205124.31</v>
      </c>
      <c r="M1755" s="29">
        <f t="shared" si="108"/>
        <v>1478069.1643288631</v>
      </c>
      <c r="N1755" s="44"/>
      <c r="O1755" s="44"/>
    </row>
    <row r="1756" spans="1:15" x14ac:dyDescent="0.25">
      <c r="A1756" s="43">
        <v>70307</v>
      </c>
      <c r="B1756" s="42">
        <f t="shared" si="109"/>
        <v>7</v>
      </c>
      <c r="C1756" s="42">
        <f t="shared" si="110"/>
        <v>0</v>
      </c>
      <c r="D1756" s="36" t="s">
        <v>1629</v>
      </c>
      <c r="E1756" s="44">
        <v>1114</v>
      </c>
      <c r="F1756" s="44">
        <v>3669.62</v>
      </c>
      <c r="G1756" s="44">
        <v>54494.76</v>
      </c>
      <c r="H1756" s="44">
        <v>65331.519999999997</v>
      </c>
      <c r="I1756" s="44">
        <v>976880.00233744539</v>
      </c>
      <c r="J1756" s="44">
        <v>500</v>
      </c>
      <c r="K1756" s="44">
        <v>500</v>
      </c>
      <c r="L1756" s="29">
        <f t="shared" si="111"/>
        <v>123495.9</v>
      </c>
      <c r="M1756" s="29">
        <f t="shared" si="108"/>
        <v>1100375.9023374454</v>
      </c>
      <c r="N1756" s="44"/>
      <c r="O1756" s="44"/>
    </row>
    <row r="1757" spans="1:15" x14ac:dyDescent="0.25">
      <c r="A1757" s="43">
        <v>70308</v>
      </c>
      <c r="B1757" s="42">
        <f t="shared" si="109"/>
        <v>7</v>
      </c>
      <c r="C1757" s="42">
        <f t="shared" si="110"/>
        <v>0</v>
      </c>
      <c r="D1757" s="36" t="s">
        <v>1630</v>
      </c>
      <c r="E1757" s="44">
        <v>1304</v>
      </c>
      <c r="F1757" s="44">
        <v>2994.63</v>
      </c>
      <c r="G1757" s="44">
        <v>73617.69</v>
      </c>
      <c r="H1757" s="44">
        <v>104333.66</v>
      </c>
      <c r="I1757" s="44">
        <v>1133162.9039800409</v>
      </c>
      <c r="J1757" s="44">
        <v>500</v>
      </c>
      <c r="K1757" s="44">
        <v>500</v>
      </c>
      <c r="L1757" s="29">
        <f t="shared" si="111"/>
        <v>180945.98</v>
      </c>
      <c r="M1757" s="29">
        <f t="shared" si="108"/>
        <v>1314108.8839800409</v>
      </c>
      <c r="N1757" s="44"/>
      <c r="O1757" s="44"/>
    </row>
    <row r="1758" spans="1:15" x14ac:dyDescent="0.25">
      <c r="A1758" s="43">
        <v>70309</v>
      </c>
      <c r="B1758" s="42">
        <f t="shared" si="109"/>
        <v>7</v>
      </c>
      <c r="C1758" s="42">
        <f t="shared" si="110"/>
        <v>0</v>
      </c>
      <c r="D1758" s="36" t="s">
        <v>1631</v>
      </c>
      <c r="E1758" s="44">
        <v>2163</v>
      </c>
      <c r="F1758" s="44">
        <v>2586.2600000000002</v>
      </c>
      <c r="G1758" s="44">
        <v>161584.59</v>
      </c>
      <c r="H1758" s="44">
        <v>385684.34</v>
      </c>
      <c r="I1758" s="44">
        <v>1876465.2053109992</v>
      </c>
      <c r="J1758" s="44">
        <v>500</v>
      </c>
      <c r="K1758" s="44">
        <v>500</v>
      </c>
      <c r="L1758" s="29">
        <f t="shared" si="111"/>
        <v>549855.19000000006</v>
      </c>
      <c r="M1758" s="29">
        <f t="shared" si="108"/>
        <v>2426320.3953109994</v>
      </c>
      <c r="N1758" s="44"/>
      <c r="O1758" s="44"/>
    </row>
    <row r="1759" spans="1:15" x14ac:dyDescent="0.25">
      <c r="A1759" s="43">
        <v>70310</v>
      </c>
      <c r="B1759" s="42">
        <f t="shared" si="109"/>
        <v>7</v>
      </c>
      <c r="C1759" s="42">
        <f t="shared" si="110"/>
        <v>0</v>
      </c>
      <c r="D1759" s="36" t="s">
        <v>1632</v>
      </c>
      <c r="E1759" s="44">
        <v>4382</v>
      </c>
      <c r="F1759" s="44">
        <v>2218.98</v>
      </c>
      <c r="G1759" s="44">
        <v>379749.63</v>
      </c>
      <c r="H1759" s="44">
        <v>1503017.42</v>
      </c>
      <c r="I1759" s="44">
        <v>4091998.3434384442</v>
      </c>
      <c r="J1759" s="44">
        <v>500</v>
      </c>
      <c r="K1759" s="44">
        <v>500</v>
      </c>
      <c r="L1759" s="29">
        <f t="shared" si="111"/>
        <v>1884986.0299999998</v>
      </c>
      <c r="M1759" s="29">
        <f t="shared" si="108"/>
        <v>5976984.373438444</v>
      </c>
      <c r="N1759" s="44"/>
      <c r="O1759" s="44"/>
    </row>
    <row r="1760" spans="1:15" x14ac:dyDescent="0.25">
      <c r="A1760" s="43">
        <v>70311</v>
      </c>
      <c r="B1760" s="42">
        <f t="shared" si="109"/>
        <v>7</v>
      </c>
      <c r="C1760" s="42">
        <f t="shared" si="110"/>
        <v>0</v>
      </c>
      <c r="D1760" s="36" t="s">
        <v>1633</v>
      </c>
      <c r="E1760" s="44">
        <v>848</v>
      </c>
      <c r="F1760" s="44">
        <v>2950.41</v>
      </c>
      <c r="G1760" s="44">
        <v>88540.92</v>
      </c>
      <c r="H1760" s="44">
        <v>97376.11</v>
      </c>
      <c r="I1760" s="44">
        <v>747700.22909338493</v>
      </c>
      <c r="J1760" s="44">
        <v>500</v>
      </c>
      <c r="K1760" s="44">
        <v>500</v>
      </c>
      <c r="L1760" s="29">
        <f t="shared" si="111"/>
        <v>188867.44</v>
      </c>
      <c r="M1760" s="29">
        <f t="shared" si="108"/>
        <v>936567.66909338487</v>
      </c>
      <c r="N1760" s="44"/>
      <c r="O1760" s="44"/>
    </row>
    <row r="1761" spans="1:15" x14ac:dyDescent="0.25">
      <c r="A1761" s="43">
        <v>70312</v>
      </c>
      <c r="B1761" s="42">
        <f t="shared" si="109"/>
        <v>7</v>
      </c>
      <c r="C1761" s="42">
        <f t="shared" si="110"/>
        <v>0</v>
      </c>
      <c r="D1761" s="36" t="s">
        <v>1634</v>
      </c>
      <c r="E1761" s="44">
        <v>4043</v>
      </c>
      <c r="F1761" s="44">
        <v>15448.16</v>
      </c>
      <c r="G1761" s="44">
        <v>305156.31</v>
      </c>
      <c r="H1761" s="44">
        <v>569901.6</v>
      </c>
      <c r="I1761" s="44">
        <v>3579981.9326615068</v>
      </c>
      <c r="J1761" s="44">
        <v>500</v>
      </c>
      <c r="K1761" s="44">
        <v>500</v>
      </c>
      <c r="L1761" s="29">
        <f t="shared" si="111"/>
        <v>890506.07</v>
      </c>
      <c r="M1761" s="29">
        <f t="shared" si="108"/>
        <v>4470488.0026615066</v>
      </c>
      <c r="N1761" s="44"/>
      <c r="O1761" s="44"/>
    </row>
    <row r="1762" spans="1:15" x14ac:dyDescent="0.25">
      <c r="A1762" s="43">
        <v>70313</v>
      </c>
      <c r="B1762" s="42">
        <f t="shared" si="109"/>
        <v>7</v>
      </c>
      <c r="C1762" s="42">
        <f t="shared" si="110"/>
        <v>0</v>
      </c>
      <c r="D1762" s="36" t="s">
        <v>1635</v>
      </c>
      <c r="E1762" s="44">
        <v>1340</v>
      </c>
      <c r="F1762" s="44">
        <v>4781.68</v>
      </c>
      <c r="G1762" s="44">
        <v>91134.81</v>
      </c>
      <c r="H1762" s="44">
        <v>278923.55</v>
      </c>
      <c r="I1762" s="44">
        <v>1192649.0065000886</v>
      </c>
      <c r="J1762" s="44">
        <v>500</v>
      </c>
      <c r="K1762" s="44">
        <v>500</v>
      </c>
      <c r="L1762" s="29">
        <f t="shared" si="111"/>
        <v>374840.04</v>
      </c>
      <c r="M1762" s="29">
        <f t="shared" si="108"/>
        <v>1567489.0465000886</v>
      </c>
      <c r="N1762" s="44"/>
      <c r="O1762" s="44"/>
    </row>
    <row r="1763" spans="1:15" x14ac:dyDescent="0.25">
      <c r="A1763" s="43">
        <v>70314</v>
      </c>
      <c r="B1763" s="42">
        <f t="shared" si="109"/>
        <v>7</v>
      </c>
      <c r="C1763" s="42">
        <f t="shared" si="110"/>
        <v>0</v>
      </c>
      <c r="D1763" s="36" t="s">
        <v>1636</v>
      </c>
      <c r="E1763" s="44">
        <v>619</v>
      </c>
      <c r="F1763" s="44">
        <v>1506.67</v>
      </c>
      <c r="G1763" s="44">
        <v>39422.86</v>
      </c>
      <c r="H1763" s="44">
        <v>44594.61</v>
      </c>
      <c r="I1763" s="44">
        <v>574640.7092726304</v>
      </c>
      <c r="J1763" s="44">
        <v>500</v>
      </c>
      <c r="K1763" s="44">
        <v>500</v>
      </c>
      <c r="L1763" s="29">
        <f t="shared" si="111"/>
        <v>85524.14</v>
      </c>
      <c r="M1763" s="29">
        <f t="shared" si="108"/>
        <v>660164.84927263041</v>
      </c>
      <c r="N1763" s="44"/>
      <c r="O1763" s="44"/>
    </row>
    <row r="1764" spans="1:15" x14ac:dyDescent="0.25">
      <c r="A1764" s="43">
        <v>70315</v>
      </c>
      <c r="B1764" s="42">
        <f t="shared" si="109"/>
        <v>7</v>
      </c>
      <c r="C1764" s="42">
        <f t="shared" si="110"/>
        <v>0</v>
      </c>
      <c r="D1764" s="36" t="s">
        <v>1637</v>
      </c>
      <c r="E1764" s="44">
        <v>1387</v>
      </c>
      <c r="F1764" s="44">
        <v>3285.84</v>
      </c>
      <c r="G1764" s="44">
        <v>75258.149999999994</v>
      </c>
      <c r="H1764" s="44">
        <v>60014.36</v>
      </c>
      <c r="I1764" s="44">
        <v>1206215.0829148316</v>
      </c>
      <c r="J1764" s="44">
        <v>500</v>
      </c>
      <c r="K1764" s="44">
        <v>500</v>
      </c>
      <c r="L1764" s="29">
        <f t="shared" si="111"/>
        <v>138558.34999999998</v>
      </c>
      <c r="M1764" s="29">
        <f t="shared" si="108"/>
        <v>1344773.4329148317</v>
      </c>
      <c r="N1764" s="44"/>
      <c r="O1764" s="44"/>
    </row>
    <row r="1765" spans="1:15" x14ac:dyDescent="0.25">
      <c r="A1765" s="43">
        <v>70317</v>
      </c>
      <c r="B1765" s="42">
        <f t="shared" si="109"/>
        <v>7</v>
      </c>
      <c r="C1765" s="42">
        <f t="shared" si="110"/>
        <v>0</v>
      </c>
      <c r="D1765" s="36" t="s">
        <v>1638</v>
      </c>
      <c r="E1765" s="44">
        <v>446</v>
      </c>
      <c r="F1765" s="44">
        <v>1076.51</v>
      </c>
      <c r="G1765" s="44">
        <v>28418.79</v>
      </c>
      <c r="H1765" s="44">
        <v>42853.06</v>
      </c>
      <c r="I1765" s="44">
        <v>420486.11444061465</v>
      </c>
      <c r="J1765" s="44">
        <v>500</v>
      </c>
      <c r="K1765" s="44">
        <v>500</v>
      </c>
      <c r="L1765" s="29">
        <f t="shared" si="111"/>
        <v>72348.36</v>
      </c>
      <c r="M1765" s="29">
        <f t="shared" si="108"/>
        <v>492834.47444061463</v>
      </c>
      <c r="N1765" s="44"/>
      <c r="O1765" s="44"/>
    </row>
    <row r="1766" spans="1:15" x14ac:dyDescent="0.25">
      <c r="A1766" s="43">
        <v>70318</v>
      </c>
      <c r="B1766" s="42">
        <f t="shared" si="109"/>
        <v>7</v>
      </c>
      <c r="C1766" s="42">
        <f t="shared" si="110"/>
        <v>0</v>
      </c>
      <c r="D1766" s="36" t="s">
        <v>1639</v>
      </c>
      <c r="E1766" s="44">
        <v>1461</v>
      </c>
      <c r="F1766" s="44">
        <v>1126.23</v>
      </c>
      <c r="G1766" s="44">
        <v>75590.16</v>
      </c>
      <c r="H1766" s="44">
        <v>47974.22</v>
      </c>
      <c r="I1766" s="44">
        <v>1269956.1108003601</v>
      </c>
      <c r="J1766" s="44">
        <v>500</v>
      </c>
      <c r="K1766" s="44">
        <v>500</v>
      </c>
      <c r="L1766" s="29">
        <f t="shared" si="111"/>
        <v>124690.61</v>
      </c>
      <c r="M1766" s="29">
        <f t="shared" si="108"/>
        <v>1394646.7208003602</v>
      </c>
      <c r="N1766" s="44"/>
      <c r="O1766" s="44"/>
    </row>
    <row r="1767" spans="1:15" x14ac:dyDescent="0.25">
      <c r="A1767" s="43">
        <v>70319</v>
      </c>
      <c r="B1767" s="42">
        <f t="shared" si="109"/>
        <v>7</v>
      </c>
      <c r="C1767" s="42">
        <f t="shared" si="110"/>
        <v>0</v>
      </c>
      <c r="D1767" s="36" t="s">
        <v>1640</v>
      </c>
      <c r="E1767" s="44">
        <v>3885</v>
      </c>
      <c r="F1767" s="44">
        <v>2450.9299999999998</v>
      </c>
      <c r="G1767" s="44">
        <v>253040.75</v>
      </c>
      <c r="H1767" s="44">
        <v>1309207.99</v>
      </c>
      <c r="I1767" s="44">
        <v>3379144.0211907495</v>
      </c>
      <c r="J1767" s="44">
        <v>500</v>
      </c>
      <c r="K1767" s="44">
        <v>500</v>
      </c>
      <c r="L1767" s="29">
        <f t="shared" si="111"/>
        <v>1564699.67</v>
      </c>
      <c r="M1767" s="29">
        <f t="shared" si="108"/>
        <v>4943843.6911907494</v>
      </c>
      <c r="N1767" s="44"/>
      <c r="O1767" s="44"/>
    </row>
    <row r="1768" spans="1:15" x14ac:dyDescent="0.25">
      <c r="A1768" s="43">
        <v>70320</v>
      </c>
      <c r="B1768" s="42">
        <f t="shared" si="109"/>
        <v>7</v>
      </c>
      <c r="C1768" s="42">
        <f t="shared" si="110"/>
        <v>0</v>
      </c>
      <c r="D1768" s="36" t="s">
        <v>1641</v>
      </c>
      <c r="E1768" s="44">
        <v>2964</v>
      </c>
      <c r="F1768" s="44">
        <v>4730.95</v>
      </c>
      <c r="G1768" s="44">
        <v>259089.03</v>
      </c>
      <c r="H1768" s="44">
        <v>2253497.0299999998</v>
      </c>
      <c r="I1768" s="44">
        <v>2581276.1056839591</v>
      </c>
      <c r="J1768" s="44">
        <v>500</v>
      </c>
      <c r="K1768" s="44">
        <v>500</v>
      </c>
      <c r="L1768" s="29">
        <f t="shared" si="111"/>
        <v>2517317.0099999998</v>
      </c>
      <c r="M1768" s="29">
        <f t="shared" si="108"/>
        <v>5098593.1156839589</v>
      </c>
      <c r="N1768" s="44"/>
      <c r="O1768" s="44"/>
    </row>
    <row r="1769" spans="1:15" x14ac:dyDescent="0.25">
      <c r="A1769" s="43">
        <v>70322</v>
      </c>
      <c r="B1769" s="42">
        <f t="shared" si="109"/>
        <v>7</v>
      </c>
      <c r="C1769" s="42">
        <f t="shared" si="110"/>
        <v>0</v>
      </c>
      <c r="D1769" s="36" t="s">
        <v>1642</v>
      </c>
      <c r="E1769" s="44">
        <v>1623</v>
      </c>
      <c r="F1769" s="44">
        <v>2218.0300000000002</v>
      </c>
      <c r="G1769" s="44">
        <v>111670.41</v>
      </c>
      <c r="H1769" s="44">
        <v>268329.27</v>
      </c>
      <c r="I1769" s="44">
        <v>1425856.8404408514</v>
      </c>
      <c r="J1769" s="44">
        <v>500</v>
      </c>
      <c r="K1769" s="44">
        <v>500</v>
      </c>
      <c r="L1769" s="29">
        <f t="shared" si="111"/>
        <v>382217.71</v>
      </c>
      <c r="M1769" s="29">
        <f t="shared" si="108"/>
        <v>1808074.5504408514</v>
      </c>
      <c r="N1769" s="44"/>
      <c r="O1769" s="44"/>
    </row>
    <row r="1770" spans="1:15" x14ac:dyDescent="0.25">
      <c r="A1770" s="43">
        <v>70323</v>
      </c>
      <c r="B1770" s="42">
        <f t="shared" si="109"/>
        <v>7</v>
      </c>
      <c r="C1770" s="42">
        <f t="shared" si="110"/>
        <v>0</v>
      </c>
      <c r="D1770" s="36" t="s">
        <v>1643</v>
      </c>
      <c r="E1770" s="44">
        <v>824</v>
      </c>
      <c r="F1770" s="44">
        <v>4993.1000000000004</v>
      </c>
      <c r="G1770" s="44">
        <v>47990.75</v>
      </c>
      <c r="H1770" s="44">
        <v>21019.29</v>
      </c>
      <c r="I1770" s="44">
        <v>746789.86468226719</v>
      </c>
      <c r="J1770" s="44">
        <v>500</v>
      </c>
      <c r="K1770" s="44">
        <v>500</v>
      </c>
      <c r="L1770" s="29">
        <f t="shared" si="111"/>
        <v>74003.14</v>
      </c>
      <c r="M1770" s="29">
        <f t="shared" si="108"/>
        <v>820793.0046822672</v>
      </c>
      <c r="N1770" s="44"/>
      <c r="O1770" s="44"/>
    </row>
    <row r="1771" spans="1:15" x14ac:dyDescent="0.25">
      <c r="A1771" s="43">
        <v>70325</v>
      </c>
      <c r="B1771" s="42">
        <f t="shared" si="109"/>
        <v>7</v>
      </c>
      <c r="C1771" s="42">
        <f t="shared" si="110"/>
        <v>0</v>
      </c>
      <c r="D1771" s="36" t="s">
        <v>1644</v>
      </c>
      <c r="E1771" s="44">
        <v>1077</v>
      </c>
      <c r="F1771" s="44">
        <v>1867.93</v>
      </c>
      <c r="G1771" s="44">
        <v>115936.06</v>
      </c>
      <c r="H1771" s="44">
        <v>378108.51</v>
      </c>
      <c r="I1771" s="44">
        <v>1003181.6137949371</v>
      </c>
      <c r="J1771" s="44">
        <v>500</v>
      </c>
      <c r="K1771" s="44">
        <v>500</v>
      </c>
      <c r="L1771" s="29">
        <f t="shared" si="111"/>
        <v>495912.5</v>
      </c>
      <c r="M1771" s="29">
        <f t="shared" si="108"/>
        <v>1499094.1137949373</v>
      </c>
      <c r="N1771" s="44"/>
      <c r="O1771" s="44"/>
    </row>
    <row r="1772" spans="1:15" x14ac:dyDescent="0.25">
      <c r="A1772" s="43">
        <v>70326</v>
      </c>
      <c r="B1772" s="42">
        <f t="shared" si="109"/>
        <v>7</v>
      </c>
      <c r="C1772" s="42">
        <f t="shared" si="110"/>
        <v>0</v>
      </c>
      <c r="D1772" s="36" t="s">
        <v>1645</v>
      </c>
      <c r="E1772" s="44">
        <v>2431</v>
      </c>
      <c r="F1772" s="44">
        <v>8523.2900000000009</v>
      </c>
      <c r="G1772" s="44">
        <v>397967.83</v>
      </c>
      <c r="H1772" s="44">
        <v>439169.53</v>
      </c>
      <c r="I1772" s="44">
        <v>2562805.2492039255</v>
      </c>
      <c r="J1772" s="44">
        <v>500</v>
      </c>
      <c r="K1772" s="44">
        <v>500</v>
      </c>
      <c r="L1772" s="29">
        <f t="shared" si="111"/>
        <v>845660.65</v>
      </c>
      <c r="M1772" s="29">
        <f t="shared" si="108"/>
        <v>3408465.8992039254</v>
      </c>
      <c r="N1772" s="44"/>
      <c r="O1772" s="44"/>
    </row>
    <row r="1773" spans="1:15" x14ac:dyDescent="0.25">
      <c r="A1773" s="43">
        <v>70327</v>
      </c>
      <c r="B1773" s="42">
        <f t="shared" si="109"/>
        <v>7</v>
      </c>
      <c r="C1773" s="42">
        <f t="shared" si="110"/>
        <v>0</v>
      </c>
      <c r="D1773" s="36" t="s">
        <v>1646</v>
      </c>
      <c r="E1773" s="44">
        <v>948</v>
      </c>
      <c r="F1773" s="44">
        <v>-1151.8900000000001</v>
      </c>
      <c r="G1773" s="44">
        <v>62849.54</v>
      </c>
      <c r="H1773" s="44">
        <v>154465.38</v>
      </c>
      <c r="I1773" s="44">
        <v>881025.76225476339</v>
      </c>
      <c r="J1773" s="44">
        <v>500</v>
      </c>
      <c r="K1773" s="44">
        <v>500</v>
      </c>
      <c r="L1773" s="29">
        <f t="shared" si="111"/>
        <v>216163.03</v>
      </c>
      <c r="M1773" s="29">
        <f t="shared" si="108"/>
        <v>1097188.7922547634</v>
      </c>
      <c r="N1773" s="44"/>
      <c r="O1773" s="44"/>
    </row>
    <row r="1774" spans="1:15" x14ac:dyDescent="0.25">
      <c r="A1774" s="43">
        <v>70328</v>
      </c>
      <c r="B1774" s="42">
        <f t="shared" si="109"/>
        <v>7</v>
      </c>
      <c r="C1774" s="42">
        <f t="shared" si="110"/>
        <v>0</v>
      </c>
      <c r="D1774" s="36" t="s">
        <v>1647</v>
      </c>
      <c r="E1774" s="44">
        <v>1885</v>
      </c>
      <c r="F1774" s="44">
        <v>4416.5</v>
      </c>
      <c r="G1774" s="44">
        <v>150773.42000000001</v>
      </c>
      <c r="H1774" s="44">
        <v>528960.18999999994</v>
      </c>
      <c r="I1774" s="44">
        <v>1688294.4092906185</v>
      </c>
      <c r="J1774" s="44">
        <v>500</v>
      </c>
      <c r="K1774" s="44">
        <v>500</v>
      </c>
      <c r="L1774" s="29">
        <f t="shared" si="111"/>
        <v>684150.11</v>
      </c>
      <c r="M1774" s="29">
        <f t="shared" si="108"/>
        <v>2372444.5192906186</v>
      </c>
      <c r="N1774" s="44"/>
      <c r="O1774" s="44"/>
    </row>
    <row r="1775" spans="1:15" x14ac:dyDescent="0.25">
      <c r="A1775" s="43">
        <v>70329</v>
      </c>
      <c r="B1775" s="42">
        <f t="shared" si="109"/>
        <v>7</v>
      </c>
      <c r="C1775" s="42">
        <f t="shared" si="110"/>
        <v>0</v>
      </c>
      <c r="D1775" s="36" t="s">
        <v>1648</v>
      </c>
      <c r="E1775" s="44">
        <v>4451</v>
      </c>
      <c r="F1775" s="44">
        <v>3964.95</v>
      </c>
      <c r="G1775" s="44">
        <v>408322.72</v>
      </c>
      <c r="H1775" s="44">
        <v>1539620.09</v>
      </c>
      <c r="I1775" s="44">
        <v>3882538.8572716569</v>
      </c>
      <c r="J1775" s="44">
        <v>500</v>
      </c>
      <c r="K1775" s="44">
        <v>500</v>
      </c>
      <c r="L1775" s="29">
        <f t="shared" si="111"/>
        <v>1951907.76</v>
      </c>
      <c r="M1775" s="29">
        <f t="shared" si="108"/>
        <v>5834446.6172716571</v>
      </c>
      <c r="N1775" s="44"/>
      <c r="O1775" s="44"/>
    </row>
    <row r="1776" spans="1:15" x14ac:dyDescent="0.25">
      <c r="A1776" s="43">
        <v>70330</v>
      </c>
      <c r="B1776" s="42">
        <f t="shared" si="109"/>
        <v>7</v>
      </c>
      <c r="C1776" s="42">
        <f t="shared" si="110"/>
        <v>0</v>
      </c>
      <c r="D1776" s="36" t="s">
        <v>1649</v>
      </c>
      <c r="E1776" s="44">
        <v>1383</v>
      </c>
      <c r="F1776" s="44">
        <v>5057.29</v>
      </c>
      <c r="G1776" s="44">
        <v>89624.72</v>
      </c>
      <c r="H1776" s="44">
        <v>389481.41</v>
      </c>
      <c r="I1776" s="44">
        <v>1217329.3529305116</v>
      </c>
      <c r="J1776" s="44">
        <v>500</v>
      </c>
      <c r="K1776" s="44">
        <v>500</v>
      </c>
      <c r="L1776" s="29">
        <f t="shared" si="111"/>
        <v>484163.42</v>
      </c>
      <c r="M1776" s="29">
        <f t="shared" si="108"/>
        <v>1701492.7729305115</v>
      </c>
      <c r="N1776" s="44"/>
      <c r="O1776" s="44"/>
    </row>
    <row r="1777" spans="1:15" x14ac:dyDescent="0.25">
      <c r="A1777" s="43">
        <v>70331</v>
      </c>
      <c r="B1777" s="42">
        <f t="shared" si="109"/>
        <v>7</v>
      </c>
      <c r="C1777" s="42">
        <f t="shared" si="110"/>
        <v>0</v>
      </c>
      <c r="D1777" s="36" t="s">
        <v>1650</v>
      </c>
      <c r="E1777" s="44">
        <v>2214</v>
      </c>
      <c r="F1777" s="44">
        <v>6187.58</v>
      </c>
      <c r="G1777" s="44">
        <v>202908.91</v>
      </c>
      <c r="H1777" s="44">
        <v>466102.17</v>
      </c>
      <c r="I1777" s="44">
        <v>1995408.4470213472</v>
      </c>
      <c r="J1777" s="44">
        <v>500</v>
      </c>
      <c r="K1777" s="44">
        <v>500</v>
      </c>
      <c r="L1777" s="29">
        <f t="shared" si="111"/>
        <v>675198.65999999992</v>
      </c>
      <c r="M1777" s="29">
        <f t="shared" si="108"/>
        <v>2670607.1070213472</v>
      </c>
      <c r="N1777" s="44"/>
      <c r="O1777" s="44"/>
    </row>
    <row r="1778" spans="1:15" x14ac:dyDescent="0.25">
      <c r="A1778" s="43">
        <v>70332</v>
      </c>
      <c r="B1778" s="42">
        <f t="shared" si="109"/>
        <v>7</v>
      </c>
      <c r="C1778" s="42">
        <f t="shared" si="110"/>
        <v>0</v>
      </c>
      <c r="D1778" s="36" t="s">
        <v>1651</v>
      </c>
      <c r="E1778" s="44">
        <v>2048</v>
      </c>
      <c r="F1778" s="44">
        <v>2946.7</v>
      </c>
      <c r="G1778" s="44">
        <v>196640.89</v>
      </c>
      <c r="H1778" s="44">
        <v>330527.89</v>
      </c>
      <c r="I1778" s="44">
        <v>1875899.2232609391</v>
      </c>
      <c r="J1778" s="44">
        <v>500</v>
      </c>
      <c r="K1778" s="44">
        <v>500</v>
      </c>
      <c r="L1778" s="29">
        <f t="shared" si="111"/>
        <v>530115.48</v>
      </c>
      <c r="M1778" s="29">
        <f t="shared" si="108"/>
        <v>2406014.7032609391</v>
      </c>
      <c r="N1778" s="44"/>
      <c r="O1778" s="44"/>
    </row>
    <row r="1779" spans="1:15" x14ac:dyDescent="0.25">
      <c r="A1779" s="43">
        <v>70333</v>
      </c>
      <c r="B1779" s="42">
        <f t="shared" si="109"/>
        <v>7</v>
      </c>
      <c r="C1779" s="42">
        <f t="shared" si="110"/>
        <v>0</v>
      </c>
      <c r="D1779" s="36" t="s">
        <v>1652</v>
      </c>
      <c r="E1779" s="44">
        <v>2002</v>
      </c>
      <c r="F1779" s="44">
        <v>6472.14</v>
      </c>
      <c r="G1779" s="44">
        <v>117035.07</v>
      </c>
      <c r="H1779" s="44">
        <v>546723.39</v>
      </c>
      <c r="I1779" s="44">
        <v>1751976.6014927123</v>
      </c>
      <c r="J1779" s="44">
        <v>500</v>
      </c>
      <c r="K1779" s="44">
        <v>500</v>
      </c>
      <c r="L1779" s="29">
        <f t="shared" si="111"/>
        <v>670230.6</v>
      </c>
      <c r="M1779" s="29">
        <f t="shared" si="108"/>
        <v>2422207.2014927124</v>
      </c>
      <c r="N1779" s="44"/>
      <c r="O1779" s="44"/>
    </row>
    <row r="1780" spans="1:15" x14ac:dyDescent="0.25">
      <c r="A1780" s="43">
        <v>70334</v>
      </c>
      <c r="B1780" s="42">
        <f t="shared" si="109"/>
        <v>7</v>
      </c>
      <c r="C1780" s="42">
        <f t="shared" si="110"/>
        <v>0</v>
      </c>
      <c r="D1780" s="36" t="s">
        <v>1653</v>
      </c>
      <c r="E1780" s="44">
        <v>4777</v>
      </c>
      <c r="F1780" s="44">
        <v>9381.68</v>
      </c>
      <c r="G1780" s="44">
        <v>569250.73</v>
      </c>
      <c r="H1780" s="44">
        <v>1090534.97</v>
      </c>
      <c r="I1780" s="44">
        <v>5296574.3259811262</v>
      </c>
      <c r="J1780" s="44">
        <v>500</v>
      </c>
      <c r="K1780" s="44">
        <v>500</v>
      </c>
      <c r="L1780" s="29">
        <f t="shared" si="111"/>
        <v>1669167.38</v>
      </c>
      <c r="M1780" s="29">
        <f t="shared" si="108"/>
        <v>6965741.7059811261</v>
      </c>
      <c r="N1780" s="44"/>
      <c r="O1780" s="44"/>
    </row>
    <row r="1781" spans="1:15" x14ac:dyDescent="0.25">
      <c r="A1781" s="43">
        <v>70335</v>
      </c>
      <c r="B1781" s="42">
        <f t="shared" si="109"/>
        <v>7</v>
      </c>
      <c r="C1781" s="42">
        <f t="shared" si="110"/>
        <v>0</v>
      </c>
      <c r="D1781" s="36" t="s">
        <v>1654</v>
      </c>
      <c r="E1781" s="44">
        <v>1875</v>
      </c>
      <c r="F1781" s="44">
        <v>6398.38</v>
      </c>
      <c r="G1781" s="44">
        <v>113572.13</v>
      </c>
      <c r="H1781" s="44">
        <v>421731.01</v>
      </c>
      <c r="I1781" s="44">
        <v>1627388.0957495349</v>
      </c>
      <c r="J1781" s="44">
        <v>500</v>
      </c>
      <c r="K1781" s="44">
        <v>500</v>
      </c>
      <c r="L1781" s="29">
        <f t="shared" si="111"/>
        <v>541701.52</v>
      </c>
      <c r="M1781" s="29">
        <f t="shared" si="108"/>
        <v>2169089.6157495352</v>
      </c>
      <c r="N1781" s="44"/>
      <c r="O1781" s="44"/>
    </row>
    <row r="1782" spans="1:15" x14ac:dyDescent="0.25">
      <c r="A1782" s="43">
        <v>70336</v>
      </c>
      <c r="B1782" s="42">
        <f t="shared" si="109"/>
        <v>7</v>
      </c>
      <c r="C1782" s="42">
        <f t="shared" si="110"/>
        <v>0</v>
      </c>
      <c r="D1782" s="36" t="s">
        <v>1655</v>
      </c>
      <c r="E1782" s="44">
        <v>372</v>
      </c>
      <c r="F1782" s="44">
        <v>2017.5</v>
      </c>
      <c r="G1782" s="44">
        <v>23855.81</v>
      </c>
      <c r="H1782" s="44">
        <v>14631.24</v>
      </c>
      <c r="I1782" s="44">
        <v>350899.86047513154</v>
      </c>
      <c r="J1782" s="44">
        <v>500</v>
      </c>
      <c r="K1782" s="44">
        <v>500</v>
      </c>
      <c r="L1782" s="29">
        <f t="shared" si="111"/>
        <v>40504.550000000003</v>
      </c>
      <c r="M1782" s="29">
        <f t="shared" si="108"/>
        <v>391404.41047513153</v>
      </c>
      <c r="N1782" s="44"/>
      <c r="O1782" s="44"/>
    </row>
    <row r="1783" spans="1:15" x14ac:dyDescent="0.25">
      <c r="A1783" s="43">
        <v>70337</v>
      </c>
      <c r="B1783" s="42">
        <f t="shared" si="109"/>
        <v>7</v>
      </c>
      <c r="C1783" s="42">
        <f t="shared" si="110"/>
        <v>0</v>
      </c>
      <c r="D1783" s="36" t="s">
        <v>1656</v>
      </c>
      <c r="E1783" s="44">
        <v>3083</v>
      </c>
      <c r="F1783" s="44">
        <v>8800.9699999999993</v>
      </c>
      <c r="G1783" s="44">
        <v>188597.18</v>
      </c>
      <c r="H1783" s="44">
        <v>166457.59</v>
      </c>
      <c r="I1783" s="44">
        <v>2715691.2817804157</v>
      </c>
      <c r="J1783" s="44">
        <v>500</v>
      </c>
      <c r="K1783" s="44">
        <v>500</v>
      </c>
      <c r="L1783" s="29">
        <f t="shared" si="111"/>
        <v>363855.74</v>
      </c>
      <c r="M1783" s="29">
        <f t="shared" si="108"/>
        <v>3079547.0217804154</v>
      </c>
      <c r="N1783" s="44"/>
      <c r="O1783" s="44"/>
    </row>
    <row r="1784" spans="1:15" x14ac:dyDescent="0.25">
      <c r="A1784" s="43">
        <v>70338</v>
      </c>
      <c r="B1784" s="42">
        <f t="shared" si="109"/>
        <v>7</v>
      </c>
      <c r="C1784" s="42">
        <f t="shared" si="110"/>
        <v>0</v>
      </c>
      <c r="D1784" s="36" t="s">
        <v>1657</v>
      </c>
      <c r="E1784" s="44">
        <v>1029</v>
      </c>
      <c r="F1784" s="44">
        <v>3217.01</v>
      </c>
      <c r="G1784" s="44">
        <v>76738.97</v>
      </c>
      <c r="H1784" s="44">
        <v>118915.41</v>
      </c>
      <c r="I1784" s="44">
        <v>910209.73934537964</v>
      </c>
      <c r="J1784" s="44">
        <v>500</v>
      </c>
      <c r="K1784" s="44">
        <v>500</v>
      </c>
      <c r="L1784" s="29">
        <f t="shared" si="111"/>
        <v>198871.39</v>
      </c>
      <c r="M1784" s="29">
        <f t="shared" si="108"/>
        <v>1109081.1293453798</v>
      </c>
      <c r="N1784" s="44"/>
      <c r="O1784" s="44"/>
    </row>
    <row r="1785" spans="1:15" x14ac:dyDescent="0.25">
      <c r="A1785" s="43">
        <v>70339</v>
      </c>
      <c r="B1785" s="42">
        <f t="shared" si="109"/>
        <v>7</v>
      </c>
      <c r="C1785" s="42">
        <f t="shared" si="110"/>
        <v>0</v>
      </c>
      <c r="D1785" s="36" t="s">
        <v>1658</v>
      </c>
      <c r="E1785" s="44">
        <v>1060</v>
      </c>
      <c r="F1785" s="44">
        <v>2262.37</v>
      </c>
      <c r="G1785" s="44">
        <v>73368.600000000006</v>
      </c>
      <c r="H1785" s="44">
        <v>101323.29</v>
      </c>
      <c r="I1785" s="44">
        <v>992155.46219487116</v>
      </c>
      <c r="J1785" s="44">
        <v>500</v>
      </c>
      <c r="K1785" s="44">
        <v>500</v>
      </c>
      <c r="L1785" s="29">
        <f t="shared" si="111"/>
        <v>176954.26</v>
      </c>
      <c r="M1785" s="29">
        <f t="shared" si="108"/>
        <v>1169109.7221948712</v>
      </c>
      <c r="N1785" s="44"/>
      <c r="O1785" s="44"/>
    </row>
    <row r="1786" spans="1:15" x14ac:dyDescent="0.25">
      <c r="A1786" s="43">
        <v>70340</v>
      </c>
      <c r="B1786" s="42">
        <f t="shared" si="109"/>
        <v>7</v>
      </c>
      <c r="C1786" s="42">
        <f t="shared" si="110"/>
        <v>0</v>
      </c>
      <c r="D1786" s="36" t="s">
        <v>1659</v>
      </c>
      <c r="E1786" s="44">
        <v>1149</v>
      </c>
      <c r="F1786" s="44">
        <v>1995.99</v>
      </c>
      <c r="G1786" s="44">
        <v>112901.51</v>
      </c>
      <c r="H1786" s="44">
        <v>523243.05</v>
      </c>
      <c r="I1786" s="44">
        <v>1005662.8380041331</v>
      </c>
      <c r="J1786" s="44">
        <v>500</v>
      </c>
      <c r="K1786" s="44">
        <v>500</v>
      </c>
      <c r="L1786" s="29">
        <f t="shared" si="111"/>
        <v>638140.55000000005</v>
      </c>
      <c r="M1786" s="29">
        <f t="shared" si="108"/>
        <v>1643803.388004133</v>
      </c>
      <c r="N1786" s="44"/>
      <c r="O1786" s="44"/>
    </row>
    <row r="1787" spans="1:15" x14ac:dyDescent="0.25">
      <c r="A1787" s="43">
        <v>70341</v>
      </c>
      <c r="B1787" s="42">
        <f t="shared" si="109"/>
        <v>7</v>
      </c>
      <c r="C1787" s="42">
        <f t="shared" si="110"/>
        <v>0</v>
      </c>
      <c r="D1787" s="36" t="s">
        <v>1660</v>
      </c>
      <c r="E1787" s="44">
        <v>1224</v>
      </c>
      <c r="F1787" s="44">
        <v>2666.31</v>
      </c>
      <c r="G1787" s="44">
        <v>74677.19</v>
      </c>
      <c r="H1787" s="44">
        <v>85687.48</v>
      </c>
      <c r="I1787" s="44">
        <v>1071560.3764020456</v>
      </c>
      <c r="J1787" s="44">
        <v>500</v>
      </c>
      <c r="K1787" s="44">
        <v>500</v>
      </c>
      <c r="L1787" s="29">
        <f t="shared" si="111"/>
        <v>163030.97999999998</v>
      </c>
      <c r="M1787" s="29">
        <f t="shared" si="108"/>
        <v>1234591.3564020456</v>
      </c>
      <c r="N1787" s="44"/>
      <c r="O1787" s="44"/>
    </row>
    <row r="1788" spans="1:15" x14ac:dyDescent="0.25">
      <c r="A1788" s="43">
        <v>70342</v>
      </c>
      <c r="B1788" s="42">
        <f t="shared" si="109"/>
        <v>7</v>
      </c>
      <c r="C1788" s="42">
        <f t="shared" si="110"/>
        <v>0</v>
      </c>
      <c r="D1788" s="36" t="s">
        <v>1661</v>
      </c>
      <c r="E1788" s="44">
        <v>1216</v>
      </c>
      <c r="F1788" s="44">
        <v>1484.25</v>
      </c>
      <c r="G1788" s="44">
        <v>53163.54</v>
      </c>
      <c r="H1788" s="44">
        <v>431823.22</v>
      </c>
      <c r="I1788" s="44">
        <v>1054857.6057736974</v>
      </c>
      <c r="J1788" s="44">
        <v>500</v>
      </c>
      <c r="K1788" s="44">
        <v>500</v>
      </c>
      <c r="L1788" s="29">
        <f t="shared" si="111"/>
        <v>486471.00999999995</v>
      </c>
      <c r="M1788" s="29">
        <f t="shared" si="108"/>
        <v>1541328.6157736974</v>
      </c>
      <c r="N1788" s="44"/>
      <c r="O1788" s="44"/>
    </row>
    <row r="1789" spans="1:15" x14ac:dyDescent="0.25">
      <c r="A1789" s="43">
        <v>70343</v>
      </c>
      <c r="B1789" s="42">
        <f t="shared" si="109"/>
        <v>7</v>
      </c>
      <c r="C1789" s="42">
        <f t="shared" si="110"/>
        <v>0</v>
      </c>
      <c r="D1789" s="36" t="s">
        <v>1662</v>
      </c>
      <c r="E1789" s="44">
        <v>1093</v>
      </c>
      <c r="F1789" s="44">
        <v>1593.93</v>
      </c>
      <c r="G1789" s="44">
        <v>54300.22</v>
      </c>
      <c r="H1789" s="44">
        <v>82359.289999999994</v>
      </c>
      <c r="I1789" s="44">
        <v>948157.3709791539</v>
      </c>
      <c r="J1789" s="44">
        <v>500</v>
      </c>
      <c r="K1789" s="44">
        <v>500</v>
      </c>
      <c r="L1789" s="29">
        <f t="shared" si="111"/>
        <v>138253.44</v>
      </c>
      <c r="M1789" s="29">
        <f t="shared" si="108"/>
        <v>1086410.810979154</v>
      </c>
      <c r="N1789" s="44"/>
      <c r="O1789" s="44"/>
    </row>
    <row r="1790" spans="1:15" x14ac:dyDescent="0.25">
      <c r="A1790" s="43">
        <v>70344</v>
      </c>
      <c r="B1790" s="42">
        <f t="shared" si="109"/>
        <v>7</v>
      </c>
      <c r="C1790" s="42">
        <f t="shared" si="110"/>
        <v>0</v>
      </c>
      <c r="D1790" s="36" t="s">
        <v>1663</v>
      </c>
      <c r="E1790" s="44">
        <v>1371</v>
      </c>
      <c r="F1790" s="44">
        <v>1769.52</v>
      </c>
      <c r="G1790" s="44">
        <v>222277.61</v>
      </c>
      <c r="H1790" s="44">
        <v>282398.62</v>
      </c>
      <c r="I1790" s="44">
        <v>1351735.2390091543</v>
      </c>
      <c r="J1790" s="44">
        <v>500</v>
      </c>
      <c r="K1790" s="44">
        <v>500</v>
      </c>
      <c r="L1790" s="29">
        <f t="shared" si="111"/>
        <v>506445.75</v>
      </c>
      <c r="M1790" s="29">
        <f t="shared" si="108"/>
        <v>1858180.9890091543</v>
      </c>
      <c r="N1790" s="44"/>
      <c r="O1790" s="44"/>
    </row>
    <row r="1791" spans="1:15" x14ac:dyDescent="0.25">
      <c r="A1791" s="43">
        <v>70345</v>
      </c>
      <c r="B1791" s="42">
        <f t="shared" si="109"/>
        <v>7</v>
      </c>
      <c r="C1791" s="42">
        <f t="shared" si="110"/>
        <v>0</v>
      </c>
      <c r="D1791" s="36" t="s">
        <v>1664</v>
      </c>
      <c r="E1791" s="44">
        <v>1907</v>
      </c>
      <c r="F1791" s="44">
        <v>6150.49</v>
      </c>
      <c r="G1791" s="44">
        <v>136340.24</v>
      </c>
      <c r="H1791" s="44">
        <v>147517.32</v>
      </c>
      <c r="I1791" s="44">
        <v>1662399.5076103918</v>
      </c>
      <c r="J1791" s="44">
        <v>500</v>
      </c>
      <c r="K1791" s="44">
        <v>500</v>
      </c>
      <c r="L1791" s="29">
        <f t="shared" si="111"/>
        <v>290008.05</v>
      </c>
      <c r="M1791" s="29">
        <f t="shared" si="108"/>
        <v>1952407.5576103919</v>
      </c>
      <c r="N1791" s="44"/>
      <c r="O1791" s="44"/>
    </row>
    <row r="1792" spans="1:15" x14ac:dyDescent="0.25">
      <c r="A1792" s="43">
        <v>70346</v>
      </c>
      <c r="B1792" s="42">
        <f t="shared" si="109"/>
        <v>7</v>
      </c>
      <c r="C1792" s="42">
        <f t="shared" si="110"/>
        <v>0</v>
      </c>
      <c r="D1792" s="36" t="s">
        <v>1665</v>
      </c>
      <c r="E1792" s="44">
        <v>9220</v>
      </c>
      <c r="F1792" s="44">
        <v>1792.77</v>
      </c>
      <c r="G1792" s="44">
        <v>855353.52</v>
      </c>
      <c r="H1792" s="44">
        <v>3606986.82</v>
      </c>
      <c r="I1792" s="44">
        <v>8085520.5105274869</v>
      </c>
      <c r="J1792" s="44">
        <v>500</v>
      </c>
      <c r="K1792" s="44">
        <v>500</v>
      </c>
      <c r="L1792" s="29">
        <f t="shared" si="111"/>
        <v>4464133.1099999994</v>
      </c>
      <c r="M1792" s="29">
        <f t="shared" si="108"/>
        <v>12549653.620527487</v>
      </c>
      <c r="N1792" s="44"/>
      <c r="O1792" s="44"/>
    </row>
    <row r="1793" spans="1:15" x14ac:dyDescent="0.25">
      <c r="A1793" s="43">
        <v>70347</v>
      </c>
      <c r="B1793" s="42">
        <f t="shared" si="109"/>
        <v>7</v>
      </c>
      <c r="C1793" s="42">
        <f t="shared" si="110"/>
        <v>0</v>
      </c>
      <c r="D1793" s="36" t="s">
        <v>1666</v>
      </c>
      <c r="E1793" s="44">
        <v>174</v>
      </c>
      <c r="F1793" s="44">
        <v>1112.52</v>
      </c>
      <c r="G1793" s="44">
        <v>16012.17</v>
      </c>
      <c r="H1793" s="44">
        <v>13471.88</v>
      </c>
      <c r="I1793" s="44">
        <v>183100.07889752102</v>
      </c>
      <c r="J1793" s="44">
        <v>500</v>
      </c>
      <c r="K1793" s="44">
        <v>500</v>
      </c>
      <c r="L1793" s="29">
        <f t="shared" si="111"/>
        <v>30596.57</v>
      </c>
      <c r="M1793" s="29">
        <f t="shared" si="108"/>
        <v>213696.64889752102</v>
      </c>
      <c r="N1793" s="44"/>
      <c r="O1793" s="44"/>
    </row>
    <row r="1794" spans="1:15" x14ac:dyDescent="0.25">
      <c r="A1794" s="43">
        <v>70348</v>
      </c>
      <c r="B1794" s="42">
        <f t="shared" si="109"/>
        <v>7</v>
      </c>
      <c r="C1794" s="42">
        <f t="shared" si="110"/>
        <v>0</v>
      </c>
      <c r="D1794" s="36" t="s">
        <v>1667</v>
      </c>
      <c r="E1794" s="44">
        <v>1389</v>
      </c>
      <c r="F1794" s="44">
        <v>4214.58</v>
      </c>
      <c r="G1794" s="44">
        <v>105376.42</v>
      </c>
      <c r="H1794" s="44">
        <v>82153.210000000006</v>
      </c>
      <c r="I1794" s="44">
        <v>1263599.6935714711</v>
      </c>
      <c r="J1794" s="44">
        <v>500</v>
      </c>
      <c r="K1794" s="44">
        <v>500</v>
      </c>
      <c r="L1794" s="29">
        <f t="shared" si="111"/>
        <v>191744.21000000002</v>
      </c>
      <c r="M1794" s="29">
        <f t="shared" si="108"/>
        <v>1455343.9035714711</v>
      </c>
      <c r="N1794" s="44"/>
      <c r="O1794" s="44"/>
    </row>
    <row r="1795" spans="1:15" x14ac:dyDescent="0.25">
      <c r="A1795" s="43">
        <v>70349</v>
      </c>
      <c r="B1795" s="42">
        <f t="shared" si="109"/>
        <v>7</v>
      </c>
      <c r="C1795" s="42">
        <f t="shared" si="110"/>
        <v>0</v>
      </c>
      <c r="D1795" s="36" t="s">
        <v>1668</v>
      </c>
      <c r="E1795" s="44">
        <v>869</v>
      </c>
      <c r="F1795" s="44">
        <v>2453.4</v>
      </c>
      <c r="G1795" s="44">
        <v>33652.65</v>
      </c>
      <c r="H1795" s="44">
        <v>40901.49</v>
      </c>
      <c r="I1795" s="44">
        <v>761449.58388977021</v>
      </c>
      <c r="J1795" s="44">
        <v>500</v>
      </c>
      <c r="K1795" s="44">
        <v>500</v>
      </c>
      <c r="L1795" s="29">
        <f t="shared" si="111"/>
        <v>77007.540000000008</v>
      </c>
      <c r="M1795" s="29">
        <f t="shared" si="108"/>
        <v>838457.12388977024</v>
      </c>
      <c r="N1795" s="44"/>
      <c r="O1795" s="44"/>
    </row>
    <row r="1796" spans="1:15" x14ac:dyDescent="0.25">
      <c r="A1796" s="43">
        <v>70350</v>
      </c>
      <c r="B1796" s="42">
        <f t="shared" si="109"/>
        <v>7</v>
      </c>
      <c r="C1796" s="42">
        <f t="shared" si="110"/>
        <v>0</v>
      </c>
      <c r="D1796" s="36" t="s">
        <v>1669</v>
      </c>
      <c r="E1796" s="44">
        <v>1114</v>
      </c>
      <c r="F1796" s="44">
        <v>1265.56</v>
      </c>
      <c r="G1796" s="44">
        <v>100468.27</v>
      </c>
      <c r="H1796" s="44">
        <v>244707.87</v>
      </c>
      <c r="I1796" s="44">
        <v>989692.97782892175</v>
      </c>
      <c r="J1796" s="44">
        <v>500</v>
      </c>
      <c r="K1796" s="44">
        <v>500</v>
      </c>
      <c r="L1796" s="29">
        <f t="shared" si="111"/>
        <v>346441.7</v>
      </c>
      <c r="M1796" s="29">
        <f t="shared" si="108"/>
        <v>1336134.6778289217</v>
      </c>
      <c r="N1796" s="44"/>
      <c r="O1796" s="44"/>
    </row>
    <row r="1797" spans="1:15" x14ac:dyDescent="0.25">
      <c r="A1797" s="43">
        <v>70351</v>
      </c>
      <c r="B1797" s="42">
        <f t="shared" si="109"/>
        <v>7</v>
      </c>
      <c r="C1797" s="42">
        <f t="shared" si="110"/>
        <v>0</v>
      </c>
      <c r="D1797" s="36" t="s">
        <v>1670</v>
      </c>
      <c r="E1797" s="44">
        <v>3436</v>
      </c>
      <c r="F1797" s="44">
        <v>822.19</v>
      </c>
      <c r="G1797" s="44">
        <v>871015.62</v>
      </c>
      <c r="H1797" s="44">
        <v>1555866.57</v>
      </c>
      <c r="I1797" s="44">
        <v>3973987.5036998703</v>
      </c>
      <c r="J1797" s="44">
        <v>500</v>
      </c>
      <c r="K1797" s="44">
        <v>500</v>
      </c>
      <c r="L1797" s="29">
        <f t="shared" si="111"/>
        <v>2427704.38</v>
      </c>
      <c r="M1797" s="29">
        <f t="shared" si="108"/>
        <v>6401691.8836998697</v>
      </c>
      <c r="N1797" s="44"/>
      <c r="O1797" s="44"/>
    </row>
    <row r="1798" spans="1:15" x14ac:dyDescent="0.25">
      <c r="A1798" s="43">
        <v>70352</v>
      </c>
      <c r="B1798" s="42">
        <f t="shared" si="109"/>
        <v>7</v>
      </c>
      <c r="C1798" s="42">
        <f t="shared" si="110"/>
        <v>0</v>
      </c>
      <c r="D1798" s="36" t="s">
        <v>1671</v>
      </c>
      <c r="E1798" s="44">
        <v>1337</v>
      </c>
      <c r="F1798" s="44">
        <v>3831.36</v>
      </c>
      <c r="G1798" s="44">
        <v>64508.72</v>
      </c>
      <c r="H1798" s="44">
        <v>23107.61</v>
      </c>
      <c r="I1798" s="44">
        <v>1170751.7879854154</v>
      </c>
      <c r="J1798" s="44">
        <v>500</v>
      </c>
      <c r="K1798" s="44">
        <v>500</v>
      </c>
      <c r="L1798" s="29">
        <f t="shared" si="111"/>
        <v>91447.689999999988</v>
      </c>
      <c r="M1798" s="29">
        <f t="shared" ref="M1798:M1861" si="112">L1798+I1798</f>
        <v>1262199.4779854154</v>
      </c>
      <c r="N1798" s="44"/>
      <c r="O1798" s="44"/>
    </row>
    <row r="1799" spans="1:15" x14ac:dyDescent="0.25">
      <c r="A1799" s="43">
        <v>70353</v>
      </c>
      <c r="B1799" s="42">
        <f t="shared" ref="B1799:B1862" si="113">INT(A1799/10000)</f>
        <v>7</v>
      </c>
      <c r="C1799" s="42">
        <f t="shared" ref="C1799:C1862" si="114">IF(E1799&lt;=10000,0,IF(E1799&lt;=20000,1,IF(E1799&lt;=50000,2,3)))</f>
        <v>0</v>
      </c>
      <c r="D1799" s="36" t="s">
        <v>1672</v>
      </c>
      <c r="E1799" s="44">
        <v>2240</v>
      </c>
      <c r="F1799" s="44">
        <v>2418.7199999999998</v>
      </c>
      <c r="G1799" s="44">
        <v>192114.29</v>
      </c>
      <c r="H1799" s="44">
        <v>174141.81</v>
      </c>
      <c r="I1799" s="44">
        <v>1944661.3033701382</v>
      </c>
      <c r="J1799" s="44">
        <v>500</v>
      </c>
      <c r="K1799" s="44">
        <v>500</v>
      </c>
      <c r="L1799" s="29">
        <f t="shared" ref="L1799:L1862" si="115">F1799/J1799*500+G1799/K1799*500+H1799</f>
        <v>368674.82</v>
      </c>
      <c r="M1799" s="29">
        <f t="shared" si="112"/>
        <v>2313336.123370138</v>
      </c>
      <c r="N1799" s="44"/>
      <c r="O1799" s="44"/>
    </row>
    <row r="1800" spans="1:15" x14ac:dyDescent="0.25">
      <c r="A1800" s="43">
        <v>70354</v>
      </c>
      <c r="B1800" s="42">
        <f t="shared" si="113"/>
        <v>7</v>
      </c>
      <c r="C1800" s="42">
        <f t="shared" si="114"/>
        <v>1</v>
      </c>
      <c r="D1800" s="36" t="s">
        <v>1673</v>
      </c>
      <c r="E1800" s="44">
        <v>13913</v>
      </c>
      <c r="F1800" s="44">
        <v>1278.8699999999999</v>
      </c>
      <c r="G1800" s="44">
        <v>1130626.78</v>
      </c>
      <c r="H1800" s="44">
        <v>7762183.1500000004</v>
      </c>
      <c r="I1800" s="44">
        <v>14402348.71733791</v>
      </c>
      <c r="J1800" s="44">
        <v>500</v>
      </c>
      <c r="K1800" s="44">
        <v>500</v>
      </c>
      <c r="L1800" s="29">
        <f t="shared" si="115"/>
        <v>8894088.8000000007</v>
      </c>
      <c r="M1800" s="29">
        <f t="shared" si="112"/>
        <v>23296437.517337911</v>
      </c>
      <c r="N1800" s="44"/>
      <c r="O1800" s="44"/>
    </row>
    <row r="1801" spans="1:15" x14ac:dyDescent="0.25">
      <c r="A1801" s="43">
        <v>70355</v>
      </c>
      <c r="B1801" s="42">
        <f t="shared" si="113"/>
        <v>7</v>
      </c>
      <c r="C1801" s="42">
        <f t="shared" si="114"/>
        <v>0</v>
      </c>
      <c r="D1801" s="36" t="s">
        <v>1674</v>
      </c>
      <c r="E1801" s="44">
        <v>3681</v>
      </c>
      <c r="F1801" s="44">
        <v>2463.7199999999998</v>
      </c>
      <c r="G1801" s="44">
        <v>294465.24</v>
      </c>
      <c r="H1801" s="44">
        <v>1121652.5</v>
      </c>
      <c r="I1801" s="44">
        <v>3255957.0551680247</v>
      </c>
      <c r="J1801" s="44">
        <v>500</v>
      </c>
      <c r="K1801" s="44">
        <v>500</v>
      </c>
      <c r="L1801" s="29">
        <f t="shared" si="115"/>
        <v>1418581.46</v>
      </c>
      <c r="M1801" s="29">
        <f t="shared" si="112"/>
        <v>4674538.5151680242</v>
      </c>
      <c r="N1801" s="44"/>
      <c r="O1801" s="44"/>
    </row>
    <row r="1802" spans="1:15" x14ac:dyDescent="0.25">
      <c r="A1802" s="43">
        <v>70356</v>
      </c>
      <c r="B1802" s="42">
        <f t="shared" si="113"/>
        <v>7</v>
      </c>
      <c r="C1802" s="42">
        <f t="shared" si="114"/>
        <v>0</v>
      </c>
      <c r="D1802" s="36" t="s">
        <v>1675</v>
      </c>
      <c r="E1802" s="44">
        <v>1599</v>
      </c>
      <c r="F1802" s="44">
        <v>2492.31</v>
      </c>
      <c r="G1802" s="44">
        <v>142539.24</v>
      </c>
      <c r="H1802" s="44">
        <v>131031.19</v>
      </c>
      <c r="I1802" s="44">
        <v>1462272.2175768614</v>
      </c>
      <c r="J1802" s="44">
        <v>500</v>
      </c>
      <c r="K1802" s="44">
        <v>500</v>
      </c>
      <c r="L1802" s="29">
        <f t="shared" si="115"/>
        <v>276062.74</v>
      </c>
      <c r="M1802" s="29">
        <f t="shared" si="112"/>
        <v>1738334.9575768614</v>
      </c>
      <c r="N1802" s="44"/>
      <c r="O1802" s="44"/>
    </row>
    <row r="1803" spans="1:15" x14ac:dyDescent="0.25">
      <c r="A1803" s="43">
        <v>70357</v>
      </c>
      <c r="B1803" s="42">
        <f t="shared" si="113"/>
        <v>7</v>
      </c>
      <c r="C1803" s="42">
        <f t="shared" si="114"/>
        <v>1</v>
      </c>
      <c r="D1803" s="36" t="s">
        <v>1676</v>
      </c>
      <c r="E1803" s="44">
        <v>15902</v>
      </c>
      <c r="F1803" s="44">
        <v>7722.15</v>
      </c>
      <c r="G1803" s="44">
        <v>1249788.6200000001</v>
      </c>
      <c r="H1803" s="44">
        <v>4985753.01</v>
      </c>
      <c r="I1803" s="44">
        <v>16462351.848857304</v>
      </c>
      <c r="J1803" s="44">
        <v>500</v>
      </c>
      <c r="K1803" s="44">
        <v>500</v>
      </c>
      <c r="L1803" s="29">
        <f t="shared" si="115"/>
        <v>6243263.7799999993</v>
      </c>
      <c r="M1803" s="29">
        <f t="shared" si="112"/>
        <v>22705615.628857303</v>
      </c>
      <c r="N1803" s="44"/>
      <c r="O1803" s="44"/>
    </row>
    <row r="1804" spans="1:15" x14ac:dyDescent="0.25">
      <c r="A1804" s="43">
        <v>70358</v>
      </c>
      <c r="B1804" s="42">
        <f t="shared" si="113"/>
        <v>7</v>
      </c>
      <c r="C1804" s="42">
        <f t="shared" si="114"/>
        <v>0</v>
      </c>
      <c r="D1804" s="36" t="s">
        <v>1677</v>
      </c>
      <c r="E1804" s="44">
        <v>4038</v>
      </c>
      <c r="F1804" s="44">
        <v>17441.21</v>
      </c>
      <c r="G1804" s="44">
        <v>372318.35</v>
      </c>
      <c r="H1804" s="44">
        <v>1893902.26</v>
      </c>
      <c r="I1804" s="44">
        <v>3516824.8105115732</v>
      </c>
      <c r="J1804" s="44">
        <v>500</v>
      </c>
      <c r="K1804" s="44">
        <v>500</v>
      </c>
      <c r="L1804" s="29">
        <f t="shared" si="115"/>
        <v>2283661.8199999998</v>
      </c>
      <c r="M1804" s="29">
        <f t="shared" si="112"/>
        <v>5800486.6305115726</v>
      </c>
      <c r="N1804" s="44"/>
      <c r="O1804" s="44"/>
    </row>
    <row r="1805" spans="1:15" x14ac:dyDescent="0.25">
      <c r="A1805" s="43">
        <v>70359</v>
      </c>
      <c r="B1805" s="42">
        <f t="shared" si="113"/>
        <v>7</v>
      </c>
      <c r="C1805" s="42">
        <f t="shared" si="114"/>
        <v>0</v>
      </c>
      <c r="D1805" s="36" t="s">
        <v>1678</v>
      </c>
      <c r="E1805" s="44">
        <v>1299</v>
      </c>
      <c r="F1805" s="44">
        <v>4108.43</v>
      </c>
      <c r="G1805" s="44">
        <v>78664.320000000007</v>
      </c>
      <c r="H1805" s="44">
        <v>44254.080000000002</v>
      </c>
      <c r="I1805" s="44">
        <v>1157119.9106629423</v>
      </c>
      <c r="J1805" s="44">
        <v>500</v>
      </c>
      <c r="K1805" s="44">
        <v>500</v>
      </c>
      <c r="L1805" s="29">
        <f t="shared" si="115"/>
        <v>127026.83</v>
      </c>
      <c r="M1805" s="29">
        <f t="shared" si="112"/>
        <v>1284146.7406629424</v>
      </c>
      <c r="N1805" s="44"/>
      <c r="O1805" s="44"/>
    </row>
    <row r="1806" spans="1:15" x14ac:dyDescent="0.25">
      <c r="A1806" s="43">
        <v>70360</v>
      </c>
      <c r="B1806" s="42">
        <f t="shared" si="113"/>
        <v>7</v>
      </c>
      <c r="C1806" s="42">
        <f t="shared" si="114"/>
        <v>0</v>
      </c>
      <c r="D1806" s="36" t="s">
        <v>1679</v>
      </c>
      <c r="E1806" s="44">
        <v>1576</v>
      </c>
      <c r="F1806" s="44">
        <v>4151.8599999999997</v>
      </c>
      <c r="G1806" s="44">
        <v>117374.17</v>
      </c>
      <c r="H1806" s="44">
        <v>174887.83</v>
      </c>
      <c r="I1806" s="44">
        <v>1407580.4328980537</v>
      </c>
      <c r="J1806" s="44">
        <v>500</v>
      </c>
      <c r="K1806" s="44">
        <v>500</v>
      </c>
      <c r="L1806" s="29">
        <f t="shared" si="115"/>
        <v>296413.86</v>
      </c>
      <c r="M1806" s="29">
        <f t="shared" si="112"/>
        <v>1703994.2928980538</v>
      </c>
      <c r="N1806" s="44"/>
      <c r="O1806" s="44"/>
    </row>
    <row r="1807" spans="1:15" x14ac:dyDescent="0.25">
      <c r="A1807" s="43">
        <v>70361</v>
      </c>
      <c r="B1807" s="42">
        <f t="shared" si="113"/>
        <v>7</v>
      </c>
      <c r="C1807" s="42">
        <f t="shared" si="114"/>
        <v>0</v>
      </c>
      <c r="D1807" s="36" t="s">
        <v>1680</v>
      </c>
      <c r="E1807" s="44">
        <v>226</v>
      </c>
      <c r="F1807" s="44">
        <v>1109.3800000000001</v>
      </c>
      <c r="G1807" s="44">
        <v>17549.669999999998</v>
      </c>
      <c r="H1807" s="44">
        <v>101234.73</v>
      </c>
      <c r="I1807" s="44">
        <v>208830.37809049449</v>
      </c>
      <c r="J1807" s="44">
        <v>500</v>
      </c>
      <c r="K1807" s="44">
        <v>500</v>
      </c>
      <c r="L1807" s="29">
        <f t="shared" si="115"/>
        <v>119893.78</v>
      </c>
      <c r="M1807" s="29">
        <f t="shared" si="112"/>
        <v>328724.15809049446</v>
      </c>
      <c r="N1807" s="44"/>
      <c r="O1807" s="44"/>
    </row>
    <row r="1808" spans="1:15" x14ac:dyDescent="0.25">
      <c r="A1808" s="43">
        <v>70362</v>
      </c>
      <c r="B1808" s="42">
        <f t="shared" si="113"/>
        <v>7</v>
      </c>
      <c r="C1808" s="42">
        <f t="shared" si="114"/>
        <v>0</v>
      </c>
      <c r="D1808" s="36" t="s">
        <v>1681</v>
      </c>
      <c r="E1808" s="44">
        <v>541</v>
      </c>
      <c r="F1808" s="44">
        <v>1862.95</v>
      </c>
      <c r="G1808" s="44">
        <v>22557.7</v>
      </c>
      <c r="H1808" s="44">
        <v>58997.09</v>
      </c>
      <c r="I1808" s="44">
        <v>476285.32020711334</v>
      </c>
      <c r="J1808" s="44">
        <v>500</v>
      </c>
      <c r="K1808" s="44">
        <v>500</v>
      </c>
      <c r="L1808" s="29">
        <f t="shared" si="115"/>
        <v>83417.739999999991</v>
      </c>
      <c r="M1808" s="29">
        <f t="shared" si="112"/>
        <v>559703.06020711339</v>
      </c>
      <c r="N1808" s="44"/>
      <c r="O1808" s="44"/>
    </row>
    <row r="1809" spans="1:15" x14ac:dyDescent="0.25">
      <c r="A1809" s="43">
        <v>70364</v>
      </c>
      <c r="B1809" s="42">
        <f t="shared" si="113"/>
        <v>7</v>
      </c>
      <c r="C1809" s="42">
        <f t="shared" si="114"/>
        <v>0</v>
      </c>
      <c r="D1809" s="36" t="s">
        <v>1682</v>
      </c>
      <c r="E1809" s="44">
        <v>6830</v>
      </c>
      <c r="F1809" s="44">
        <v>2190.14</v>
      </c>
      <c r="G1809" s="44">
        <v>566016.97</v>
      </c>
      <c r="H1809" s="44">
        <v>2390491.71</v>
      </c>
      <c r="I1809" s="44">
        <v>5926506.6124854814</v>
      </c>
      <c r="J1809" s="44">
        <v>500</v>
      </c>
      <c r="K1809" s="44">
        <v>500</v>
      </c>
      <c r="L1809" s="29">
        <f t="shared" si="115"/>
        <v>2958698.82</v>
      </c>
      <c r="M1809" s="29">
        <f t="shared" si="112"/>
        <v>8885205.4324854817</v>
      </c>
      <c r="N1809" s="44"/>
      <c r="O1809" s="44"/>
    </row>
    <row r="1810" spans="1:15" x14ac:dyDescent="0.25">
      <c r="A1810" s="43">
        <v>70365</v>
      </c>
      <c r="B1810" s="42">
        <f t="shared" si="113"/>
        <v>7</v>
      </c>
      <c r="C1810" s="42">
        <f t="shared" si="114"/>
        <v>0</v>
      </c>
      <c r="D1810" s="36" t="s">
        <v>1683</v>
      </c>
      <c r="E1810" s="44">
        <v>4464</v>
      </c>
      <c r="F1810" s="44">
        <v>6336.46</v>
      </c>
      <c r="G1810" s="44">
        <v>323713</v>
      </c>
      <c r="H1810" s="44">
        <v>727436.2</v>
      </c>
      <c r="I1810" s="44">
        <v>3896041.3071852964</v>
      </c>
      <c r="J1810" s="44">
        <v>500</v>
      </c>
      <c r="K1810" s="44">
        <v>500</v>
      </c>
      <c r="L1810" s="29">
        <f t="shared" si="115"/>
        <v>1057485.6599999999</v>
      </c>
      <c r="M1810" s="29">
        <f t="shared" si="112"/>
        <v>4953526.9671852961</v>
      </c>
      <c r="N1810" s="44"/>
      <c r="O1810" s="44"/>
    </row>
    <row r="1811" spans="1:15" x14ac:dyDescent="0.25">
      <c r="A1811" s="43">
        <v>70366</v>
      </c>
      <c r="B1811" s="42">
        <f t="shared" si="113"/>
        <v>7</v>
      </c>
      <c r="C1811" s="42">
        <f t="shared" si="114"/>
        <v>0</v>
      </c>
      <c r="D1811" s="36" t="s">
        <v>1684</v>
      </c>
      <c r="E1811" s="44">
        <v>739</v>
      </c>
      <c r="F1811" s="44">
        <v>5601.94</v>
      </c>
      <c r="G1811" s="44">
        <v>41618.910000000003</v>
      </c>
      <c r="H1811" s="44">
        <v>26199.38</v>
      </c>
      <c r="I1811" s="44">
        <v>650135.59433097357</v>
      </c>
      <c r="J1811" s="44">
        <v>500</v>
      </c>
      <c r="K1811" s="44">
        <v>500</v>
      </c>
      <c r="L1811" s="29">
        <f t="shared" si="115"/>
        <v>73420.23000000001</v>
      </c>
      <c r="M1811" s="29">
        <f t="shared" si="112"/>
        <v>723555.82433097356</v>
      </c>
      <c r="N1811" s="44"/>
      <c r="O1811" s="44"/>
    </row>
    <row r="1812" spans="1:15" x14ac:dyDescent="0.25">
      <c r="A1812" s="43">
        <v>70367</v>
      </c>
      <c r="B1812" s="42">
        <f t="shared" si="113"/>
        <v>7</v>
      </c>
      <c r="C1812" s="42">
        <f t="shared" si="114"/>
        <v>0</v>
      </c>
      <c r="D1812" s="36" t="s">
        <v>1685</v>
      </c>
      <c r="E1812" s="44">
        <v>7961</v>
      </c>
      <c r="F1812" s="44">
        <v>2635.79</v>
      </c>
      <c r="G1812" s="44">
        <v>708469.54</v>
      </c>
      <c r="H1812" s="44">
        <v>8663410.1300000008</v>
      </c>
      <c r="I1812" s="44">
        <v>6924193.3033699244</v>
      </c>
      <c r="J1812" s="44">
        <v>500</v>
      </c>
      <c r="K1812" s="44">
        <v>500</v>
      </c>
      <c r="L1812" s="29">
        <f t="shared" si="115"/>
        <v>9374515.4600000009</v>
      </c>
      <c r="M1812" s="29">
        <f t="shared" si="112"/>
        <v>16298708.763369925</v>
      </c>
      <c r="N1812" s="44"/>
      <c r="O1812" s="44"/>
    </row>
    <row r="1813" spans="1:15" x14ac:dyDescent="0.25">
      <c r="A1813" s="43">
        <v>70368</v>
      </c>
      <c r="B1813" s="42">
        <f t="shared" si="113"/>
        <v>7</v>
      </c>
      <c r="C1813" s="42">
        <f t="shared" si="114"/>
        <v>0</v>
      </c>
      <c r="D1813" s="36" t="s">
        <v>1686</v>
      </c>
      <c r="E1813" s="44">
        <v>944</v>
      </c>
      <c r="F1813" s="44">
        <v>2916.86</v>
      </c>
      <c r="G1813" s="44">
        <v>80692.210000000006</v>
      </c>
      <c r="H1813" s="44">
        <v>150053.5</v>
      </c>
      <c r="I1813" s="44">
        <v>850511.15047417057</v>
      </c>
      <c r="J1813" s="44">
        <v>500</v>
      </c>
      <c r="K1813" s="44">
        <v>500</v>
      </c>
      <c r="L1813" s="29">
        <f t="shared" si="115"/>
        <v>233662.57</v>
      </c>
      <c r="M1813" s="29">
        <f t="shared" si="112"/>
        <v>1084173.7204741705</v>
      </c>
      <c r="N1813" s="44"/>
      <c r="O1813" s="44"/>
    </row>
    <row r="1814" spans="1:15" x14ac:dyDescent="0.25">
      <c r="A1814" s="43">
        <v>70369</v>
      </c>
      <c r="B1814" s="42">
        <f t="shared" si="113"/>
        <v>7</v>
      </c>
      <c r="C1814" s="42">
        <f t="shared" si="114"/>
        <v>0</v>
      </c>
      <c r="D1814" s="36" t="s">
        <v>1687</v>
      </c>
      <c r="E1814" s="44">
        <v>8152</v>
      </c>
      <c r="F1814" s="44">
        <v>4113.8599999999997</v>
      </c>
      <c r="G1814" s="44">
        <v>566764.79</v>
      </c>
      <c r="H1814" s="44">
        <v>2129660.13</v>
      </c>
      <c r="I1814" s="44">
        <v>7107641.9108720357</v>
      </c>
      <c r="J1814" s="44">
        <v>500</v>
      </c>
      <c r="K1814" s="44">
        <v>500</v>
      </c>
      <c r="L1814" s="29">
        <f t="shared" si="115"/>
        <v>2700538.78</v>
      </c>
      <c r="M1814" s="29">
        <f t="shared" si="112"/>
        <v>9808180.6908720359</v>
      </c>
      <c r="N1814" s="44"/>
      <c r="O1814" s="44"/>
    </row>
    <row r="1815" spans="1:15" x14ac:dyDescent="0.25">
      <c r="A1815" s="43">
        <v>70401</v>
      </c>
      <c r="B1815" s="42">
        <f t="shared" si="113"/>
        <v>7</v>
      </c>
      <c r="C1815" s="42">
        <f t="shared" si="114"/>
        <v>0</v>
      </c>
      <c r="D1815" s="36" t="s">
        <v>1688</v>
      </c>
      <c r="E1815" s="44">
        <v>1137</v>
      </c>
      <c r="F1815" s="44">
        <v>5326.3</v>
      </c>
      <c r="G1815" s="44">
        <v>191933.98</v>
      </c>
      <c r="H1815" s="44">
        <v>418508.66</v>
      </c>
      <c r="I1815" s="44">
        <v>1050786.3376514637</v>
      </c>
      <c r="J1815" s="44">
        <v>500</v>
      </c>
      <c r="K1815" s="44">
        <v>500</v>
      </c>
      <c r="L1815" s="29">
        <f t="shared" si="115"/>
        <v>615768.93999999994</v>
      </c>
      <c r="M1815" s="29">
        <f t="shared" si="112"/>
        <v>1666555.2776514636</v>
      </c>
      <c r="N1815" s="44"/>
      <c r="O1815" s="44"/>
    </row>
    <row r="1816" spans="1:15" x14ac:dyDescent="0.25">
      <c r="A1816" s="43">
        <v>70402</v>
      </c>
      <c r="B1816" s="42">
        <f t="shared" si="113"/>
        <v>7</v>
      </c>
      <c r="C1816" s="42">
        <f t="shared" si="114"/>
        <v>0</v>
      </c>
      <c r="D1816" s="36" t="s">
        <v>1689</v>
      </c>
      <c r="E1816" s="44">
        <v>2635</v>
      </c>
      <c r="F1816" s="44">
        <v>5351.25</v>
      </c>
      <c r="G1816" s="44">
        <v>304439.27</v>
      </c>
      <c r="H1816" s="44">
        <v>577090.88</v>
      </c>
      <c r="I1816" s="44">
        <v>2561925.8427657872</v>
      </c>
      <c r="J1816" s="44">
        <v>500</v>
      </c>
      <c r="K1816" s="44">
        <v>500</v>
      </c>
      <c r="L1816" s="29">
        <f t="shared" si="115"/>
        <v>886881.4</v>
      </c>
      <c r="M1816" s="29">
        <f t="shared" si="112"/>
        <v>3448807.2427657871</v>
      </c>
      <c r="N1816" s="44"/>
      <c r="O1816" s="44"/>
    </row>
    <row r="1817" spans="1:15" x14ac:dyDescent="0.25">
      <c r="A1817" s="43">
        <v>70403</v>
      </c>
      <c r="B1817" s="42">
        <f t="shared" si="113"/>
        <v>7</v>
      </c>
      <c r="C1817" s="42">
        <f t="shared" si="114"/>
        <v>0</v>
      </c>
      <c r="D1817" s="36" t="s">
        <v>1690</v>
      </c>
      <c r="E1817" s="44">
        <v>4301</v>
      </c>
      <c r="F1817" s="44">
        <v>10586.43</v>
      </c>
      <c r="G1817" s="44">
        <v>615412.71</v>
      </c>
      <c r="H1817" s="44">
        <v>1546997.74</v>
      </c>
      <c r="I1817" s="44">
        <v>4167453.5517040505</v>
      </c>
      <c r="J1817" s="44">
        <v>500</v>
      </c>
      <c r="K1817" s="44">
        <v>500</v>
      </c>
      <c r="L1817" s="29">
        <f t="shared" si="115"/>
        <v>2172996.88</v>
      </c>
      <c r="M1817" s="29">
        <f t="shared" si="112"/>
        <v>6340450.4317040499</v>
      </c>
      <c r="N1817" s="44"/>
      <c r="O1817" s="44"/>
    </row>
    <row r="1818" spans="1:15" x14ac:dyDescent="0.25">
      <c r="A1818" s="43">
        <v>70404</v>
      </c>
      <c r="B1818" s="42">
        <f t="shared" si="113"/>
        <v>7</v>
      </c>
      <c r="C1818" s="42">
        <f t="shared" si="114"/>
        <v>0</v>
      </c>
      <c r="D1818" s="36" t="s">
        <v>1691</v>
      </c>
      <c r="E1818" s="44">
        <v>1845</v>
      </c>
      <c r="F1818" s="44">
        <v>3876.41</v>
      </c>
      <c r="G1818" s="44">
        <v>298039.84999999998</v>
      </c>
      <c r="H1818" s="44">
        <v>633123.15</v>
      </c>
      <c r="I1818" s="44">
        <v>1933971.0009227437</v>
      </c>
      <c r="J1818" s="44">
        <v>500</v>
      </c>
      <c r="K1818" s="44">
        <v>470</v>
      </c>
      <c r="L1818" s="29">
        <f t="shared" si="115"/>
        <v>954063.23021276598</v>
      </c>
      <c r="M1818" s="29">
        <f t="shared" si="112"/>
        <v>2888034.2311355099</v>
      </c>
      <c r="N1818" s="44"/>
      <c r="O1818" s="44"/>
    </row>
    <row r="1819" spans="1:15" x14ac:dyDescent="0.25">
      <c r="A1819" s="43">
        <v>70405</v>
      </c>
      <c r="B1819" s="42">
        <f t="shared" si="113"/>
        <v>7</v>
      </c>
      <c r="C1819" s="42">
        <f t="shared" si="114"/>
        <v>0</v>
      </c>
      <c r="D1819" s="36" t="s">
        <v>1692</v>
      </c>
      <c r="E1819" s="44">
        <v>1183</v>
      </c>
      <c r="F1819" s="44">
        <v>2954.33</v>
      </c>
      <c r="G1819" s="44">
        <v>110030.88</v>
      </c>
      <c r="H1819" s="44">
        <v>347863.17</v>
      </c>
      <c r="I1819" s="44">
        <v>1089076.0904789208</v>
      </c>
      <c r="J1819" s="44">
        <v>500</v>
      </c>
      <c r="K1819" s="44">
        <v>500</v>
      </c>
      <c r="L1819" s="29">
        <f t="shared" si="115"/>
        <v>460848.38</v>
      </c>
      <c r="M1819" s="29">
        <f t="shared" si="112"/>
        <v>1549924.4704789207</v>
      </c>
      <c r="N1819" s="44"/>
      <c r="O1819" s="44"/>
    </row>
    <row r="1820" spans="1:15" x14ac:dyDescent="0.25">
      <c r="A1820" s="43">
        <v>70406</v>
      </c>
      <c r="B1820" s="42">
        <f t="shared" si="113"/>
        <v>7</v>
      </c>
      <c r="C1820" s="42">
        <f t="shared" si="114"/>
        <v>0</v>
      </c>
      <c r="D1820" s="36" t="s">
        <v>1693</v>
      </c>
      <c r="E1820" s="44">
        <v>5640</v>
      </c>
      <c r="F1820" s="44">
        <v>20375.3</v>
      </c>
      <c r="G1820" s="44">
        <v>589616.81999999995</v>
      </c>
      <c r="H1820" s="44">
        <v>1369318.38</v>
      </c>
      <c r="I1820" s="44">
        <v>5246344.4553690376</v>
      </c>
      <c r="J1820" s="44">
        <v>500</v>
      </c>
      <c r="K1820" s="44">
        <v>500</v>
      </c>
      <c r="L1820" s="29">
        <f t="shared" si="115"/>
        <v>1979310.5</v>
      </c>
      <c r="M1820" s="29">
        <f t="shared" si="112"/>
        <v>7225654.9553690376</v>
      </c>
      <c r="N1820" s="44"/>
      <c r="O1820" s="44"/>
    </row>
    <row r="1821" spans="1:15" x14ac:dyDescent="0.25">
      <c r="A1821" s="43">
        <v>70407</v>
      </c>
      <c r="B1821" s="42">
        <f t="shared" si="113"/>
        <v>7</v>
      </c>
      <c r="C1821" s="42">
        <f t="shared" si="114"/>
        <v>0</v>
      </c>
      <c r="D1821" s="36" t="s">
        <v>1694</v>
      </c>
      <c r="E1821" s="44">
        <v>1160</v>
      </c>
      <c r="F1821" s="44">
        <v>2261.96</v>
      </c>
      <c r="G1821" s="44">
        <v>125977.48</v>
      </c>
      <c r="H1821" s="44">
        <v>289440.48</v>
      </c>
      <c r="I1821" s="44">
        <v>1107075.0207703079</v>
      </c>
      <c r="J1821" s="44">
        <v>500</v>
      </c>
      <c r="K1821" s="44">
        <v>500</v>
      </c>
      <c r="L1821" s="29">
        <f t="shared" si="115"/>
        <v>417679.92</v>
      </c>
      <c r="M1821" s="29">
        <f t="shared" si="112"/>
        <v>1524754.9407703078</v>
      </c>
      <c r="N1821" s="44"/>
      <c r="O1821" s="44"/>
    </row>
    <row r="1822" spans="1:15" x14ac:dyDescent="0.25">
      <c r="A1822" s="43">
        <v>70408</v>
      </c>
      <c r="B1822" s="42">
        <f t="shared" si="113"/>
        <v>7</v>
      </c>
      <c r="C1822" s="42">
        <f t="shared" si="114"/>
        <v>0</v>
      </c>
      <c r="D1822" s="36" t="s">
        <v>1695</v>
      </c>
      <c r="E1822" s="44">
        <v>1571</v>
      </c>
      <c r="F1822" s="44">
        <v>7691.17</v>
      </c>
      <c r="G1822" s="44">
        <v>310640.76</v>
      </c>
      <c r="H1822" s="44">
        <v>398853.96</v>
      </c>
      <c r="I1822" s="44">
        <v>1471574.5401671</v>
      </c>
      <c r="J1822" s="44">
        <v>500</v>
      </c>
      <c r="K1822" s="44">
        <v>500</v>
      </c>
      <c r="L1822" s="29">
        <f t="shared" si="115"/>
        <v>717185.89</v>
      </c>
      <c r="M1822" s="29">
        <f t="shared" si="112"/>
        <v>2188760.4301670999</v>
      </c>
      <c r="N1822" s="44"/>
      <c r="O1822" s="44"/>
    </row>
    <row r="1823" spans="1:15" x14ac:dyDescent="0.25">
      <c r="A1823" s="43">
        <v>70409</v>
      </c>
      <c r="B1823" s="42">
        <f t="shared" si="113"/>
        <v>7</v>
      </c>
      <c r="C1823" s="42">
        <f t="shared" si="114"/>
        <v>0</v>
      </c>
      <c r="D1823" s="36" t="s">
        <v>1696</v>
      </c>
      <c r="E1823" s="44">
        <v>5231</v>
      </c>
      <c r="F1823" s="44">
        <v>12114.14</v>
      </c>
      <c r="G1823" s="44">
        <v>1036311.34</v>
      </c>
      <c r="H1823" s="44">
        <v>1205803.3</v>
      </c>
      <c r="I1823" s="44">
        <v>5304585.3464723201</v>
      </c>
      <c r="J1823" s="44">
        <v>500</v>
      </c>
      <c r="K1823" s="44">
        <v>500</v>
      </c>
      <c r="L1823" s="29">
        <f t="shared" si="115"/>
        <v>2254228.7800000003</v>
      </c>
      <c r="M1823" s="29">
        <f t="shared" si="112"/>
        <v>7558814.1264723204</v>
      </c>
      <c r="N1823" s="44"/>
      <c r="O1823" s="44"/>
    </row>
    <row r="1824" spans="1:15" x14ac:dyDescent="0.25">
      <c r="A1824" s="43">
        <v>70410</v>
      </c>
      <c r="B1824" s="42">
        <f t="shared" si="113"/>
        <v>7</v>
      </c>
      <c r="C1824" s="42">
        <f t="shared" si="114"/>
        <v>0</v>
      </c>
      <c r="D1824" s="36" t="s">
        <v>1697</v>
      </c>
      <c r="E1824" s="44">
        <v>3996</v>
      </c>
      <c r="F1824" s="44">
        <v>15289.66</v>
      </c>
      <c r="G1824" s="44">
        <v>554117.13</v>
      </c>
      <c r="H1824" s="44">
        <v>1284607.1599999999</v>
      </c>
      <c r="I1824" s="44">
        <v>3736537.4141360903</v>
      </c>
      <c r="J1824" s="44">
        <v>500</v>
      </c>
      <c r="K1824" s="44">
        <v>500</v>
      </c>
      <c r="L1824" s="29">
        <f t="shared" si="115"/>
        <v>1854013.95</v>
      </c>
      <c r="M1824" s="29">
        <f t="shared" si="112"/>
        <v>5590551.3641360905</v>
      </c>
      <c r="N1824" s="44"/>
      <c r="O1824" s="44"/>
    </row>
    <row r="1825" spans="1:15" x14ac:dyDescent="0.25">
      <c r="A1825" s="43">
        <v>70411</v>
      </c>
      <c r="B1825" s="42">
        <f t="shared" si="113"/>
        <v>7</v>
      </c>
      <c r="C1825" s="42">
        <f t="shared" si="114"/>
        <v>0</v>
      </c>
      <c r="D1825" s="36" t="s">
        <v>1698</v>
      </c>
      <c r="E1825" s="44">
        <v>8220</v>
      </c>
      <c r="F1825" s="44">
        <v>14636.59</v>
      </c>
      <c r="G1825" s="44">
        <v>2207201.5</v>
      </c>
      <c r="H1825" s="44">
        <v>5654665.3300000001</v>
      </c>
      <c r="I1825" s="44">
        <v>7833319.1621117759</v>
      </c>
      <c r="J1825" s="44">
        <v>500</v>
      </c>
      <c r="K1825" s="44">
        <v>500</v>
      </c>
      <c r="L1825" s="29">
        <f t="shared" si="115"/>
        <v>7876503.4199999999</v>
      </c>
      <c r="M1825" s="29">
        <f t="shared" si="112"/>
        <v>15709822.582111776</v>
      </c>
      <c r="N1825" s="44"/>
      <c r="O1825" s="44"/>
    </row>
    <row r="1826" spans="1:15" x14ac:dyDescent="0.25">
      <c r="A1826" s="43">
        <v>70412</v>
      </c>
      <c r="B1826" s="42">
        <f t="shared" si="113"/>
        <v>7</v>
      </c>
      <c r="C1826" s="42">
        <f t="shared" si="114"/>
        <v>0</v>
      </c>
      <c r="D1826" s="36" t="s">
        <v>1699</v>
      </c>
      <c r="E1826" s="44">
        <v>4347</v>
      </c>
      <c r="F1826" s="44">
        <v>13344.71</v>
      </c>
      <c r="G1826" s="44">
        <v>619746.18000000005</v>
      </c>
      <c r="H1826" s="44">
        <v>806383.61</v>
      </c>
      <c r="I1826" s="44">
        <v>4232053.9256130438</v>
      </c>
      <c r="J1826" s="44">
        <v>500</v>
      </c>
      <c r="K1826" s="44">
        <v>500</v>
      </c>
      <c r="L1826" s="29">
        <f t="shared" si="115"/>
        <v>1439474.5</v>
      </c>
      <c r="M1826" s="29">
        <f t="shared" si="112"/>
        <v>5671528.4256130438</v>
      </c>
      <c r="N1826" s="44"/>
      <c r="O1826" s="44"/>
    </row>
    <row r="1827" spans="1:15" x14ac:dyDescent="0.25">
      <c r="A1827" s="43">
        <v>70413</v>
      </c>
      <c r="B1827" s="42">
        <f t="shared" si="113"/>
        <v>7</v>
      </c>
      <c r="C1827" s="42">
        <f t="shared" si="114"/>
        <v>0</v>
      </c>
      <c r="D1827" s="36" t="s">
        <v>1700</v>
      </c>
      <c r="E1827" s="44">
        <v>2217</v>
      </c>
      <c r="F1827" s="44">
        <v>5433.71</v>
      </c>
      <c r="G1827" s="44">
        <v>327722.51</v>
      </c>
      <c r="H1827" s="44">
        <v>1383671.1</v>
      </c>
      <c r="I1827" s="44">
        <v>2046548.3829929209</v>
      </c>
      <c r="J1827" s="44">
        <v>500</v>
      </c>
      <c r="K1827" s="44">
        <v>500</v>
      </c>
      <c r="L1827" s="29">
        <f t="shared" si="115"/>
        <v>1716827.32</v>
      </c>
      <c r="M1827" s="29">
        <f t="shared" si="112"/>
        <v>3763375.7029929208</v>
      </c>
      <c r="N1827" s="44"/>
      <c r="O1827" s="44"/>
    </row>
    <row r="1828" spans="1:15" x14ac:dyDescent="0.25">
      <c r="A1828" s="43">
        <v>70414</v>
      </c>
      <c r="B1828" s="42">
        <f t="shared" si="113"/>
        <v>7</v>
      </c>
      <c r="C1828" s="42">
        <f t="shared" si="114"/>
        <v>0</v>
      </c>
      <c r="D1828" s="36" t="s">
        <v>1701</v>
      </c>
      <c r="E1828" s="44">
        <v>1649</v>
      </c>
      <c r="F1828" s="44">
        <v>3996.08</v>
      </c>
      <c r="G1828" s="44">
        <v>396291.55</v>
      </c>
      <c r="H1828" s="44">
        <v>461035.09</v>
      </c>
      <c r="I1828" s="44">
        <v>1548036.3390416447</v>
      </c>
      <c r="J1828" s="44">
        <v>500</v>
      </c>
      <c r="K1828" s="44">
        <v>500</v>
      </c>
      <c r="L1828" s="29">
        <f t="shared" si="115"/>
        <v>861322.72</v>
      </c>
      <c r="M1828" s="29">
        <f t="shared" si="112"/>
        <v>2409359.0590416444</v>
      </c>
      <c r="N1828" s="44"/>
      <c r="O1828" s="44"/>
    </row>
    <row r="1829" spans="1:15" x14ac:dyDescent="0.25">
      <c r="A1829" s="43">
        <v>70415</v>
      </c>
      <c r="B1829" s="42">
        <f t="shared" si="113"/>
        <v>7</v>
      </c>
      <c r="C1829" s="42">
        <f t="shared" si="114"/>
        <v>0</v>
      </c>
      <c r="D1829" s="36" t="s">
        <v>1702</v>
      </c>
      <c r="E1829" s="44">
        <v>790</v>
      </c>
      <c r="F1829" s="44">
        <v>1640.66</v>
      </c>
      <c r="G1829" s="44">
        <v>92961.01</v>
      </c>
      <c r="H1829" s="44">
        <v>82178.23</v>
      </c>
      <c r="I1829" s="44">
        <v>749000.11793304083</v>
      </c>
      <c r="J1829" s="44">
        <v>500</v>
      </c>
      <c r="K1829" s="44">
        <v>500</v>
      </c>
      <c r="L1829" s="29">
        <f t="shared" si="115"/>
        <v>176779.9</v>
      </c>
      <c r="M1829" s="29">
        <f t="shared" si="112"/>
        <v>925780.01793304086</v>
      </c>
      <c r="N1829" s="44"/>
      <c r="O1829" s="44"/>
    </row>
    <row r="1830" spans="1:15" x14ac:dyDescent="0.25">
      <c r="A1830" s="43">
        <v>70416</v>
      </c>
      <c r="B1830" s="42">
        <f t="shared" si="113"/>
        <v>7</v>
      </c>
      <c r="C1830" s="42">
        <f t="shared" si="114"/>
        <v>0</v>
      </c>
      <c r="D1830" s="36" t="s">
        <v>1703</v>
      </c>
      <c r="E1830" s="44">
        <v>9463</v>
      </c>
      <c r="F1830" s="44">
        <v>15625.88</v>
      </c>
      <c r="G1830" s="44">
        <v>1231205.5</v>
      </c>
      <c r="H1830" s="44">
        <v>4354091.4800000004</v>
      </c>
      <c r="I1830" s="44">
        <v>8992730.2591476124</v>
      </c>
      <c r="J1830" s="44">
        <v>500</v>
      </c>
      <c r="K1830" s="44">
        <v>500</v>
      </c>
      <c r="L1830" s="29">
        <f t="shared" si="115"/>
        <v>5600922.8600000003</v>
      </c>
      <c r="M1830" s="29">
        <f t="shared" si="112"/>
        <v>14593653.119147614</v>
      </c>
      <c r="N1830" s="44"/>
      <c r="O1830" s="44"/>
    </row>
    <row r="1831" spans="1:15" x14ac:dyDescent="0.25">
      <c r="A1831" s="43">
        <v>70417</v>
      </c>
      <c r="B1831" s="42">
        <f t="shared" si="113"/>
        <v>7</v>
      </c>
      <c r="C1831" s="42">
        <f t="shared" si="114"/>
        <v>0</v>
      </c>
      <c r="D1831" s="36" t="s">
        <v>1704</v>
      </c>
      <c r="E1831" s="44">
        <v>1822</v>
      </c>
      <c r="F1831" s="44">
        <v>5032.09</v>
      </c>
      <c r="G1831" s="44">
        <v>216435.02</v>
      </c>
      <c r="H1831" s="44">
        <v>541950.23</v>
      </c>
      <c r="I1831" s="44">
        <v>1721542.940878262</v>
      </c>
      <c r="J1831" s="44">
        <v>500</v>
      </c>
      <c r="K1831" s="44">
        <v>500</v>
      </c>
      <c r="L1831" s="29">
        <f t="shared" si="115"/>
        <v>763417.34</v>
      </c>
      <c r="M1831" s="29">
        <f t="shared" si="112"/>
        <v>2484960.2808782621</v>
      </c>
      <c r="N1831" s="44"/>
      <c r="O1831" s="44"/>
    </row>
    <row r="1832" spans="1:15" x14ac:dyDescent="0.25">
      <c r="A1832" s="43">
        <v>70418</v>
      </c>
      <c r="B1832" s="42">
        <f t="shared" si="113"/>
        <v>7</v>
      </c>
      <c r="C1832" s="42">
        <f t="shared" si="114"/>
        <v>0</v>
      </c>
      <c r="D1832" s="36" t="s">
        <v>1705</v>
      </c>
      <c r="E1832" s="44">
        <v>841</v>
      </c>
      <c r="F1832" s="44">
        <v>5114.5</v>
      </c>
      <c r="G1832" s="44">
        <v>69190.67</v>
      </c>
      <c r="H1832" s="44">
        <v>69022.13</v>
      </c>
      <c r="I1832" s="44">
        <v>775771.21736447746</v>
      </c>
      <c r="J1832" s="44">
        <v>500</v>
      </c>
      <c r="K1832" s="44">
        <v>500</v>
      </c>
      <c r="L1832" s="29">
        <f t="shared" si="115"/>
        <v>143327.29999999999</v>
      </c>
      <c r="M1832" s="29">
        <f t="shared" si="112"/>
        <v>919098.51736447751</v>
      </c>
      <c r="N1832" s="44"/>
      <c r="O1832" s="44"/>
    </row>
    <row r="1833" spans="1:15" x14ac:dyDescent="0.25">
      <c r="A1833" s="43">
        <v>70419</v>
      </c>
      <c r="B1833" s="42">
        <f t="shared" si="113"/>
        <v>7</v>
      </c>
      <c r="C1833" s="42">
        <f t="shared" si="114"/>
        <v>0</v>
      </c>
      <c r="D1833" s="36" t="s">
        <v>1706</v>
      </c>
      <c r="E1833" s="44">
        <v>2038</v>
      </c>
      <c r="F1833" s="44">
        <v>8850.66</v>
      </c>
      <c r="G1833" s="44">
        <v>263890.76</v>
      </c>
      <c r="H1833" s="44">
        <v>438745.83</v>
      </c>
      <c r="I1833" s="44">
        <v>1937257.5295270556</v>
      </c>
      <c r="J1833" s="44">
        <v>500</v>
      </c>
      <c r="K1833" s="44">
        <v>500</v>
      </c>
      <c r="L1833" s="29">
        <f t="shared" si="115"/>
        <v>711487.25</v>
      </c>
      <c r="M1833" s="29">
        <f t="shared" si="112"/>
        <v>2648744.7795270556</v>
      </c>
      <c r="N1833" s="44"/>
      <c r="O1833" s="44"/>
    </row>
    <row r="1834" spans="1:15" x14ac:dyDescent="0.25">
      <c r="A1834" s="43">
        <v>70420</v>
      </c>
      <c r="B1834" s="42">
        <f t="shared" si="113"/>
        <v>7</v>
      </c>
      <c r="C1834" s="42">
        <f t="shared" si="114"/>
        <v>0</v>
      </c>
      <c r="D1834" s="36" t="s">
        <v>1707</v>
      </c>
      <c r="E1834" s="44">
        <v>3683</v>
      </c>
      <c r="F1834" s="44">
        <v>12817.86</v>
      </c>
      <c r="G1834" s="44">
        <v>464331.56</v>
      </c>
      <c r="H1834" s="44">
        <v>719218.03</v>
      </c>
      <c r="I1834" s="44">
        <v>3618687.1687945169</v>
      </c>
      <c r="J1834" s="44">
        <v>500</v>
      </c>
      <c r="K1834" s="44">
        <v>500</v>
      </c>
      <c r="L1834" s="29">
        <f t="shared" si="115"/>
        <v>1196367.45</v>
      </c>
      <c r="M1834" s="29">
        <f t="shared" si="112"/>
        <v>4815054.6187945167</v>
      </c>
      <c r="N1834" s="44"/>
      <c r="O1834" s="44"/>
    </row>
    <row r="1835" spans="1:15" x14ac:dyDescent="0.25">
      <c r="A1835" s="43">
        <v>70501</v>
      </c>
      <c r="B1835" s="42">
        <f t="shared" si="113"/>
        <v>7</v>
      </c>
      <c r="C1835" s="42">
        <f t="shared" si="114"/>
        <v>0</v>
      </c>
      <c r="D1835" s="36" t="s">
        <v>1708</v>
      </c>
      <c r="E1835" s="44">
        <v>2550</v>
      </c>
      <c r="F1835" s="44">
        <v>5090.9399999999996</v>
      </c>
      <c r="G1835" s="44">
        <v>329968.23</v>
      </c>
      <c r="H1835" s="44">
        <v>447636.67</v>
      </c>
      <c r="I1835" s="44">
        <v>2572818.031950138</v>
      </c>
      <c r="J1835" s="44">
        <v>500</v>
      </c>
      <c r="K1835" s="44">
        <v>500</v>
      </c>
      <c r="L1835" s="29">
        <f t="shared" si="115"/>
        <v>782695.84</v>
      </c>
      <c r="M1835" s="29">
        <f t="shared" si="112"/>
        <v>3355513.8719501379</v>
      </c>
      <c r="N1835" s="44"/>
      <c r="O1835" s="44"/>
    </row>
    <row r="1836" spans="1:15" x14ac:dyDescent="0.25">
      <c r="A1836" s="43">
        <v>70502</v>
      </c>
      <c r="B1836" s="42">
        <f t="shared" si="113"/>
        <v>7</v>
      </c>
      <c r="C1836" s="42">
        <f t="shared" si="114"/>
        <v>0</v>
      </c>
      <c r="D1836" s="36" t="s">
        <v>1709</v>
      </c>
      <c r="E1836" s="44">
        <v>986</v>
      </c>
      <c r="F1836" s="44">
        <v>2001.06</v>
      </c>
      <c r="G1836" s="44">
        <v>70101.48</v>
      </c>
      <c r="H1836" s="44">
        <v>79395.63</v>
      </c>
      <c r="I1836" s="44">
        <v>872342.44096126093</v>
      </c>
      <c r="J1836" s="44">
        <v>500</v>
      </c>
      <c r="K1836" s="44">
        <v>500</v>
      </c>
      <c r="L1836" s="29">
        <f t="shared" si="115"/>
        <v>151498.16999999998</v>
      </c>
      <c r="M1836" s="29">
        <f t="shared" si="112"/>
        <v>1023840.610961261</v>
      </c>
      <c r="N1836" s="44"/>
      <c r="O1836" s="44"/>
    </row>
    <row r="1837" spans="1:15" x14ac:dyDescent="0.25">
      <c r="A1837" s="43">
        <v>70503</v>
      </c>
      <c r="B1837" s="42">
        <f t="shared" si="113"/>
        <v>7</v>
      </c>
      <c r="C1837" s="42">
        <f t="shared" si="114"/>
        <v>0</v>
      </c>
      <c r="D1837" s="36" t="s">
        <v>1710</v>
      </c>
      <c r="E1837" s="44">
        <v>2786</v>
      </c>
      <c r="F1837" s="44">
        <v>3579.83</v>
      </c>
      <c r="G1837" s="44">
        <v>234449.43</v>
      </c>
      <c r="H1837" s="44">
        <v>414117.22</v>
      </c>
      <c r="I1837" s="44">
        <v>2589635.3722680546</v>
      </c>
      <c r="J1837" s="44">
        <v>500</v>
      </c>
      <c r="K1837" s="44">
        <v>500</v>
      </c>
      <c r="L1837" s="29">
        <f t="shared" si="115"/>
        <v>652146.48</v>
      </c>
      <c r="M1837" s="29">
        <f t="shared" si="112"/>
        <v>3241781.8522680546</v>
      </c>
      <c r="N1837" s="44"/>
      <c r="O1837" s="44"/>
    </row>
    <row r="1838" spans="1:15" x14ac:dyDescent="0.25">
      <c r="A1838" s="43">
        <v>70504</v>
      </c>
      <c r="B1838" s="42">
        <f t="shared" si="113"/>
        <v>7</v>
      </c>
      <c r="C1838" s="42">
        <f t="shared" si="114"/>
        <v>0</v>
      </c>
      <c r="D1838" s="36" t="s">
        <v>1711</v>
      </c>
      <c r="E1838" s="44">
        <v>1524</v>
      </c>
      <c r="F1838" s="44">
        <v>14418.43</v>
      </c>
      <c r="G1838" s="44">
        <v>80252.740000000005</v>
      </c>
      <c r="H1838" s="44">
        <v>67794.11</v>
      </c>
      <c r="I1838" s="44">
        <v>1350250.0518399845</v>
      </c>
      <c r="J1838" s="44">
        <v>500</v>
      </c>
      <c r="K1838" s="44">
        <v>500</v>
      </c>
      <c r="L1838" s="29">
        <f t="shared" si="115"/>
        <v>162465.28000000003</v>
      </c>
      <c r="M1838" s="29">
        <f t="shared" si="112"/>
        <v>1512715.3318399845</v>
      </c>
      <c r="N1838" s="44"/>
      <c r="O1838" s="44"/>
    </row>
    <row r="1839" spans="1:15" x14ac:dyDescent="0.25">
      <c r="A1839" s="43">
        <v>70505</v>
      </c>
      <c r="B1839" s="42">
        <f t="shared" si="113"/>
        <v>7</v>
      </c>
      <c r="C1839" s="42">
        <f t="shared" si="114"/>
        <v>0</v>
      </c>
      <c r="D1839" s="36" t="s">
        <v>1712</v>
      </c>
      <c r="E1839" s="44">
        <v>3491</v>
      </c>
      <c r="F1839" s="44">
        <v>10246.65</v>
      </c>
      <c r="G1839" s="44">
        <v>219577.62</v>
      </c>
      <c r="H1839" s="44">
        <v>234107.92</v>
      </c>
      <c r="I1839" s="44">
        <v>3070671.5951818451</v>
      </c>
      <c r="J1839" s="44">
        <v>500</v>
      </c>
      <c r="K1839" s="44">
        <v>500</v>
      </c>
      <c r="L1839" s="29">
        <f t="shared" si="115"/>
        <v>463932.19</v>
      </c>
      <c r="M1839" s="29">
        <f t="shared" si="112"/>
        <v>3534603.7851818451</v>
      </c>
      <c r="N1839" s="44"/>
      <c r="O1839" s="44"/>
    </row>
    <row r="1840" spans="1:15" x14ac:dyDescent="0.25">
      <c r="A1840" s="43">
        <v>70506</v>
      </c>
      <c r="B1840" s="42">
        <f t="shared" si="113"/>
        <v>7</v>
      </c>
      <c r="C1840" s="42">
        <f t="shared" si="114"/>
        <v>0</v>
      </c>
      <c r="D1840" s="36" t="s">
        <v>1713</v>
      </c>
      <c r="E1840" s="44">
        <v>3001</v>
      </c>
      <c r="F1840" s="44">
        <v>1935.66</v>
      </c>
      <c r="G1840" s="44">
        <v>330946.59000000003</v>
      </c>
      <c r="H1840" s="44">
        <v>1796414.73</v>
      </c>
      <c r="I1840" s="44">
        <v>2629017.2438063174</v>
      </c>
      <c r="J1840" s="44">
        <v>500</v>
      </c>
      <c r="K1840" s="44">
        <v>500</v>
      </c>
      <c r="L1840" s="29">
        <f t="shared" si="115"/>
        <v>2129296.98</v>
      </c>
      <c r="M1840" s="29">
        <f t="shared" si="112"/>
        <v>4758314.2238063179</v>
      </c>
      <c r="N1840" s="44"/>
      <c r="O1840" s="44"/>
    </row>
    <row r="1841" spans="1:15" x14ac:dyDescent="0.25">
      <c r="A1841" s="43">
        <v>70508</v>
      </c>
      <c r="B1841" s="42">
        <f t="shared" si="113"/>
        <v>7</v>
      </c>
      <c r="C1841" s="42">
        <f t="shared" si="114"/>
        <v>0</v>
      </c>
      <c r="D1841" s="36" t="s">
        <v>1714</v>
      </c>
      <c r="E1841" s="44">
        <v>5617</v>
      </c>
      <c r="F1841" s="44">
        <v>9251.67</v>
      </c>
      <c r="G1841" s="44">
        <v>449714.84</v>
      </c>
      <c r="H1841" s="44">
        <v>2121725</v>
      </c>
      <c r="I1841" s="44">
        <v>4983945.4412051421</v>
      </c>
      <c r="J1841" s="44">
        <v>500</v>
      </c>
      <c r="K1841" s="44">
        <v>500</v>
      </c>
      <c r="L1841" s="29">
        <f t="shared" si="115"/>
        <v>2580691.5099999998</v>
      </c>
      <c r="M1841" s="29">
        <f t="shared" si="112"/>
        <v>7564636.9512051418</v>
      </c>
      <c r="N1841" s="44"/>
      <c r="O1841" s="44"/>
    </row>
    <row r="1842" spans="1:15" x14ac:dyDescent="0.25">
      <c r="A1842" s="43">
        <v>70509</v>
      </c>
      <c r="B1842" s="42">
        <f t="shared" si="113"/>
        <v>7</v>
      </c>
      <c r="C1842" s="42">
        <f t="shared" si="114"/>
        <v>0</v>
      </c>
      <c r="D1842" s="36" t="s">
        <v>1715</v>
      </c>
      <c r="E1842" s="44">
        <v>2810</v>
      </c>
      <c r="F1842" s="44">
        <v>6680.83</v>
      </c>
      <c r="G1842" s="44">
        <v>599512</v>
      </c>
      <c r="H1842" s="44">
        <v>1043249.02</v>
      </c>
      <c r="I1842" s="44">
        <v>3127005.2173958779</v>
      </c>
      <c r="J1842" s="44">
        <v>500</v>
      </c>
      <c r="K1842" s="44">
        <v>500</v>
      </c>
      <c r="L1842" s="29">
        <f t="shared" si="115"/>
        <v>1649441.85</v>
      </c>
      <c r="M1842" s="29">
        <f t="shared" si="112"/>
        <v>4776447.067395878</v>
      </c>
      <c r="N1842" s="44"/>
      <c r="O1842" s="44"/>
    </row>
    <row r="1843" spans="1:15" x14ac:dyDescent="0.25">
      <c r="A1843" s="43">
        <v>70510</v>
      </c>
      <c r="B1843" s="42">
        <f t="shared" si="113"/>
        <v>7</v>
      </c>
      <c r="C1843" s="42">
        <f t="shared" si="114"/>
        <v>0</v>
      </c>
      <c r="D1843" s="36" t="s">
        <v>1716</v>
      </c>
      <c r="E1843" s="44">
        <v>1566</v>
      </c>
      <c r="F1843" s="44">
        <v>6628.95</v>
      </c>
      <c r="G1843" s="44">
        <v>114796.19</v>
      </c>
      <c r="H1843" s="44">
        <v>388667.99</v>
      </c>
      <c r="I1843" s="44">
        <v>1393150.3771614409</v>
      </c>
      <c r="J1843" s="44">
        <v>500</v>
      </c>
      <c r="K1843" s="44">
        <v>500</v>
      </c>
      <c r="L1843" s="29">
        <f t="shared" si="115"/>
        <v>510093.13</v>
      </c>
      <c r="M1843" s="29">
        <f t="shared" si="112"/>
        <v>1903243.5071614408</v>
      </c>
      <c r="N1843" s="44"/>
      <c r="O1843" s="44"/>
    </row>
    <row r="1844" spans="1:15" x14ac:dyDescent="0.25">
      <c r="A1844" s="43">
        <v>70511</v>
      </c>
      <c r="B1844" s="42">
        <f t="shared" si="113"/>
        <v>7</v>
      </c>
      <c r="C1844" s="42">
        <f t="shared" si="114"/>
        <v>0</v>
      </c>
      <c r="D1844" s="36" t="s">
        <v>1717</v>
      </c>
      <c r="E1844" s="44">
        <v>5864</v>
      </c>
      <c r="F1844" s="44">
        <v>4250.75</v>
      </c>
      <c r="G1844" s="44">
        <v>484433.48</v>
      </c>
      <c r="H1844" s="44">
        <v>2500707.79</v>
      </c>
      <c r="I1844" s="44">
        <v>5108386.5526175722</v>
      </c>
      <c r="J1844" s="44">
        <v>500</v>
      </c>
      <c r="K1844" s="44">
        <v>500</v>
      </c>
      <c r="L1844" s="29">
        <f t="shared" si="115"/>
        <v>2989392.02</v>
      </c>
      <c r="M1844" s="29">
        <f t="shared" si="112"/>
        <v>8097778.5726175718</v>
      </c>
      <c r="N1844" s="44"/>
      <c r="O1844" s="44"/>
    </row>
    <row r="1845" spans="1:15" x14ac:dyDescent="0.25">
      <c r="A1845" s="43">
        <v>70512</v>
      </c>
      <c r="B1845" s="42">
        <f t="shared" si="113"/>
        <v>7</v>
      </c>
      <c r="C1845" s="42">
        <f t="shared" si="114"/>
        <v>0</v>
      </c>
      <c r="D1845" s="36" t="s">
        <v>1718</v>
      </c>
      <c r="E1845" s="44">
        <v>4928</v>
      </c>
      <c r="F1845" s="44">
        <v>6223.04</v>
      </c>
      <c r="G1845" s="44">
        <v>421582.89</v>
      </c>
      <c r="H1845" s="44">
        <v>1470830.42</v>
      </c>
      <c r="I1845" s="44">
        <v>4447810.3559716344</v>
      </c>
      <c r="J1845" s="44">
        <v>500</v>
      </c>
      <c r="K1845" s="44">
        <v>500</v>
      </c>
      <c r="L1845" s="29">
        <f t="shared" si="115"/>
        <v>1898636.3499999999</v>
      </c>
      <c r="M1845" s="29">
        <f t="shared" si="112"/>
        <v>6346446.705971634</v>
      </c>
      <c r="N1845" s="44"/>
      <c r="O1845" s="44"/>
    </row>
    <row r="1846" spans="1:15" x14ac:dyDescent="0.25">
      <c r="A1846" s="43">
        <v>70513</v>
      </c>
      <c r="B1846" s="42">
        <f t="shared" si="113"/>
        <v>7</v>
      </c>
      <c r="C1846" s="42">
        <f t="shared" si="114"/>
        <v>1</v>
      </c>
      <c r="D1846" s="36" t="s">
        <v>1719</v>
      </c>
      <c r="E1846" s="44">
        <v>19385</v>
      </c>
      <c r="F1846" s="44">
        <v>5671.57</v>
      </c>
      <c r="G1846" s="44">
        <v>1516505.86</v>
      </c>
      <c r="H1846" s="44">
        <v>8973306.4100000001</v>
      </c>
      <c r="I1846" s="44">
        <v>22415582.094046064</v>
      </c>
      <c r="J1846" s="44">
        <v>500</v>
      </c>
      <c r="K1846" s="44">
        <v>500</v>
      </c>
      <c r="L1846" s="29">
        <f t="shared" si="115"/>
        <v>10495483.84</v>
      </c>
      <c r="M1846" s="29">
        <f t="shared" si="112"/>
        <v>32911065.934046064</v>
      </c>
      <c r="N1846" s="44"/>
      <c r="O1846" s="44"/>
    </row>
    <row r="1847" spans="1:15" x14ac:dyDescent="0.25">
      <c r="A1847" s="43">
        <v>70514</v>
      </c>
      <c r="B1847" s="42">
        <f t="shared" si="113"/>
        <v>7</v>
      </c>
      <c r="C1847" s="42">
        <f t="shared" si="114"/>
        <v>0</v>
      </c>
      <c r="D1847" s="36" t="s">
        <v>1720</v>
      </c>
      <c r="E1847" s="44">
        <v>4599</v>
      </c>
      <c r="F1847" s="44">
        <v>5906.62</v>
      </c>
      <c r="G1847" s="44">
        <v>469057.92</v>
      </c>
      <c r="H1847" s="44">
        <v>8559338.1799999997</v>
      </c>
      <c r="I1847" s="44">
        <v>3991745.4366432652</v>
      </c>
      <c r="J1847" s="44">
        <v>500</v>
      </c>
      <c r="K1847" s="44">
        <v>400</v>
      </c>
      <c r="L1847" s="29">
        <f t="shared" si="115"/>
        <v>9151567.1999999993</v>
      </c>
      <c r="M1847" s="29">
        <f t="shared" si="112"/>
        <v>13143312.636643264</v>
      </c>
      <c r="N1847" s="44"/>
      <c r="O1847" s="44"/>
    </row>
    <row r="1848" spans="1:15" x14ac:dyDescent="0.25">
      <c r="A1848" s="43">
        <v>70515</v>
      </c>
      <c r="B1848" s="42">
        <f t="shared" si="113"/>
        <v>7</v>
      </c>
      <c r="C1848" s="42">
        <f t="shared" si="114"/>
        <v>0</v>
      </c>
      <c r="D1848" s="36" t="s">
        <v>1721</v>
      </c>
      <c r="E1848" s="44">
        <v>4163</v>
      </c>
      <c r="F1848" s="44">
        <v>10433.799999999999</v>
      </c>
      <c r="G1848" s="44">
        <v>420859.86</v>
      </c>
      <c r="H1848" s="44">
        <v>5824325.21</v>
      </c>
      <c r="I1848" s="44">
        <v>3624157.9109373097</v>
      </c>
      <c r="J1848" s="44">
        <v>500</v>
      </c>
      <c r="K1848" s="44">
        <v>500</v>
      </c>
      <c r="L1848" s="29">
        <f t="shared" si="115"/>
        <v>6255618.8700000001</v>
      </c>
      <c r="M1848" s="29">
        <f t="shared" si="112"/>
        <v>9879776.7809373103</v>
      </c>
      <c r="N1848" s="44"/>
      <c r="O1848" s="44"/>
    </row>
    <row r="1849" spans="1:15" x14ac:dyDescent="0.25">
      <c r="A1849" s="43">
        <v>70516</v>
      </c>
      <c r="B1849" s="42">
        <f t="shared" si="113"/>
        <v>7</v>
      </c>
      <c r="C1849" s="42">
        <f t="shared" si="114"/>
        <v>0</v>
      </c>
      <c r="D1849" s="36" t="s">
        <v>1722</v>
      </c>
      <c r="E1849" s="44">
        <v>392</v>
      </c>
      <c r="F1849" s="44">
        <v>807.43</v>
      </c>
      <c r="G1849" s="44">
        <v>28211.200000000001</v>
      </c>
      <c r="H1849" s="44">
        <v>60296.41</v>
      </c>
      <c r="I1849" s="44">
        <v>359002.60287952289</v>
      </c>
      <c r="J1849" s="44">
        <v>500</v>
      </c>
      <c r="K1849" s="44">
        <v>500</v>
      </c>
      <c r="L1849" s="29">
        <f t="shared" si="115"/>
        <v>89315.040000000008</v>
      </c>
      <c r="M1849" s="29">
        <f t="shared" si="112"/>
        <v>448317.64287952287</v>
      </c>
      <c r="N1849" s="44"/>
      <c r="O1849" s="44"/>
    </row>
    <row r="1850" spans="1:15" x14ac:dyDescent="0.25">
      <c r="A1850" s="43">
        <v>70517</v>
      </c>
      <c r="B1850" s="42">
        <f t="shared" si="113"/>
        <v>7</v>
      </c>
      <c r="C1850" s="42">
        <f t="shared" si="114"/>
        <v>0</v>
      </c>
      <c r="D1850" s="36" t="s">
        <v>1723</v>
      </c>
      <c r="E1850" s="44">
        <v>3343</v>
      </c>
      <c r="F1850" s="44">
        <v>13664.64</v>
      </c>
      <c r="G1850" s="44">
        <v>205169.96</v>
      </c>
      <c r="H1850" s="44">
        <v>605118.86</v>
      </c>
      <c r="I1850" s="44">
        <v>2934143.625511352</v>
      </c>
      <c r="J1850" s="44">
        <v>500</v>
      </c>
      <c r="K1850" s="44">
        <v>500</v>
      </c>
      <c r="L1850" s="29">
        <f t="shared" si="115"/>
        <v>823953.46</v>
      </c>
      <c r="M1850" s="29">
        <f t="shared" si="112"/>
        <v>3758097.0855113519</v>
      </c>
      <c r="N1850" s="44"/>
      <c r="O1850" s="44"/>
    </row>
    <row r="1851" spans="1:15" x14ac:dyDescent="0.25">
      <c r="A1851" s="43">
        <v>70518</v>
      </c>
      <c r="B1851" s="42">
        <f t="shared" si="113"/>
        <v>7</v>
      </c>
      <c r="C1851" s="42">
        <f t="shared" si="114"/>
        <v>0</v>
      </c>
      <c r="D1851" s="36" t="s">
        <v>1724</v>
      </c>
      <c r="E1851" s="44">
        <v>2767</v>
      </c>
      <c r="F1851" s="44">
        <v>2518.39</v>
      </c>
      <c r="G1851" s="44">
        <v>244495.3</v>
      </c>
      <c r="H1851" s="44">
        <v>746669.86</v>
      </c>
      <c r="I1851" s="44">
        <v>2414998.2438208228</v>
      </c>
      <c r="J1851" s="44">
        <v>500</v>
      </c>
      <c r="K1851" s="44">
        <v>500</v>
      </c>
      <c r="L1851" s="29">
        <f t="shared" si="115"/>
        <v>993683.55</v>
      </c>
      <c r="M1851" s="29">
        <f t="shared" si="112"/>
        <v>3408681.7938208226</v>
      </c>
      <c r="N1851" s="44"/>
      <c r="O1851" s="44"/>
    </row>
    <row r="1852" spans="1:15" x14ac:dyDescent="0.25">
      <c r="A1852" s="43">
        <v>70519</v>
      </c>
      <c r="B1852" s="42">
        <f t="shared" si="113"/>
        <v>7</v>
      </c>
      <c r="C1852" s="42">
        <f t="shared" si="114"/>
        <v>0</v>
      </c>
      <c r="D1852" s="36" t="s">
        <v>1725</v>
      </c>
      <c r="E1852" s="44">
        <v>724</v>
      </c>
      <c r="F1852" s="44">
        <v>3312.67</v>
      </c>
      <c r="G1852" s="44">
        <v>41968.83</v>
      </c>
      <c r="H1852" s="44">
        <v>29308.99</v>
      </c>
      <c r="I1852" s="44">
        <v>630354.2271936622</v>
      </c>
      <c r="J1852" s="44">
        <v>500</v>
      </c>
      <c r="K1852" s="44">
        <v>500</v>
      </c>
      <c r="L1852" s="29">
        <f t="shared" si="115"/>
        <v>74590.490000000005</v>
      </c>
      <c r="M1852" s="29">
        <f t="shared" si="112"/>
        <v>704944.71719366219</v>
      </c>
      <c r="N1852" s="44"/>
      <c r="O1852" s="44"/>
    </row>
    <row r="1853" spans="1:15" x14ac:dyDescent="0.25">
      <c r="A1853" s="43">
        <v>70520</v>
      </c>
      <c r="B1853" s="42">
        <f t="shared" si="113"/>
        <v>7</v>
      </c>
      <c r="C1853" s="42">
        <f t="shared" si="114"/>
        <v>0</v>
      </c>
      <c r="D1853" s="36" t="s">
        <v>1726</v>
      </c>
      <c r="E1853" s="44">
        <v>2520</v>
      </c>
      <c r="F1853" s="44">
        <v>5580.31</v>
      </c>
      <c r="G1853" s="44">
        <v>208142.74</v>
      </c>
      <c r="H1853" s="44">
        <v>1348502.91</v>
      </c>
      <c r="I1853" s="44">
        <v>2233409.1232584668</v>
      </c>
      <c r="J1853" s="44">
        <v>500</v>
      </c>
      <c r="K1853" s="44">
        <v>500</v>
      </c>
      <c r="L1853" s="29">
        <f t="shared" si="115"/>
        <v>1562225.96</v>
      </c>
      <c r="M1853" s="29">
        <f t="shared" si="112"/>
        <v>3795635.0832584668</v>
      </c>
      <c r="N1853" s="44"/>
      <c r="O1853" s="44"/>
    </row>
    <row r="1854" spans="1:15" x14ac:dyDescent="0.25">
      <c r="A1854" s="43">
        <v>70521</v>
      </c>
      <c r="B1854" s="42">
        <f t="shared" si="113"/>
        <v>7</v>
      </c>
      <c r="C1854" s="42">
        <f t="shared" si="114"/>
        <v>0</v>
      </c>
      <c r="D1854" s="36" t="s">
        <v>1727</v>
      </c>
      <c r="E1854" s="44">
        <v>413</v>
      </c>
      <c r="F1854" s="44">
        <v>0</v>
      </c>
      <c r="G1854" s="44">
        <v>21934.69</v>
      </c>
      <c r="H1854" s="44">
        <v>189186.82</v>
      </c>
      <c r="I1854" s="44">
        <v>402370.40566789021</v>
      </c>
      <c r="J1854" s="44">
        <v>500</v>
      </c>
      <c r="K1854" s="44">
        <v>500</v>
      </c>
      <c r="L1854" s="29">
        <f t="shared" si="115"/>
        <v>211121.51</v>
      </c>
      <c r="M1854" s="29">
        <f t="shared" si="112"/>
        <v>613491.91566789022</v>
      </c>
      <c r="N1854" s="44"/>
      <c r="O1854" s="44"/>
    </row>
    <row r="1855" spans="1:15" x14ac:dyDescent="0.25">
      <c r="A1855" s="43">
        <v>70522</v>
      </c>
      <c r="B1855" s="42">
        <f t="shared" si="113"/>
        <v>7</v>
      </c>
      <c r="C1855" s="42">
        <f t="shared" si="114"/>
        <v>0</v>
      </c>
      <c r="D1855" s="36" t="s">
        <v>1728</v>
      </c>
      <c r="E1855" s="44">
        <v>2767</v>
      </c>
      <c r="F1855" s="44">
        <v>5605.38</v>
      </c>
      <c r="G1855" s="44">
        <v>264505.90000000002</v>
      </c>
      <c r="H1855" s="44">
        <v>564256.65</v>
      </c>
      <c r="I1855" s="44">
        <v>2541516.6553083952</v>
      </c>
      <c r="J1855" s="44">
        <v>500</v>
      </c>
      <c r="K1855" s="44">
        <v>500</v>
      </c>
      <c r="L1855" s="29">
        <f t="shared" si="115"/>
        <v>834367.93</v>
      </c>
      <c r="M1855" s="29">
        <f t="shared" si="112"/>
        <v>3375884.5853083953</v>
      </c>
      <c r="N1855" s="44"/>
      <c r="O1855" s="44"/>
    </row>
    <row r="1856" spans="1:15" x14ac:dyDescent="0.25">
      <c r="A1856" s="43">
        <v>70523</v>
      </c>
      <c r="B1856" s="42">
        <f t="shared" si="113"/>
        <v>7</v>
      </c>
      <c r="C1856" s="42">
        <f t="shared" si="114"/>
        <v>0</v>
      </c>
      <c r="D1856" s="36" t="s">
        <v>1729</v>
      </c>
      <c r="E1856" s="44">
        <v>522</v>
      </c>
      <c r="F1856" s="44">
        <v>4542.76</v>
      </c>
      <c r="G1856" s="44">
        <v>30528.51</v>
      </c>
      <c r="H1856" s="44">
        <v>28953.23</v>
      </c>
      <c r="I1856" s="44">
        <v>466012.15905381361</v>
      </c>
      <c r="J1856" s="44">
        <v>500</v>
      </c>
      <c r="K1856" s="44">
        <v>500</v>
      </c>
      <c r="L1856" s="29">
        <f t="shared" si="115"/>
        <v>64024.5</v>
      </c>
      <c r="M1856" s="29">
        <f t="shared" si="112"/>
        <v>530036.65905381367</v>
      </c>
      <c r="N1856" s="44"/>
      <c r="O1856" s="44"/>
    </row>
    <row r="1857" spans="1:15" x14ac:dyDescent="0.25">
      <c r="A1857" s="43">
        <v>70524</v>
      </c>
      <c r="B1857" s="42">
        <f t="shared" si="113"/>
        <v>7</v>
      </c>
      <c r="C1857" s="42">
        <f t="shared" si="114"/>
        <v>0</v>
      </c>
      <c r="D1857" s="36" t="s">
        <v>1730</v>
      </c>
      <c r="E1857" s="44">
        <v>1463</v>
      </c>
      <c r="F1857" s="44">
        <v>5069.25</v>
      </c>
      <c r="G1857" s="44">
        <v>196273.35</v>
      </c>
      <c r="H1857" s="44">
        <v>314332.25</v>
      </c>
      <c r="I1857" s="44">
        <v>1526736.3296567374</v>
      </c>
      <c r="J1857" s="44">
        <v>500</v>
      </c>
      <c r="K1857" s="44">
        <v>500</v>
      </c>
      <c r="L1857" s="29">
        <f t="shared" si="115"/>
        <v>515674.85</v>
      </c>
      <c r="M1857" s="29">
        <f t="shared" si="112"/>
        <v>2042411.1796567375</v>
      </c>
      <c r="N1857" s="44"/>
      <c r="O1857" s="44"/>
    </row>
    <row r="1858" spans="1:15" x14ac:dyDescent="0.25">
      <c r="A1858" s="43">
        <v>70525</v>
      </c>
      <c r="B1858" s="42">
        <f t="shared" si="113"/>
        <v>7</v>
      </c>
      <c r="C1858" s="42">
        <f t="shared" si="114"/>
        <v>0</v>
      </c>
      <c r="D1858" s="36" t="s">
        <v>1731</v>
      </c>
      <c r="E1858" s="44">
        <v>2506</v>
      </c>
      <c r="F1858" s="44">
        <v>6312.25</v>
      </c>
      <c r="G1858" s="44">
        <v>194673.93</v>
      </c>
      <c r="H1858" s="44">
        <v>888719.38</v>
      </c>
      <c r="I1858" s="44">
        <v>2183795.1176536069</v>
      </c>
      <c r="J1858" s="44">
        <v>500</v>
      </c>
      <c r="K1858" s="44">
        <v>500</v>
      </c>
      <c r="L1858" s="29">
        <f t="shared" si="115"/>
        <v>1089705.56</v>
      </c>
      <c r="M1858" s="29">
        <f t="shared" si="112"/>
        <v>3273500.677653607</v>
      </c>
      <c r="N1858" s="44"/>
      <c r="O1858" s="44"/>
    </row>
    <row r="1859" spans="1:15" x14ac:dyDescent="0.25">
      <c r="A1859" s="43">
        <v>70526</v>
      </c>
      <c r="B1859" s="42">
        <f t="shared" si="113"/>
        <v>7</v>
      </c>
      <c r="C1859" s="42">
        <f t="shared" si="114"/>
        <v>0</v>
      </c>
      <c r="D1859" s="36" t="s">
        <v>1732</v>
      </c>
      <c r="E1859" s="44">
        <v>3666</v>
      </c>
      <c r="F1859" s="44">
        <v>8096.77</v>
      </c>
      <c r="G1859" s="44">
        <v>373816.57</v>
      </c>
      <c r="H1859" s="44">
        <v>1218642.49</v>
      </c>
      <c r="I1859" s="44">
        <v>3681064.5741322902</v>
      </c>
      <c r="J1859" s="44">
        <v>500</v>
      </c>
      <c r="K1859" s="44">
        <v>500</v>
      </c>
      <c r="L1859" s="29">
        <f t="shared" si="115"/>
        <v>1600555.83</v>
      </c>
      <c r="M1859" s="29">
        <f t="shared" si="112"/>
        <v>5281620.4041322898</v>
      </c>
      <c r="N1859" s="44"/>
      <c r="O1859" s="44"/>
    </row>
    <row r="1860" spans="1:15" x14ac:dyDescent="0.25">
      <c r="A1860" s="43">
        <v>70527</v>
      </c>
      <c r="B1860" s="42">
        <f t="shared" si="113"/>
        <v>7</v>
      </c>
      <c r="C1860" s="42">
        <f t="shared" si="114"/>
        <v>0</v>
      </c>
      <c r="D1860" s="36" t="s">
        <v>1733</v>
      </c>
      <c r="E1860" s="44">
        <v>3010</v>
      </c>
      <c r="F1860" s="44">
        <v>15161.85</v>
      </c>
      <c r="G1860" s="44">
        <v>306860.73</v>
      </c>
      <c r="H1860" s="44">
        <v>412547.79</v>
      </c>
      <c r="I1860" s="44">
        <v>2785816.1248122202</v>
      </c>
      <c r="J1860" s="44">
        <v>500</v>
      </c>
      <c r="K1860" s="44">
        <v>500</v>
      </c>
      <c r="L1860" s="29">
        <f t="shared" si="115"/>
        <v>734570.36999999988</v>
      </c>
      <c r="M1860" s="29">
        <f t="shared" si="112"/>
        <v>3520386.4948122203</v>
      </c>
      <c r="N1860" s="44"/>
      <c r="O1860" s="44"/>
    </row>
    <row r="1861" spans="1:15" x14ac:dyDescent="0.25">
      <c r="A1861" s="43">
        <v>70528</v>
      </c>
      <c r="B1861" s="42">
        <f t="shared" si="113"/>
        <v>7</v>
      </c>
      <c r="C1861" s="42">
        <f t="shared" si="114"/>
        <v>0</v>
      </c>
      <c r="D1861" s="36" t="s">
        <v>1734</v>
      </c>
      <c r="E1861" s="44">
        <v>1908</v>
      </c>
      <c r="F1861" s="44">
        <v>6096.48</v>
      </c>
      <c r="G1861" s="44">
        <v>155574.92000000001</v>
      </c>
      <c r="H1861" s="44">
        <v>100939.09</v>
      </c>
      <c r="I1861" s="44">
        <v>1677002.722229044</v>
      </c>
      <c r="J1861" s="44">
        <v>500</v>
      </c>
      <c r="K1861" s="44">
        <v>500</v>
      </c>
      <c r="L1861" s="29">
        <f t="shared" si="115"/>
        <v>262610.49</v>
      </c>
      <c r="M1861" s="29">
        <f t="shared" si="112"/>
        <v>1939613.2122290439</v>
      </c>
      <c r="N1861" s="44"/>
      <c r="O1861" s="44"/>
    </row>
    <row r="1862" spans="1:15" x14ac:dyDescent="0.25">
      <c r="A1862" s="43">
        <v>70529</v>
      </c>
      <c r="B1862" s="42">
        <f t="shared" si="113"/>
        <v>7</v>
      </c>
      <c r="C1862" s="42">
        <f t="shared" si="114"/>
        <v>0</v>
      </c>
      <c r="D1862" s="36" t="s">
        <v>1735</v>
      </c>
      <c r="E1862" s="44">
        <v>1912</v>
      </c>
      <c r="F1862" s="44">
        <v>6151.06</v>
      </c>
      <c r="G1862" s="44">
        <v>273126.09000000003</v>
      </c>
      <c r="H1862" s="44">
        <v>493770.67</v>
      </c>
      <c r="I1862" s="44">
        <v>1971294.7090683635</v>
      </c>
      <c r="J1862" s="44">
        <v>500</v>
      </c>
      <c r="K1862" s="44">
        <v>500</v>
      </c>
      <c r="L1862" s="29">
        <f t="shared" si="115"/>
        <v>773047.82000000007</v>
      </c>
      <c r="M1862" s="29">
        <f t="shared" ref="M1862:M1925" si="116">L1862+I1862</f>
        <v>2744342.5290683638</v>
      </c>
      <c r="N1862" s="44"/>
      <c r="O1862" s="44"/>
    </row>
    <row r="1863" spans="1:15" x14ac:dyDescent="0.25">
      <c r="A1863" s="43">
        <v>70530</v>
      </c>
      <c r="B1863" s="42">
        <f t="shared" ref="B1863:B1926" si="117">INT(A1863/10000)</f>
        <v>7</v>
      </c>
      <c r="C1863" s="42">
        <f t="shared" ref="C1863:C1926" si="118">IF(E1863&lt;=10000,0,IF(E1863&lt;=20000,1,IF(E1863&lt;=50000,2,3)))</f>
        <v>0</v>
      </c>
      <c r="D1863" s="36" t="s">
        <v>1736</v>
      </c>
      <c r="E1863" s="44">
        <v>4266</v>
      </c>
      <c r="F1863" s="44">
        <v>12070.91</v>
      </c>
      <c r="G1863" s="44">
        <v>519756.77</v>
      </c>
      <c r="H1863" s="44">
        <v>628078.93000000005</v>
      </c>
      <c r="I1863" s="44">
        <v>4356843.1691248324</v>
      </c>
      <c r="J1863" s="44">
        <v>500</v>
      </c>
      <c r="K1863" s="44">
        <v>500</v>
      </c>
      <c r="L1863" s="29">
        <f t="shared" ref="L1863:L1926" si="119">F1863/J1863*500+G1863/K1863*500+H1863</f>
        <v>1159906.6100000001</v>
      </c>
      <c r="M1863" s="29">
        <f t="shared" si="116"/>
        <v>5516749.7791248327</v>
      </c>
      <c r="N1863" s="44"/>
      <c r="O1863" s="44"/>
    </row>
    <row r="1864" spans="1:15" x14ac:dyDescent="0.25">
      <c r="A1864" s="43">
        <v>70531</v>
      </c>
      <c r="B1864" s="42">
        <f t="shared" si="117"/>
        <v>7</v>
      </c>
      <c r="C1864" s="42">
        <f t="shared" si="118"/>
        <v>1</v>
      </c>
      <c r="D1864" s="36" t="s">
        <v>1737</v>
      </c>
      <c r="E1864" s="44">
        <v>13979</v>
      </c>
      <c r="F1864" s="44">
        <v>4481.47</v>
      </c>
      <c r="G1864" s="44">
        <v>1322200.05</v>
      </c>
      <c r="H1864" s="44">
        <v>7218061.8099999996</v>
      </c>
      <c r="I1864" s="44">
        <v>14471589.51673854</v>
      </c>
      <c r="J1864" s="44">
        <v>500</v>
      </c>
      <c r="K1864" s="44">
        <v>500</v>
      </c>
      <c r="L1864" s="29">
        <f t="shared" si="119"/>
        <v>8544743.3300000001</v>
      </c>
      <c r="M1864" s="29">
        <f t="shared" si="116"/>
        <v>23016332.84673854</v>
      </c>
      <c r="N1864" s="44"/>
      <c r="O1864" s="44"/>
    </row>
    <row r="1865" spans="1:15" x14ac:dyDescent="0.25">
      <c r="A1865" s="43">
        <v>70601</v>
      </c>
      <c r="B1865" s="42">
        <f t="shared" si="117"/>
        <v>7</v>
      </c>
      <c r="C1865" s="42">
        <f t="shared" si="118"/>
        <v>0</v>
      </c>
      <c r="D1865" s="36" t="s">
        <v>1738</v>
      </c>
      <c r="E1865" s="44">
        <v>378</v>
      </c>
      <c r="F1865" s="44">
        <v>766.04</v>
      </c>
      <c r="G1865" s="44">
        <v>15954.93</v>
      </c>
      <c r="H1865" s="44">
        <v>19583.099999999999</v>
      </c>
      <c r="I1865" s="44">
        <v>330640.60839221295</v>
      </c>
      <c r="J1865" s="44">
        <v>500</v>
      </c>
      <c r="K1865" s="44">
        <v>500</v>
      </c>
      <c r="L1865" s="29">
        <f t="shared" si="119"/>
        <v>36304.07</v>
      </c>
      <c r="M1865" s="29">
        <f t="shared" si="116"/>
        <v>366944.67839221295</v>
      </c>
      <c r="N1865" s="44"/>
      <c r="O1865" s="44"/>
    </row>
    <row r="1866" spans="1:15" x14ac:dyDescent="0.25">
      <c r="A1866" s="43">
        <v>70602</v>
      </c>
      <c r="B1866" s="42">
        <f t="shared" si="117"/>
        <v>7</v>
      </c>
      <c r="C1866" s="42">
        <f t="shared" si="118"/>
        <v>0</v>
      </c>
      <c r="D1866" s="36" t="s">
        <v>1739</v>
      </c>
      <c r="E1866" s="44">
        <v>253</v>
      </c>
      <c r="F1866" s="44">
        <v>1328.22</v>
      </c>
      <c r="G1866" s="44">
        <v>34524.480000000003</v>
      </c>
      <c r="H1866" s="44">
        <v>39901.22</v>
      </c>
      <c r="I1866" s="44">
        <v>291160.61241591186</v>
      </c>
      <c r="J1866" s="44">
        <v>500</v>
      </c>
      <c r="K1866" s="44">
        <v>500</v>
      </c>
      <c r="L1866" s="29">
        <f t="shared" si="119"/>
        <v>75753.920000000013</v>
      </c>
      <c r="M1866" s="29">
        <f t="shared" si="116"/>
        <v>366914.5324159119</v>
      </c>
      <c r="N1866" s="44"/>
      <c r="O1866" s="44"/>
    </row>
    <row r="1867" spans="1:15" x14ac:dyDescent="0.25">
      <c r="A1867" s="43">
        <v>70603</v>
      </c>
      <c r="B1867" s="42">
        <f t="shared" si="117"/>
        <v>7</v>
      </c>
      <c r="C1867" s="42">
        <f t="shared" si="118"/>
        <v>0</v>
      </c>
      <c r="D1867" s="36" t="s">
        <v>1740</v>
      </c>
      <c r="E1867" s="44">
        <v>968</v>
      </c>
      <c r="F1867" s="44">
        <v>3693.56</v>
      </c>
      <c r="G1867" s="44">
        <v>282448.45</v>
      </c>
      <c r="H1867" s="44">
        <v>1007219.69</v>
      </c>
      <c r="I1867" s="44">
        <v>1712263.4462224867</v>
      </c>
      <c r="J1867" s="44">
        <v>500</v>
      </c>
      <c r="K1867" s="44">
        <v>500</v>
      </c>
      <c r="L1867" s="29">
        <f t="shared" si="119"/>
        <v>1293361.7</v>
      </c>
      <c r="M1867" s="29">
        <f t="shared" si="116"/>
        <v>3005625.1462224866</v>
      </c>
      <c r="N1867" s="44"/>
      <c r="O1867" s="44"/>
    </row>
    <row r="1868" spans="1:15" x14ac:dyDescent="0.25">
      <c r="A1868" s="43">
        <v>70604</v>
      </c>
      <c r="B1868" s="42">
        <f t="shared" si="117"/>
        <v>7</v>
      </c>
      <c r="C1868" s="42">
        <f t="shared" si="118"/>
        <v>0</v>
      </c>
      <c r="D1868" s="36" t="s">
        <v>1741</v>
      </c>
      <c r="E1868" s="44">
        <v>3063</v>
      </c>
      <c r="F1868" s="44">
        <v>5910.29</v>
      </c>
      <c r="G1868" s="44">
        <v>169887.48</v>
      </c>
      <c r="H1868" s="44">
        <v>418113.73</v>
      </c>
      <c r="I1868" s="44">
        <v>2722125.9427037216</v>
      </c>
      <c r="J1868" s="44">
        <v>500</v>
      </c>
      <c r="K1868" s="44">
        <v>500</v>
      </c>
      <c r="L1868" s="29">
        <f t="shared" si="119"/>
        <v>593911.5</v>
      </c>
      <c r="M1868" s="29">
        <f t="shared" si="116"/>
        <v>3316037.4427037216</v>
      </c>
      <c r="N1868" s="44"/>
      <c r="O1868" s="44"/>
    </row>
    <row r="1869" spans="1:15" x14ac:dyDescent="0.25">
      <c r="A1869" s="43">
        <v>70605</v>
      </c>
      <c r="B1869" s="42">
        <f t="shared" si="117"/>
        <v>7</v>
      </c>
      <c r="C1869" s="42">
        <f t="shared" si="118"/>
        <v>0</v>
      </c>
      <c r="D1869" s="36" t="s">
        <v>1742</v>
      </c>
      <c r="E1869" s="44">
        <v>1003</v>
      </c>
      <c r="F1869" s="44">
        <v>1295.79</v>
      </c>
      <c r="G1869" s="44">
        <v>70992.31</v>
      </c>
      <c r="H1869" s="44">
        <v>55057.94</v>
      </c>
      <c r="I1869" s="44">
        <v>970436.15837796126</v>
      </c>
      <c r="J1869" s="44">
        <v>500</v>
      </c>
      <c r="K1869" s="44">
        <v>500</v>
      </c>
      <c r="L1869" s="29">
        <f t="shared" si="119"/>
        <v>127346.04</v>
      </c>
      <c r="M1869" s="29">
        <f t="shared" si="116"/>
        <v>1097782.1983779613</v>
      </c>
      <c r="N1869" s="44"/>
      <c r="O1869" s="44"/>
    </row>
    <row r="1870" spans="1:15" x14ac:dyDescent="0.25">
      <c r="A1870" s="43">
        <v>70606</v>
      </c>
      <c r="B1870" s="42">
        <f t="shared" si="117"/>
        <v>7</v>
      </c>
      <c r="C1870" s="42">
        <f t="shared" si="118"/>
        <v>0</v>
      </c>
      <c r="D1870" s="36" t="s">
        <v>1743</v>
      </c>
      <c r="E1870" s="44">
        <v>771</v>
      </c>
      <c r="F1870" s="44">
        <v>1426.84</v>
      </c>
      <c r="G1870" s="44">
        <v>204353.71</v>
      </c>
      <c r="H1870" s="44">
        <v>314497.32</v>
      </c>
      <c r="I1870" s="44">
        <v>1083348.3823313809</v>
      </c>
      <c r="J1870" s="44">
        <v>500</v>
      </c>
      <c r="K1870" s="44">
        <v>500</v>
      </c>
      <c r="L1870" s="29">
        <f t="shared" si="119"/>
        <v>520277.87</v>
      </c>
      <c r="M1870" s="29">
        <f t="shared" si="116"/>
        <v>1603626.2523313807</v>
      </c>
      <c r="N1870" s="44"/>
      <c r="O1870" s="44"/>
    </row>
    <row r="1871" spans="1:15" x14ac:dyDescent="0.25">
      <c r="A1871" s="43">
        <v>70607</v>
      </c>
      <c r="B1871" s="42">
        <f t="shared" si="117"/>
        <v>7</v>
      </c>
      <c r="C1871" s="42">
        <f t="shared" si="118"/>
        <v>0</v>
      </c>
      <c r="D1871" s="36" t="s">
        <v>1744</v>
      </c>
      <c r="E1871" s="44">
        <v>1385</v>
      </c>
      <c r="F1871" s="44">
        <v>1038.56</v>
      </c>
      <c r="G1871" s="44">
        <v>87536.75</v>
      </c>
      <c r="H1871" s="44">
        <v>294405.3</v>
      </c>
      <c r="I1871" s="44">
        <v>1206878.3566924112</v>
      </c>
      <c r="J1871" s="44">
        <v>500</v>
      </c>
      <c r="K1871" s="44">
        <v>500</v>
      </c>
      <c r="L1871" s="29">
        <f t="shared" si="119"/>
        <v>382980.61</v>
      </c>
      <c r="M1871" s="29">
        <f t="shared" si="116"/>
        <v>1589858.9666924113</v>
      </c>
      <c r="N1871" s="44"/>
      <c r="O1871" s="44"/>
    </row>
    <row r="1872" spans="1:15" x14ac:dyDescent="0.25">
      <c r="A1872" s="43">
        <v>70608</v>
      </c>
      <c r="B1872" s="42">
        <f t="shared" si="117"/>
        <v>7</v>
      </c>
      <c r="C1872" s="42">
        <f t="shared" si="118"/>
        <v>0</v>
      </c>
      <c r="D1872" s="36" t="s">
        <v>1745</v>
      </c>
      <c r="E1872" s="44">
        <v>1576</v>
      </c>
      <c r="F1872" s="44">
        <v>2299.33</v>
      </c>
      <c r="G1872" s="44">
        <v>703894.26</v>
      </c>
      <c r="H1872" s="44">
        <v>1912253.92</v>
      </c>
      <c r="I1872" s="44">
        <v>2735269.2304000193</v>
      </c>
      <c r="J1872" s="44">
        <v>500</v>
      </c>
      <c r="K1872" s="44">
        <v>500</v>
      </c>
      <c r="L1872" s="29">
        <f t="shared" si="119"/>
        <v>2618447.5099999998</v>
      </c>
      <c r="M1872" s="29">
        <f t="shared" si="116"/>
        <v>5353716.7404000191</v>
      </c>
      <c r="N1872" s="44"/>
      <c r="O1872" s="44"/>
    </row>
    <row r="1873" spans="1:15" x14ac:dyDescent="0.25">
      <c r="A1873" s="43">
        <v>70609</v>
      </c>
      <c r="B1873" s="42">
        <f t="shared" si="117"/>
        <v>7</v>
      </c>
      <c r="C1873" s="42">
        <f t="shared" si="118"/>
        <v>0</v>
      </c>
      <c r="D1873" s="36" t="s">
        <v>1746</v>
      </c>
      <c r="E1873" s="44">
        <v>2597</v>
      </c>
      <c r="F1873" s="44">
        <v>3016.89</v>
      </c>
      <c r="G1873" s="44">
        <v>244543.46</v>
      </c>
      <c r="H1873" s="44">
        <v>511739.07</v>
      </c>
      <c r="I1873" s="44">
        <v>2714169.9958591098</v>
      </c>
      <c r="J1873" s="44">
        <v>500</v>
      </c>
      <c r="K1873" s="44">
        <v>500</v>
      </c>
      <c r="L1873" s="29">
        <f t="shared" si="119"/>
        <v>759299.42</v>
      </c>
      <c r="M1873" s="29">
        <f t="shared" si="116"/>
        <v>3473469.4158591097</v>
      </c>
      <c r="N1873" s="44"/>
      <c r="O1873" s="44"/>
    </row>
    <row r="1874" spans="1:15" x14ac:dyDescent="0.25">
      <c r="A1874" s="43">
        <v>70610</v>
      </c>
      <c r="B1874" s="42">
        <f t="shared" si="117"/>
        <v>7</v>
      </c>
      <c r="C1874" s="42">
        <f t="shared" si="118"/>
        <v>0</v>
      </c>
      <c r="D1874" s="36" t="s">
        <v>1747</v>
      </c>
      <c r="E1874" s="44">
        <v>436</v>
      </c>
      <c r="F1874" s="44">
        <v>1393.37</v>
      </c>
      <c r="G1874" s="44">
        <v>18141.48</v>
      </c>
      <c r="H1874" s="44">
        <v>7118.67</v>
      </c>
      <c r="I1874" s="44">
        <v>391261.11944438692</v>
      </c>
      <c r="J1874" s="44">
        <v>500</v>
      </c>
      <c r="K1874" s="44">
        <v>500</v>
      </c>
      <c r="L1874" s="29">
        <f t="shared" si="119"/>
        <v>26653.519999999997</v>
      </c>
      <c r="M1874" s="29">
        <f t="shared" si="116"/>
        <v>417914.63944438694</v>
      </c>
      <c r="N1874" s="44"/>
      <c r="O1874" s="44"/>
    </row>
    <row r="1875" spans="1:15" x14ac:dyDescent="0.25">
      <c r="A1875" s="43">
        <v>70611</v>
      </c>
      <c r="B1875" s="42">
        <f t="shared" si="117"/>
        <v>7</v>
      </c>
      <c r="C1875" s="42">
        <f t="shared" si="118"/>
        <v>0</v>
      </c>
      <c r="D1875" s="36" t="s">
        <v>1748</v>
      </c>
      <c r="E1875" s="44">
        <v>599</v>
      </c>
      <c r="F1875" s="44">
        <v>3009.86</v>
      </c>
      <c r="G1875" s="44">
        <v>87566.73</v>
      </c>
      <c r="H1875" s="44">
        <v>169079.38</v>
      </c>
      <c r="I1875" s="44">
        <v>790563.04316881916</v>
      </c>
      <c r="J1875" s="44">
        <v>500</v>
      </c>
      <c r="K1875" s="44">
        <v>500</v>
      </c>
      <c r="L1875" s="29">
        <f t="shared" si="119"/>
        <v>259655.97</v>
      </c>
      <c r="M1875" s="29">
        <f t="shared" si="116"/>
        <v>1050219.0131688192</v>
      </c>
      <c r="N1875" s="44"/>
      <c r="O1875" s="44"/>
    </row>
    <row r="1876" spans="1:15" x14ac:dyDescent="0.25">
      <c r="A1876" s="43">
        <v>70612</v>
      </c>
      <c r="B1876" s="42">
        <f t="shared" si="117"/>
        <v>7</v>
      </c>
      <c r="C1876" s="42">
        <f t="shared" si="118"/>
        <v>0</v>
      </c>
      <c r="D1876" s="36" t="s">
        <v>1749</v>
      </c>
      <c r="E1876" s="44">
        <v>501</v>
      </c>
      <c r="F1876" s="44">
        <v>867.64</v>
      </c>
      <c r="G1876" s="44">
        <v>24841.599999999999</v>
      </c>
      <c r="H1876" s="44">
        <v>6109.89</v>
      </c>
      <c r="I1876" s="44">
        <v>447365.90725279815</v>
      </c>
      <c r="J1876" s="44">
        <v>500</v>
      </c>
      <c r="K1876" s="44">
        <v>500</v>
      </c>
      <c r="L1876" s="29">
        <f t="shared" si="119"/>
        <v>31819.129999999997</v>
      </c>
      <c r="M1876" s="29">
        <f t="shared" si="116"/>
        <v>479185.03725279815</v>
      </c>
      <c r="N1876" s="44"/>
      <c r="O1876" s="44"/>
    </row>
    <row r="1877" spans="1:15" x14ac:dyDescent="0.25">
      <c r="A1877" s="43">
        <v>70613</v>
      </c>
      <c r="B1877" s="42">
        <f t="shared" si="117"/>
        <v>7</v>
      </c>
      <c r="C1877" s="42">
        <f t="shared" si="118"/>
        <v>0</v>
      </c>
      <c r="D1877" s="36" t="s">
        <v>1750</v>
      </c>
      <c r="E1877" s="44">
        <v>525</v>
      </c>
      <c r="F1877" s="44">
        <v>1518.64</v>
      </c>
      <c r="G1877" s="44">
        <v>100450.43</v>
      </c>
      <c r="H1877" s="44">
        <v>188050.65</v>
      </c>
      <c r="I1877" s="44">
        <v>739766.39567507873</v>
      </c>
      <c r="J1877" s="44">
        <v>500</v>
      </c>
      <c r="K1877" s="44">
        <v>500</v>
      </c>
      <c r="L1877" s="29">
        <f t="shared" si="119"/>
        <v>290019.71999999997</v>
      </c>
      <c r="M1877" s="29">
        <f t="shared" si="116"/>
        <v>1029786.1156750787</v>
      </c>
      <c r="N1877" s="44"/>
      <c r="O1877" s="44"/>
    </row>
    <row r="1878" spans="1:15" x14ac:dyDescent="0.25">
      <c r="A1878" s="43">
        <v>70614</v>
      </c>
      <c r="B1878" s="42">
        <f t="shared" si="117"/>
        <v>7</v>
      </c>
      <c r="C1878" s="42">
        <f t="shared" si="118"/>
        <v>0</v>
      </c>
      <c r="D1878" s="36" t="s">
        <v>1751</v>
      </c>
      <c r="E1878" s="44">
        <v>7630</v>
      </c>
      <c r="F1878" s="44">
        <v>1195.1099999999999</v>
      </c>
      <c r="G1878" s="44">
        <v>676078.86</v>
      </c>
      <c r="H1878" s="44">
        <v>2739891.01</v>
      </c>
      <c r="I1878" s="44">
        <v>6695669.7467757585</v>
      </c>
      <c r="J1878" s="44">
        <v>500</v>
      </c>
      <c r="K1878" s="44">
        <v>500</v>
      </c>
      <c r="L1878" s="29">
        <f t="shared" si="119"/>
        <v>3417164.9799999995</v>
      </c>
      <c r="M1878" s="29">
        <f t="shared" si="116"/>
        <v>10112834.726775758</v>
      </c>
      <c r="N1878" s="44"/>
      <c r="O1878" s="44"/>
    </row>
    <row r="1879" spans="1:15" x14ac:dyDescent="0.25">
      <c r="A1879" s="43">
        <v>70615</v>
      </c>
      <c r="B1879" s="42">
        <f t="shared" si="117"/>
        <v>7</v>
      </c>
      <c r="C1879" s="42">
        <f t="shared" si="118"/>
        <v>0</v>
      </c>
      <c r="D1879" s="36" t="s">
        <v>1752</v>
      </c>
      <c r="E1879" s="44">
        <v>1536</v>
      </c>
      <c r="F1879" s="44">
        <v>3339.02</v>
      </c>
      <c r="G1879" s="44">
        <v>285681.88</v>
      </c>
      <c r="H1879" s="44">
        <v>526251.97</v>
      </c>
      <c r="I1879" s="44">
        <v>1815747.3431379821</v>
      </c>
      <c r="J1879" s="44">
        <v>500</v>
      </c>
      <c r="K1879" s="44">
        <v>500</v>
      </c>
      <c r="L1879" s="29">
        <f t="shared" si="119"/>
        <v>815272.87</v>
      </c>
      <c r="M1879" s="29">
        <f t="shared" si="116"/>
        <v>2631020.2131379819</v>
      </c>
      <c r="N1879" s="44"/>
      <c r="O1879" s="44"/>
    </row>
    <row r="1880" spans="1:15" x14ac:dyDescent="0.25">
      <c r="A1880" s="43">
        <v>70616</v>
      </c>
      <c r="B1880" s="42">
        <f t="shared" si="117"/>
        <v>7</v>
      </c>
      <c r="C1880" s="42">
        <f t="shared" si="118"/>
        <v>0</v>
      </c>
      <c r="D1880" s="36" t="s">
        <v>1753</v>
      </c>
      <c r="E1880" s="44">
        <v>1487</v>
      </c>
      <c r="F1880" s="44">
        <v>2627.55</v>
      </c>
      <c r="G1880" s="44">
        <v>162040.98000000001</v>
      </c>
      <c r="H1880" s="44">
        <v>205534.89</v>
      </c>
      <c r="I1880" s="44">
        <v>1469195.4925146354</v>
      </c>
      <c r="J1880" s="44">
        <v>500</v>
      </c>
      <c r="K1880" s="44">
        <v>500</v>
      </c>
      <c r="L1880" s="29">
        <f t="shared" si="119"/>
        <v>370203.42000000004</v>
      </c>
      <c r="M1880" s="29">
        <f t="shared" si="116"/>
        <v>1839398.9125146354</v>
      </c>
      <c r="N1880" s="44"/>
      <c r="O1880" s="44"/>
    </row>
    <row r="1881" spans="1:15" x14ac:dyDescent="0.25">
      <c r="A1881" s="43">
        <v>70617</v>
      </c>
      <c r="B1881" s="42">
        <f t="shared" si="117"/>
        <v>7</v>
      </c>
      <c r="C1881" s="42">
        <f t="shared" si="118"/>
        <v>0</v>
      </c>
      <c r="D1881" s="36" t="s">
        <v>1754</v>
      </c>
      <c r="E1881" s="44">
        <v>2610</v>
      </c>
      <c r="F1881" s="44">
        <v>9812.15</v>
      </c>
      <c r="G1881" s="44">
        <v>204200.02</v>
      </c>
      <c r="H1881" s="44">
        <v>451047.84</v>
      </c>
      <c r="I1881" s="44">
        <v>2463642.395269068</v>
      </c>
      <c r="J1881" s="44">
        <v>500</v>
      </c>
      <c r="K1881" s="44">
        <v>500</v>
      </c>
      <c r="L1881" s="29">
        <f t="shared" si="119"/>
        <v>665060.01</v>
      </c>
      <c r="M1881" s="29">
        <f t="shared" si="116"/>
        <v>3128702.4052690677</v>
      </c>
      <c r="N1881" s="44"/>
      <c r="O1881" s="44"/>
    </row>
    <row r="1882" spans="1:15" x14ac:dyDescent="0.25">
      <c r="A1882" s="43">
        <v>70618</v>
      </c>
      <c r="B1882" s="42">
        <f t="shared" si="117"/>
        <v>7</v>
      </c>
      <c r="C1882" s="42">
        <f t="shared" si="118"/>
        <v>0</v>
      </c>
      <c r="D1882" s="36" t="s">
        <v>1755</v>
      </c>
      <c r="E1882" s="44">
        <v>796</v>
      </c>
      <c r="F1882" s="44">
        <v>238.86</v>
      </c>
      <c r="G1882" s="44">
        <v>63657.120000000003</v>
      </c>
      <c r="H1882" s="44">
        <v>361085.13</v>
      </c>
      <c r="I1882" s="44">
        <v>696874.41527083726</v>
      </c>
      <c r="J1882" s="44">
        <v>500</v>
      </c>
      <c r="K1882" s="44">
        <v>500</v>
      </c>
      <c r="L1882" s="29">
        <f t="shared" si="119"/>
        <v>424981.11</v>
      </c>
      <c r="M1882" s="29">
        <f t="shared" si="116"/>
        <v>1121855.5252708374</v>
      </c>
      <c r="N1882" s="44"/>
      <c r="O1882" s="44"/>
    </row>
    <row r="1883" spans="1:15" x14ac:dyDescent="0.25">
      <c r="A1883" s="43">
        <v>70619</v>
      </c>
      <c r="B1883" s="42">
        <f t="shared" si="117"/>
        <v>7</v>
      </c>
      <c r="C1883" s="42">
        <f t="shared" si="118"/>
        <v>0</v>
      </c>
      <c r="D1883" s="36" t="s">
        <v>1756</v>
      </c>
      <c r="E1883" s="44">
        <v>1833</v>
      </c>
      <c r="F1883" s="44">
        <v>-1367.03</v>
      </c>
      <c r="G1883" s="44">
        <v>147032.37</v>
      </c>
      <c r="H1883" s="44">
        <v>480397.84</v>
      </c>
      <c r="I1883" s="44">
        <v>1650465.2786314948</v>
      </c>
      <c r="J1883" s="44">
        <v>500</v>
      </c>
      <c r="K1883" s="44">
        <v>500</v>
      </c>
      <c r="L1883" s="29">
        <f t="shared" si="119"/>
        <v>626063.18000000005</v>
      </c>
      <c r="M1883" s="29">
        <f t="shared" si="116"/>
        <v>2276528.458631495</v>
      </c>
      <c r="N1883" s="44"/>
      <c r="O1883" s="44"/>
    </row>
    <row r="1884" spans="1:15" x14ac:dyDescent="0.25">
      <c r="A1884" s="43">
        <v>70620</v>
      </c>
      <c r="B1884" s="42">
        <f t="shared" si="117"/>
        <v>7</v>
      </c>
      <c r="C1884" s="42">
        <f t="shared" si="118"/>
        <v>0</v>
      </c>
      <c r="D1884" s="36" t="s">
        <v>1757</v>
      </c>
      <c r="E1884" s="44">
        <v>1268</v>
      </c>
      <c r="F1884" s="44">
        <v>2838.27</v>
      </c>
      <c r="G1884" s="44">
        <v>126764.76</v>
      </c>
      <c r="H1884" s="44">
        <v>564588.30000000005</v>
      </c>
      <c r="I1884" s="44">
        <v>1307062.760912515</v>
      </c>
      <c r="J1884" s="44">
        <v>500</v>
      </c>
      <c r="K1884" s="44">
        <v>500</v>
      </c>
      <c r="L1884" s="29">
        <f t="shared" si="119"/>
        <v>694191.33000000007</v>
      </c>
      <c r="M1884" s="29">
        <f t="shared" si="116"/>
        <v>2001254.0909125151</v>
      </c>
      <c r="N1884" s="44"/>
      <c r="O1884" s="44"/>
    </row>
    <row r="1885" spans="1:15" x14ac:dyDescent="0.25">
      <c r="A1885" s="43">
        <v>70621</v>
      </c>
      <c r="B1885" s="42">
        <f t="shared" si="117"/>
        <v>7</v>
      </c>
      <c r="C1885" s="42">
        <f t="shared" si="118"/>
        <v>0</v>
      </c>
      <c r="D1885" s="36" t="s">
        <v>1758</v>
      </c>
      <c r="E1885" s="44">
        <v>2350</v>
      </c>
      <c r="F1885" s="44">
        <v>3832.86</v>
      </c>
      <c r="G1885" s="44">
        <v>867200.36</v>
      </c>
      <c r="H1885" s="44">
        <v>1947319.73</v>
      </c>
      <c r="I1885" s="44">
        <v>3125860.376630404</v>
      </c>
      <c r="J1885" s="44">
        <v>500</v>
      </c>
      <c r="K1885" s="44">
        <v>500</v>
      </c>
      <c r="L1885" s="29">
        <f t="shared" si="119"/>
        <v>2818352.95</v>
      </c>
      <c r="M1885" s="29">
        <f t="shared" si="116"/>
        <v>5944213.3266304042</v>
      </c>
      <c r="N1885" s="44"/>
      <c r="O1885" s="44"/>
    </row>
    <row r="1886" spans="1:15" x14ac:dyDescent="0.25">
      <c r="A1886" s="43">
        <v>70622</v>
      </c>
      <c r="B1886" s="42">
        <f t="shared" si="117"/>
        <v>7</v>
      </c>
      <c r="C1886" s="42">
        <f t="shared" si="118"/>
        <v>0</v>
      </c>
      <c r="D1886" s="36" t="s">
        <v>1759</v>
      </c>
      <c r="E1886" s="44">
        <v>1675</v>
      </c>
      <c r="F1886" s="44">
        <v>3046.37</v>
      </c>
      <c r="G1886" s="44">
        <v>87646.35</v>
      </c>
      <c r="H1886" s="44">
        <v>497664.52</v>
      </c>
      <c r="I1886" s="44">
        <v>1453481.1015805502</v>
      </c>
      <c r="J1886" s="44">
        <v>500</v>
      </c>
      <c r="K1886" s="44">
        <v>500</v>
      </c>
      <c r="L1886" s="29">
        <f t="shared" si="119"/>
        <v>588357.24</v>
      </c>
      <c r="M1886" s="29">
        <f t="shared" si="116"/>
        <v>2041838.3415805502</v>
      </c>
      <c r="N1886" s="44"/>
      <c r="O1886" s="44"/>
    </row>
    <row r="1887" spans="1:15" x14ac:dyDescent="0.25">
      <c r="A1887" s="43">
        <v>70623</v>
      </c>
      <c r="B1887" s="42">
        <f t="shared" si="117"/>
        <v>7</v>
      </c>
      <c r="C1887" s="42">
        <f t="shared" si="118"/>
        <v>0</v>
      </c>
      <c r="D1887" s="36" t="s">
        <v>1760</v>
      </c>
      <c r="E1887" s="44">
        <v>1263</v>
      </c>
      <c r="F1887" s="44">
        <v>1318.32</v>
      </c>
      <c r="G1887" s="44">
        <v>92230.77</v>
      </c>
      <c r="H1887" s="44">
        <v>258141.35</v>
      </c>
      <c r="I1887" s="44">
        <v>1284734.9239328594</v>
      </c>
      <c r="J1887" s="44">
        <v>500</v>
      </c>
      <c r="K1887" s="44">
        <v>500</v>
      </c>
      <c r="L1887" s="29">
        <f t="shared" si="119"/>
        <v>351690.44</v>
      </c>
      <c r="M1887" s="29">
        <f t="shared" si="116"/>
        <v>1636425.3639328594</v>
      </c>
      <c r="N1887" s="44"/>
      <c r="O1887" s="44"/>
    </row>
    <row r="1888" spans="1:15" x14ac:dyDescent="0.25">
      <c r="A1888" s="43">
        <v>70624</v>
      </c>
      <c r="B1888" s="42">
        <f t="shared" si="117"/>
        <v>7</v>
      </c>
      <c r="C1888" s="42">
        <f t="shared" si="118"/>
        <v>0</v>
      </c>
      <c r="D1888" s="36" t="s">
        <v>1761</v>
      </c>
      <c r="E1888" s="44">
        <v>1121</v>
      </c>
      <c r="F1888" s="44">
        <v>2031.1</v>
      </c>
      <c r="G1888" s="44">
        <v>373625.07</v>
      </c>
      <c r="H1888" s="44">
        <v>1217918.43</v>
      </c>
      <c r="I1888" s="44">
        <v>2043359.6407378588</v>
      </c>
      <c r="J1888" s="44">
        <v>500</v>
      </c>
      <c r="K1888" s="44">
        <v>500</v>
      </c>
      <c r="L1888" s="29">
        <f t="shared" si="119"/>
        <v>1593574.5999999999</v>
      </c>
      <c r="M1888" s="29">
        <f t="shared" si="116"/>
        <v>3636934.2407378587</v>
      </c>
      <c r="N1888" s="44"/>
      <c r="O1888" s="44"/>
    </row>
    <row r="1889" spans="1:15" x14ac:dyDescent="0.25">
      <c r="A1889" s="43">
        <v>70625</v>
      </c>
      <c r="B1889" s="42">
        <f t="shared" si="117"/>
        <v>7</v>
      </c>
      <c r="C1889" s="42">
        <f t="shared" si="118"/>
        <v>0</v>
      </c>
      <c r="D1889" s="36" t="s">
        <v>1762</v>
      </c>
      <c r="E1889" s="44">
        <v>111</v>
      </c>
      <c r="F1889" s="44">
        <v>400.56</v>
      </c>
      <c r="G1889" s="44">
        <v>9334.23</v>
      </c>
      <c r="H1889" s="44">
        <v>5342.28</v>
      </c>
      <c r="I1889" s="44">
        <v>118634.91910051033</v>
      </c>
      <c r="J1889" s="44">
        <v>500</v>
      </c>
      <c r="K1889" s="44">
        <v>500</v>
      </c>
      <c r="L1889" s="29">
        <f t="shared" si="119"/>
        <v>15077.07</v>
      </c>
      <c r="M1889" s="29">
        <f t="shared" si="116"/>
        <v>133711.98910051034</v>
      </c>
      <c r="N1889" s="44"/>
      <c r="O1889" s="44"/>
    </row>
    <row r="1890" spans="1:15" x14ac:dyDescent="0.25">
      <c r="A1890" s="43">
        <v>70626</v>
      </c>
      <c r="B1890" s="42">
        <f t="shared" si="117"/>
        <v>7</v>
      </c>
      <c r="C1890" s="42">
        <f t="shared" si="118"/>
        <v>0</v>
      </c>
      <c r="D1890" s="36" t="s">
        <v>1763</v>
      </c>
      <c r="E1890" s="44">
        <v>580</v>
      </c>
      <c r="F1890" s="44">
        <v>292.27999999999997</v>
      </c>
      <c r="G1890" s="44">
        <v>37590.92</v>
      </c>
      <c r="H1890" s="44">
        <v>164901.42000000001</v>
      </c>
      <c r="I1890" s="44">
        <v>503139.31854337535</v>
      </c>
      <c r="J1890" s="44">
        <v>500</v>
      </c>
      <c r="K1890" s="44">
        <v>500</v>
      </c>
      <c r="L1890" s="29">
        <f t="shared" si="119"/>
        <v>202784.62</v>
      </c>
      <c r="M1890" s="29">
        <f t="shared" si="116"/>
        <v>705923.93854337535</v>
      </c>
      <c r="N1890" s="44"/>
      <c r="O1890" s="44"/>
    </row>
    <row r="1891" spans="1:15" x14ac:dyDescent="0.25">
      <c r="A1891" s="43">
        <v>70627</v>
      </c>
      <c r="B1891" s="42">
        <f t="shared" si="117"/>
        <v>7</v>
      </c>
      <c r="C1891" s="42">
        <f t="shared" si="118"/>
        <v>0</v>
      </c>
      <c r="D1891" s="36" t="s">
        <v>1764</v>
      </c>
      <c r="E1891" s="44">
        <v>1206</v>
      </c>
      <c r="F1891" s="44">
        <v>61.77</v>
      </c>
      <c r="G1891" s="44">
        <v>45906.77</v>
      </c>
      <c r="H1891" s="44">
        <v>111644.01</v>
      </c>
      <c r="I1891" s="44">
        <v>1060004.7039890636</v>
      </c>
      <c r="J1891" s="44">
        <v>500</v>
      </c>
      <c r="K1891" s="44">
        <v>500</v>
      </c>
      <c r="L1891" s="29">
        <f t="shared" si="119"/>
        <v>157612.54999999999</v>
      </c>
      <c r="M1891" s="29">
        <f t="shared" si="116"/>
        <v>1217617.2539890637</v>
      </c>
      <c r="N1891" s="44"/>
      <c r="O1891" s="44"/>
    </row>
    <row r="1892" spans="1:15" x14ac:dyDescent="0.25">
      <c r="A1892" s="43">
        <v>70628</v>
      </c>
      <c r="B1892" s="42">
        <f t="shared" si="117"/>
        <v>7</v>
      </c>
      <c r="C1892" s="42">
        <f t="shared" si="118"/>
        <v>0</v>
      </c>
      <c r="D1892" s="36" t="s">
        <v>1765</v>
      </c>
      <c r="E1892" s="44">
        <v>509</v>
      </c>
      <c r="F1892" s="44">
        <v>1731.67</v>
      </c>
      <c r="G1892" s="44">
        <v>24775.52</v>
      </c>
      <c r="H1892" s="44">
        <v>19220.29</v>
      </c>
      <c r="I1892" s="44">
        <v>456740.47814417188</v>
      </c>
      <c r="J1892" s="44">
        <v>500</v>
      </c>
      <c r="K1892" s="44">
        <v>500</v>
      </c>
      <c r="L1892" s="29">
        <f t="shared" si="119"/>
        <v>45727.48</v>
      </c>
      <c r="M1892" s="29">
        <f t="shared" si="116"/>
        <v>502467.95814417186</v>
      </c>
      <c r="N1892" s="44"/>
      <c r="O1892" s="44"/>
    </row>
    <row r="1893" spans="1:15" x14ac:dyDescent="0.25">
      <c r="A1893" s="43">
        <v>70629</v>
      </c>
      <c r="B1893" s="42">
        <f t="shared" si="117"/>
        <v>7</v>
      </c>
      <c r="C1893" s="42">
        <f t="shared" si="118"/>
        <v>0</v>
      </c>
      <c r="D1893" s="36" t="s">
        <v>1766</v>
      </c>
      <c r="E1893" s="44">
        <v>745</v>
      </c>
      <c r="F1893" s="44">
        <v>3162.18</v>
      </c>
      <c r="G1893" s="44">
        <v>29699.05</v>
      </c>
      <c r="H1893" s="44">
        <v>92235.96</v>
      </c>
      <c r="I1893" s="44">
        <v>656468.09090782341</v>
      </c>
      <c r="J1893" s="44">
        <v>500</v>
      </c>
      <c r="K1893" s="44">
        <v>500</v>
      </c>
      <c r="L1893" s="29">
        <f t="shared" si="119"/>
        <v>125097.19</v>
      </c>
      <c r="M1893" s="29">
        <f t="shared" si="116"/>
        <v>781565.28090782347</v>
      </c>
      <c r="N1893" s="44"/>
      <c r="O1893" s="44"/>
    </row>
    <row r="1894" spans="1:15" x14ac:dyDescent="0.25">
      <c r="A1894" s="43">
        <v>70630</v>
      </c>
      <c r="B1894" s="42">
        <f t="shared" si="117"/>
        <v>7</v>
      </c>
      <c r="C1894" s="42">
        <f t="shared" si="118"/>
        <v>0</v>
      </c>
      <c r="D1894" s="36" t="s">
        <v>1767</v>
      </c>
      <c r="E1894" s="44">
        <v>3402</v>
      </c>
      <c r="F1894" s="44">
        <v>3657.22</v>
      </c>
      <c r="G1894" s="44">
        <v>518347.44</v>
      </c>
      <c r="H1894" s="44">
        <v>1796888.57</v>
      </c>
      <c r="I1894" s="44">
        <v>3034139.0803646077</v>
      </c>
      <c r="J1894" s="44">
        <v>500</v>
      </c>
      <c r="K1894" s="44">
        <v>500</v>
      </c>
      <c r="L1894" s="29">
        <f t="shared" si="119"/>
        <v>2318893.23</v>
      </c>
      <c r="M1894" s="29">
        <f t="shared" si="116"/>
        <v>5353032.3103646077</v>
      </c>
      <c r="N1894" s="44"/>
      <c r="O1894" s="44"/>
    </row>
    <row r="1895" spans="1:15" x14ac:dyDescent="0.25">
      <c r="A1895" s="43">
        <v>70701</v>
      </c>
      <c r="B1895" s="42">
        <f t="shared" si="117"/>
        <v>7</v>
      </c>
      <c r="C1895" s="42">
        <f t="shared" si="118"/>
        <v>0</v>
      </c>
      <c r="D1895" s="36" t="s">
        <v>1768</v>
      </c>
      <c r="E1895" s="44">
        <v>642</v>
      </c>
      <c r="F1895" s="44">
        <v>1513.2</v>
      </c>
      <c r="G1895" s="44">
        <v>30512.65</v>
      </c>
      <c r="H1895" s="44">
        <v>633753.97</v>
      </c>
      <c r="I1895" s="44">
        <v>558368.0833073213</v>
      </c>
      <c r="J1895" s="44">
        <v>500</v>
      </c>
      <c r="K1895" s="44">
        <v>500</v>
      </c>
      <c r="L1895" s="29">
        <f t="shared" si="119"/>
        <v>665779.81999999995</v>
      </c>
      <c r="M1895" s="29">
        <f t="shared" si="116"/>
        <v>1224147.9033073212</v>
      </c>
      <c r="N1895" s="44"/>
      <c r="O1895" s="44"/>
    </row>
    <row r="1896" spans="1:15" x14ac:dyDescent="0.25">
      <c r="A1896" s="43">
        <v>70702</v>
      </c>
      <c r="B1896" s="42">
        <f t="shared" si="117"/>
        <v>7</v>
      </c>
      <c r="C1896" s="42">
        <f t="shared" si="118"/>
        <v>0</v>
      </c>
      <c r="D1896" s="36" t="s">
        <v>1769</v>
      </c>
      <c r="E1896" s="44">
        <v>940</v>
      </c>
      <c r="F1896" s="44">
        <v>4324.16</v>
      </c>
      <c r="G1896" s="44">
        <v>50865.09</v>
      </c>
      <c r="H1896" s="44">
        <v>187328.22</v>
      </c>
      <c r="I1896" s="44">
        <v>820508.8455313103</v>
      </c>
      <c r="J1896" s="44">
        <v>500</v>
      </c>
      <c r="K1896" s="44">
        <v>500</v>
      </c>
      <c r="L1896" s="29">
        <f t="shared" si="119"/>
        <v>242517.47</v>
      </c>
      <c r="M1896" s="29">
        <f t="shared" si="116"/>
        <v>1063026.3155313104</v>
      </c>
      <c r="N1896" s="44"/>
      <c r="O1896" s="44"/>
    </row>
    <row r="1897" spans="1:15" x14ac:dyDescent="0.25">
      <c r="A1897" s="43">
        <v>70703</v>
      </c>
      <c r="B1897" s="42">
        <f t="shared" si="117"/>
        <v>7</v>
      </c>
      <c r="C1897" s="42">
        <f t="shared" si="118"/>
        <v>0</v>
      </c>
      <c r="D1897" s="36" t="s">
        <v>1770</v>
      </c>
      <c r="E1897" s="44">
        <v>494</v>
      </c>
      <c r="F1897" s="44">
        <v>3172.45</v>
      </c>
      <c r="G1897" s="44">
        <v>33504</v>
      </c>
      <c r="H1897" s="44">
        <v>98972.4</v>
      </c>
      <c r="I1897" s="44">
        <v>467313.48998579296</v>
      </c>
      <c r="J1897" s="44">
        <v>500</v>
      </c>
      <c r="K1897" s="44">
        <v>500</v>
      </c>
      <c r="L1897" s="29">
        <f t="shared" si="119"/>
        <v>135648.84999999998</v>
      </c>
      <c r="M1897" s="29">
        <f t="shared" si="116"/>
        <v>602962.33998579299</v>
      </c>
      <c r="N1897" s="44"/>
      <c r="O1897" s="44"/>
    </row>
    <row r="1898" spans="1:15" x14ac:dyDescent="0.25">
      <c r="A1898" s="43">
        <v>70704</v>
      </c>
      <c r="B1898" s="42">
        <f t="shared" si="117"/>
        <v>7</v>
      </c>
      <c r="C1898" s="42">
        <f t="shared" si="118"/>
        <v>0</v>
      </c>
      <c r="D1898" s="36" t="s">
        <v>1771</v>
      </c>
      <c r="E1898" s="44">
        <v>1226</v>
      </c>
      <c r="F1898" s="44">
        <v>3853.95</v>
      </c>
      <c r="G1898" s="44">
        <v>53712.05</v>
      </c>
      <c r="H1898" s="44">
        <v>141399.57</v>
      </c>
      <c r="I1898" s="44">
        <v>1071508.9809572166</v>
      </c>
      <c r="J1898" s="44">
        <v>500</v>
      </c>
      <c r="K1898" s="44">
        <v>500</v>
      </c>
      <c r="L1898" s="29">
        <f t="shared" si="119"/>
        <v>198965.57</v>
      </c>
      <c r="M1898" s="29">
        <f t="shared" si="116"/>
        <v>1270474.5509572166</v>
      </c>
      <c r="N1898" s="44"/>
      <c r="O1898" s="44"/>
    </row>
    <row r="1899" spans="1:15" x14ac:dyDescent="0.25">
      <c r="A1899" s="43">
        <v>70705</v>
      </c>
      <c r="B1899" s="42">
        <f t="shared" si="117"/>
        <v>7</v>
      </c>
      <c r="C1899" s="42">
        <f t="shared" si="118"/>
        <v>0</v>
      </c>
      <c r="D1899" s="36" t="s">
        <v>1772</v>
      </c>
      <c r="E1899" s="44">
        <v>1785</v>
      </c>
      <c r="F1899" s="44">
        <v>5393.95</v>
      </c>
      <c r="G1899" s="44">
        <v>92441.55</v>
      </c>
      <c r="H1899" s="44">
        <v>575087.81999999995</v>
      </c>
      <c r="I1899" s="44">
        <v>1559787.1366240424</v>
      </c>
      <c r="J1899" s="44">
        <v>500</v>
      </c>
      <c r="K1899" s="44">
        <v>500</v>
      </c>
      <c r="L1899" s="29">
        <f t="shared" si="119"/>
        <v>672923.32</v>
      </c>
      <c r="M1899" s="29">
        <f t="shared" si="116"/>
        <v>2232710.4566240422</v>
      </c>
      <c r="N1899" s="44"/>
      <c r="O1899" s="44"/>
    </row>
    <row r="1900" spans="1:15" x14ac:dyDescent="0.25">
      <c r="A1900" s="43">
        <v>70706</v>
      </c>
      <c r="B1900" s="42">
        <f t="shared" si="117"/>
        <v>7</v>
      </c>
      <c r="C1900" s="42">
        <f t="shared" si="118"/>
        <v>0</v>
      </c>
      <c r="D1900" s="36" t="s">
        <v>1773</v>
      </c>
      <c r="E1900" s="44">
        <v>756</v>
      </c>
      <c r="F1900" s="44">
        <v>2597.1</v>
      </c>
      <c r="G1900" s="44">
        <v>23109.8</v>
      </c>
      <c r="H1900" s="44">
        <v>68485.320000000007</v>
      </c>
      <c r="I1900" s="44">
        <v>672335.74642567255</v>
      </c>
      <c r="J1900" s="44">
        <v>500</v>
      </c>
      <c r="K1900" s="44">
        <v>500</v>
      </c>
      <c r="L1900" s="29">
        <f t="shared" si="119"/>
        <v>94192.22</v>
      </c>
      <c r="M1900" s="29">
        <f t="shared" si="116"/>
        <v>766527.96642567252</v>
      </c>
      <c r="N1900" s="44"/>
      <c r="O1900" s="44"/>
    </row>
    <row r="1901" spans="1:15" x14ac:dyDescent="0.25">
      <c r="A1901" s="43">
        <v>70707</v>
      </c>
      <c r="B1901" s="42">
        <f t="shared" si="117"/>
        <v>7</v>
      </c>
      <c r="C1901" s="42">
        <f t="shared" si="118"/>
        <v>0</v>
      </c>
      <c r="D1901" s="36" t="s">
        <v>1774</v>
      </c>
      <c r="E1901" s="44">
        <v>2340</v>
      </c>
      <c r="F1901" s="44">
        <v>11030.1</v>
      </c>
      <c r="G1901" s="44">
        <v>120071.73</v>
      </c>
      <c r="H1901" s="44">
        <v>390123.12</v>
      </c>
      <c r="I1901" s="44">
        <v>2037934.9654544555</v>
      </c>
      <c r="J1901" s="44">
        <v>500</v>
      </c>
      <c r="K1901" s="44">
        <v>500</v>
      </c>
      <c r="L1901" s="29">
        <f t="shared" si="119"/>
        <v>521224.94999999995</v>
      </c>
      <c r="M1901" s="29">
        <f t="shared" si="116"/>
        <v>2559159.9154544557</v>
      </c>
      <c r="N1901" s="44"/>
      <c r="O1901" s="44"/>
    </row>
    <row r="1902" spans="1:15" x14ac:dyDescent="0.25">
      <c r="A1902" s="43">
        <v>70708</v>
      </c>
      <c r="B1902" s="42">
        <f t="shared" si="117"/>
        <v>7</v>
      </c>
      <c r="C1902" s="42">
        <f t="shared" si="118"/>
        <v>0</v>
      </c>
      <c r="D1902" s="36" t="s">
        <v>1775</v>
      </c>
      <c r="E1902" s="44">
        <v>837</v>
      </c>
      <c r="F1902" s="44">
        <v>1316.1</v>
      </c>
      <c r="G1902" s="44">
        <v>57032.25</v>
      </c>
      <c r="H1902" s="44">
        <v>97094.5</v>
      </c>
      <c r="I1902" s="44">
        <v>759216.73606904596</v>
      </c>
      <c r="J1902" s="44">
        <v>500</v>
      </c>
      <c r="K1902" s="44">
        <v>500</v>
      </c>
      <c r="L1902" s="29">
        <f t="shared" si="119"/>
        <v>155442.85</v>
      </c>
      <c r="M1902" s="29">
        <f t="shared" si="116"/>
        <v>914659.58606904594</v>
      </c>
      <c r="N1902" s="44"/>
      <c r="O1902" s="44"/>
    </row>
    <row r="1903" spans="1:15" x14ac:dyDescent="0.25">
      <c r="A1903" s="43">
        <v>70709</v>
      </c>
      <c r="B1903" s="42">
        <f t="shared" si="117"/>
        <v>7</v>
      </c>
      <c r="C1903" s="42">
        <f t="shared" si="118"/>
        <v>0</v>
      </c>
      <c r="D1903" s="36" t="s">
        <v>1776</v>
      </c>
      <c r="E1903" s="44">
        <v>696</v>
      </c>
      <c r="F1903" s="44">
        <v>1975.25</v>
      </c>
      <c r="G1903" s="44">
        <v>24011.599999999999</v>
      </c>
      <c r="H1903" s="44">
        <v>92726.7</v>
      </c>
      <c r="I1903" s="44">
        <v>628447.05544337363</v>
      </c>
      <c r="J1903" s="44">
        <v>500</v>
      </c>
      <c r="K1903" s="44">
        <v>500</v>
      </c>
      <c r="L1903" s="29">
        <f t="shared" si="119"/>
        <v>118713.54999999999</v>
      </c>
      <c r="M1903" s="29">
        <f t="shared" si="116"/>
        <v>747160.60544337356</v>
      </c>
      <c r="N1903" s="44"/>
      <c r="O1903" s="44"/>
    </row>
    <row r="1904" spans="1:15" x14ac:dyDescent="0.25">
      <c r="A1904" s="43">
        <v>70710</v>
      </c>
      <c r="B1904" s="42">
        <f t="shared" si="117"/>
        <v>7</v>
      </c>
      <c r="C1904" s="42">
        <f t="shared" si="118"/>
        <v>0</v>
      </c>
      <c r="D1904" s="36" t="s">
        <v>1777</v>
      </c>
      <c r="E1904" s="44">
        <v>927</v>
      </c>
      <c r="F1904" s="44">
        <v>2400.1999999999998</v>
      </c>
      <c r="G1904" s="44">
        <v>24980.45</v>
      </c>
      <c r="H1904" s="44">
        <v>80455.539999999994</v>
      </c>
      <c r="I1904" s="44">
        <v>848332.47737262072</v>
      </c>
      <c r="J1904" s="44">
        <v>500</v>
      </c>
      <c r="K1904" s="44">
        <v>500</v>
      </c>
      <c r="L1904" s="29">
        <f t="shared" si="119"/>
        <v>107836.19</v>
      </c>
      <c r="M1904" s="29">
        <f t="shared" si="116"/>
        <v>956168.66737262066</v>
      </c>
      <c r="N1904" s="44"/>
      <c r="O1904" s="44"/>
    </row>
    <row r="1905" spans="1:15" x14ac:dyDescent="0.25">
      <c r="A1905" s="43">
        <v>70711</v>
      </c>
      <c r="B1905" s="42">
        <f t="shared" si="117"/>
        <v>7</v>
      </c>
      <c r="C1905" s="42">
        <f t="shared" si="118"/>
        <v>0</v>
      </c>
      <c r="D1905" s="36" t="s">
        <v>1778</v>
      </c>
      <c r="E1905" s="44">
        <v>607</v>
      </c>
      <c r="F1905" s="44">
        <v>1962</v>
      </c>
      <c r="G1905" s="44">
        <v>48003.28</v>
      </c>
      <c r="H1905" s="44">
        <v>16119.62</v>
      </c>
      <c r="I1905" s="44">
        <v>550553.98960788525</v>
      </c>
      <c r="J1905" s="44">
        <v>500</v>
      </c>
      <c r="K1905" s="44">
        <v>500</v>
      </c>
      <c r="L1905" s="29">
        <f t="shared" si="119"/>
        <v>66084.899999999994</v>
      </c>
      <c r="M1905" s="29">
        <f t="shared" si="116"/>
        <v>616638.88960788527</v>
      </c>
      <c r="N1905" s="44"/>
      <c r="O1905" s="44"/>
    </row>
    <row r="1906" spans="1:15" x14ac:dyDescent="0.25">
      <c r="A1906" s="43">
        <v>70712</v>
      </c>
      <c r="B1906" s="42">
        <f t="shared" si="117"/>
        <v>7</v>
      </c>
      <c r="C1906" s="42">
        <f t="shared" si="118"/>
        <v>0</v>
      </c>
      <c r="D1906" s="36" t="s">
        <v>1779</v>
      </c>
      <c r="E1906" s="44">
        <v>1132</v>
      </c>
      <c r="F1906" s="44">
        <v>7875.7</v>
      </c>
      <c r="G1906" s="44">
        <v>79854.75</v>
      </c>
      <c r="H1906" s="44">
        <v>202767.45</v>
      </c>
      <c r="I1906" s="44">
        <v>1215702.6182751521</v>
      </c>
      <c r="J1906" s="44">
        <v>500</v>
      </c>
      <c r="K1906" s="44">
        <v>500</v>
      </c>
      <c r="L1906" s="29">
        <f t="shared" si="119"/>
        <v>290497.90000000002</v>
      </c>
      <c r="M1906" s="29">
        <f t="shared" si="116"/>
        <v>1506200.518275152</v>
      </c>
      <c r="N1906" s="44"/>
      <c r="O1906" s="44"/>
    </row>
    <row r="1907" spans="1:15" x14ac:dyDescent="0.25">
      <c r="A1907" s="43">
        <v>70713</v>
      </c>
      <c r="B1907" s="42">
        <f t="shared" si="117"/>
        <v>7</v>
      </c>
      <c r="C1907" s="42">
        <f t="shared" si="118"/>
        <v>0</v>
      </c>
      <c r="D1907" s="36" t="s">
        <v>1780</v>
      </c>
      <c r="E1907" s="44">
        <v>775</v>
      </c>
      <c r="F1907" s="44">
        <v>2821.75</v>
      </c>
      <c r="G1907" s="44">
        <v>36705.25</v>
      </c>
      <c r="H1907" s="44">
        <v>73539.960000000006</v>
      </c>
      <c r="I1907" s="44">
        <v>724950.62352660415</v>
      </c>
      <c r="J1907" s="44">
        <v>500</v>
      </c>
      <c r="K1907" s="44">
        <v>500</v>
      </c>
      <c r="L1907" s="29">
        <f t="shared" si="119"/>
        <v>113066.96</v>
      </c>
      <c r="M1907" s="29">
        <f t="shared" si="116"/>
        <v>838017.58352660411</v>
      </c>
      <c r="N1907" s="44"/>
      <c r="O1907" s="44"/>
    </row>
    <row r="1908" spans="1:15" x14ac:dyDescent="0.25">
      <c r="A1908" s="43">
        <v>70714</v>
      </c>
      <c r="B1908" s="42">
        <f t="shared" si="117"/>
        <v>7</v>
      </c>
      <c r="C1908" s="42">
        <f t="shared" si="118"/>
        <v>0</v>
      </c>
      <c r="D1908" s="36" t="s">
        <v>1781</v>
      </c>
      <c r="E1908" s="44">
        <v>325</v>
      </c>
      <c r="F1908" s="44">
        <v>1926.35</v>
      </c>
      <c r="G1908" s="44">
        <v>25900.85</v>
      </c>
      <c r="H1908" s="44">
        <v>197823.96</v>
      </c>
      <c r="I1908" s="44">
        <v>327035.73025381105</v>
      </c>
      <c r="J1908" s="44">
        <v>500</v>
      </c>
      <c r="K1908" s="44">
        <v>500</v>
      </c>
      <c r="L1908" s="29">
        <f t="shared" si="119"/>
        <v>225651.15999999997</v>
      </c>
      <c r="M1908" s="29">
        <f t="shared" si="116"/>
        <v>552686.89025381103</v>
      </c>
      <c r="N1908" s="44"/>
      <c r="O1908" s="44"/>
    </row>
    <row r="1909" spans="1:15" x14ac:dyDescent="0.25">
      <c r="A1909" s="43">
        <v>70715</v>
      </c>
      <c r="B1909" s="42">
        <f t="shared" si="117"/>
        <v>7</v>
      </c>
      <c r="C1909" s="42">
        <f t="shared" si="118"/>
        <v>0</v>
      </c>
      <c r="D1909" s="36" t="s">
        <v>1782</v>
      </c>
      <c r="E1909" s="44">
        <v>723</v>
      </c>
      <c r="F1909" s="44">
        <v>3649.11</v>
      </c>
      <c r="G1909" s="44">
        <v>64452.42</v>
      </c>
      <c r="H1909" s="44">
        <v>106819.13</v>
      </c>
      <c r="I1909" s="44">
        <v>637614.54366434528</v>
      </c>
      <c r="J1909" s="44">
        <v>500</v>
      </c>
      <c r="K1909" s="44">
        <v>500</v>
      </c>
      <c r="L1909" s="29">
        <f t="shared" si="119"/>
        <v>174920.66</v>
      </c>
      <c r="M1909" s="29">
        <f t="shared" si="116"/>
        <v>812535.20366434532</v>
      </c>
      <c r="N1909" s="44"/>
      <c r="O1909" s="44"/>
    </row>
    <row r="1910" spans="1:15" x14ac:dyDescent="0.25">
      <c r="A1910" s="43">
        <v>70716</v>
      </c>
      <c r="B1910" s="42">
        <f t="shared" si="117"/>
        <v>7</v>
      </c>
      <c r="C1910" s="42">
        <f t="shared" si="118"/>
        <v>1</v>
      </c>
      <c r="D1910" s="36" t="s">
        <v>1783</v>
      </c>
      <c r="E1910" s="44">
        <v>11856</v>
      </c>
      <c r="F1910" s="44">
        <v>4937.21</v>
      </c>
      <c r="G1910" s="44">
        <v>1110095.67</v>
      </c>
      <c r="H1910" s="44">
        <v>6573414.1200000001</v>
      </c>
      <c r="I1910" s="44">
        <v>12273779.620176846</v>
      </c>
      <c r="J1910" s="44">
        <v>500</v>
      </c>
      <c r="K1910" s="44">
        <v>500</v>
      </c>
      <c r="L1910" s="29">
        <f t="shared" si="119"/>
        <v>7688447</v>
      </c>
      <c r="M1910" s="29">
        <f t="shared" si="116"/>
        <v>19962226.620176844</v>
      </c>
      <c r="N1910" s="44"/>
      <c r="O1910" s="44"/>
    </row>
    <row r="1911" spans="1:15" x14ac:dyDescent="0.25">
      <c r="A1911" s="43">
        <v>70717</v>
      </c>
      <c r="B1911" s="42">
        <f t="shared" si="117"/>
        <v>7</v>
      </c>
      <c r="C1911" s="42">
        <f t="shared" si="118"/>
        <v>0</v>
      </c>
      <c r="D1911" s="36" t="s">
        <v>1784</v>
      </c>
      <c r="E1911" s="44">
        <v>4659</v>
      </c>
      <c r="F1911" s="44">
        <v>7765.36</v>
      </c>
      <c r="G1911" s="44">
        <v>293764.21000000002</v>
      </c>
      <c r="H1911" s="44">
        <v>1243559.32</v>
      </c>
      <c r="I1911" s="44">
        <v>4255875.5638538646</v>
      </c>
      <c r="J1911" s="44">
        <v>500</v>
      </c>
      <c r="K1911" s="44">
        <v>500</v>
      </c>
      <c r="L1911" s="29">
        <f t="shared" si="119"/>
        <v>1545088.8900000001</v>
      </c>
      <c r="M1911" s="29">
        <f t="shared" si="116"/>
        <v>5800964.4538538642</v>
      </c>
      <c r="N1911" s="44"/>
      <c r="O1911" s="44"/>
    </row>
    <row r="1912" spans="1:15" x14ac:dyDescent="0.25">
      <c r="A1912" s="43">
        <v>70718</v>
      </c>
      <c r="B1912" s="42">
        <f t="shared" si="117"/>
        <v>7</v>
      </c>
      <c r="C1912" s="42">
        <f t="shared" si="118"/>
        <v>0</v>
      </c>
      <c r="D1912" s="36" t="s">
        <v>1785</v>
      </c>
      <c r="E1912" s="44">
        <v>892</v>
      </c>
      <c r="F1912" s="44">
        <v>7208.7</v>
      </c>
      <c r="G1912" s="44">
        <v>35749.300000000003</v>
      </c>
      <c r="H1912" s="44">
        <v>88005.05</v>
      </c>
      <c r="I1912" s="44">
        <v>779468.41635812947</v>
      </c>
      <c r="J1912" s="44">
        <v>500</v>
      </c>
      <c r="K1912" s="44">
        <v>500</v>
      </c>
      <c r="L1912" s="29">
        <f t="shared" si="119"/>
        <v>130963.05</v>
      </c>
      <c r="M1912" s="29">
        <f t="shared" si="116"/>
        <v>910431.46635812952</v>
      </c>
      <c r="N1912" s="44"/>
      <c r="O1912" s="44"/>
    </row>
    <row r="1913" spans="1:15" x14ac:dyDescent="0.25">
      <c r="A1913" s="43">
        <v>70719</v>
      </c>
      <c r="B1913" s="42">
        <f t="shared" si="117"/>
        <v>7</v>
      </c>
      <c r="C1913" s="42">
        <f t="shared" si="118"/>
        <v>0</v>
      </c>
      <c r="D1913" s="36" t="s">
        <v>1786</v>
      </c>
      <c r="E1913" s="44">
        <v>3354</v>
      </c>
      <c r="F1913" s="44">
        <v>2755.07</v>
      </c>
      <c r="G1913" s="44">
        <v>254621.32</v>
      </c>
      <c r="H1913" s="44">
        <v>973335.9</v>
      </c>
      <c r="I1913" s="44">
        <v>2917429.9060779866</v>
      </c>
      <c r="J1913" s="44">
        <v>500</v>
      </c>
      <c r="K1913" s="44">
        <v>500</v>
      </c>
      <c r="L1913" s="29">
        <f t="shared" si="119"/>
        <v>1230712.29</v>
      </c>
      <c r="M1913" s="29">
        <f t="shared" si="116"/>
        <v>4148142.1960779866</v>
      </c>
      <c r="N1913" s="44"/>
      <c r="O1913" s="44"/>
    </row>
    <row r="1914" spans="1:15" x14ac:dyDescent="0.25">
      <c r="A1914" s="43">
        <v>70720</v>
      </c>
      <c r="B1914" s="42">
        <f t="shared" si="117"/>
        <v>7</v>
      </c>
      <c r="C1914" s="42">
        <f t="shared" si="118"/>
        <v>0</v>
      </c>
      <c r="D1914" s="36" t="s">
        <v>1787</v>
      </c>
      <c r="E1914" s="44">
        <v>1486</v>
      </c>
      <c r="F1914" s="44">
        <v>6211.5</v>
      </c>
      <c r="G1914" s="44">
        <v>66506.399999999994</v>
      </c>
      <c r="H1914" s="44">
        <v>154399.17000000001</v>
      </c>
      <c r="I1914" s="44">
        <v>1292397.7918392415</v>
      </c>
      <c r="J1914" s="44">
        <v>500</v>
      </c>
      <c r="K1914" s="44">
        <v>500</v>
      </c>
      <c r="L1914" s="29">
        <f t="shared" si="119"/>
        <v>227117.07</v>
      </c>
      <c r="M1914" s="29">
        <f t="shared" si="116"/>
        <v>1519514.8618392416</v>
      </c>
      <c r="N1914" s="44"/>
      <c r="O1914" s="44"/>
    </row>
    <row r="1915" spans="1:15" x14ac:dyDescent="0.25">
      <c r="A1915" s="43">
        <v>70721</v>
      </c>
      <c r="B1915" s="42">
        <f t="shared" si="117"/>
        <v>7</v>
      </c>
      <c r="C1915" s="42">
        <f t="shared" si="118"/>
        <v>0</v>
      </c>
      <c r="D1915" s="36" t="s">
        <v>1788</v>
      </c>
      <c r="E1915" s="44">
        <v>666</v>
      </c>
      <c r="F1915" s="44">
        <v>2661.8</v>
      </c>
      <c r="G1915" s="44">
        <v>40526.699999999997</v>
      </c>
      <c r="H1915" s="44">
        <v>106729.52</v>
      </c>
      <c r="I1915" s="44">
        <v>705342.90550141421</v>
      </c>
      <c r="J1915" s="44">
        <v>500</v>
      </c>
      <c r="K1915" s="44">
        <v>500</v>
      </c>
      <c r="L1915" s="29">
        <f t="shared" si="119"/>
        <v>149918.02000000002</v>
      </c>
      <c r="M1915" s="29">
        <f t="shared" si="116"/>
        <v>855260.92550141423</v>
      </c>
      <c r="N1915" s="44"/>
      <c r="O1915" s="44"/>
    </row>
    <row r="1916" spans="1:15" x14ac:dyDescent="0.25">
      <c r="A1916" s="43">
        <v>70723</v>
      </c>
      <c r="B1916" s="42">
        <f t="shared" si="117"/>
        <v>7</v>
      </c>
      <c r="C1916" s="42">
        <f t="shared" si="118"/>
        <v>0</v>
      </c>
      <c r="D1916" s="36" t="s">
        <v>2161</v>
      </c>
      <c r="E1916" s="44">
        <v>1126</v>
      </c>
      <c r="F1916" s="44">
        <v>2621.23</v>
      </c>
      <c r="G1916" s="44">
        <v>57113.599999999999</v>
      </c>
      <c r="H1916" s="44">
        <v>57870.43</v>
      </c>
      <c r="I1916" s="44">
        <v>1044409.7026567095</v>
      </c>
      <c r="J1916" s="44">
        <v>500</v>
      </c>
      <c r="K1916" s="44">
        <v>500</v>
      </c>
      <c r="L1916" s="29">
        <f t="shared" si="119"/>
        <v>117605.26000000001</v>
      </c>
      <c r="M1916" s="29">
        <f t="shared" si="116"/>
        <v>1162014.9626567094</v>
      </c>
      <c r="N1916" s="44"/>
      <c r="O1916" s="44"/>
    </row>
    <row r="1917" spans="1:15" x14ac:dyDescent="0.25">
      <c r="A1917" s="43">
        <v>70724</v>
      </c>
      <c r="B1917" s="42">
        <f t="shared" si="117"/>
        <v>7</v>
      </c>
      <c r="C1917" s="42">
        <f t="shared" si="118"/>
        <v>0</v>
      </c>
      <c r="D1917" s="36" t="s">
        <v>1789</v>
      </c>
      <c r="E1917" s="44">
        <v>838</v>
      </c>
      <c r="F1917" s="44">
        <v>4320.9799999999996</v>
      </c>
      <c r="G1917" s="44">
        <v>119665.1</v>
      </c>
      <c r="H1917" s="44">
        <v>179866.63</v>
      </c>
      <c r="I1917" s="44">
        <v>949714.29166935466</v>
      </c>
      <c r="J1917" s="44">
        <v>500</v>
      </c>
      <c r="K1917" s="44">
        <v>500</v>
      </c>
      <c r="L1917" s="29">
        <f t="shared" si="119"/>
        <v>303852.71000000002</v>
      </c>
      <c r="M1917" s="29">
        <f t="shared" si="116"/>
        <v>1253567.0016693547</v>
      </c>
      <c r="N1917" s="44"/>
      <c r="O1917" s="44"/>
    </row>
    <row r="1918" spans="1:15" x14ac:dyDescent="0.25">
      <c r="A1918" s="43">
        <v>70725</v>
      </c>
      <c r="B1918" s="42">
        <f t="shared" si="117"/>
        <v>7</v>
      </c>
      <c r="C1918" s="42">
        <f t="shared" si="118"/>
        <v>0</v>
      </c>
      <c r="D1918" s="36" t="s">
        <v>1790</v>
      </c>
      <c r="E1918" s="44">
        <v>288</v>
      </c>
      <c r="F1918" s="44">
        <v>3496.46</v>
      </c>
      <c r="G1918" s="44">
        <v>11651.88</v>
      </c>
      <c r="H1918" s="44">
        <v>52516.01</v>
      </c>
      <c r="I1918" s="44">
        <v>257642.2329556164</v>
      </c>
      <c r="J1918" s="44">
        <v>500</v>
      </c>
      <c r="K1918" s="44">
        <v>500</v>
      </c>
      <c r="L1918" s="29">
        <f t="shared" si="119"/>
        <v>67664.350000000006</v>
      </c>
      <c r="M1918" s="29">
        <f t="shared" si="116"/>
        <v>325306.58295561641</v>
      </c>
      <c r="N1918" s="44"/>
      <c r="O1918" s="44"/>
    </row>
    <row r="1919" spans="1:15" x14ac:dyDescent="0.25">
      <c r="A1919" s="43">
        <v>70726</v>
      </c>
      <c r="B1919" s="42">
        <f t="shared" si="117"/>
        <v>7</v>
      </c>
      <c r="C1919" s="42">
        <f t="shared" si="118"/>
        <v>0</v>
      </c>
      <c r="D1919" s="36" t="s">
        <v>1791</v>
      </c>
      <c r="E1919" s="44">
        <v>656</v>
      </c>
      <c r="F1919" s="44">
        <v>2647.3</v>
      </c>
      <c r="G1919" s="44">
        <v>37582</v>
      </c>
      <c r="H1919" s="44">
        <v>67656.66</v>
      </c>
      <c r="I1919" s="44">
        <v>610498.23245076952</v>
      </c>
      <c r="J1919" s="44">
        <v>500</v>
      </c>
      <c r="K1919" s="44">
        <v>500</v>
      </c>
      <c r="L1919" s="29">
        <f t="shared" si="119"/>
        <v>107885.96</v>
      </c>
      <c r="M1919" s="29">
        <f t="shared" si="116"/>
        <v>718384.19245076948</v>
      </c>
      <c r="N1919" s="44"/>
      <c r="O1919" s="44"/>
    </row>
    <row r="1920" spans="1:15" x14ac:dyDescent="0.25">
      <c r="A1920" s="43">
        <v>70727</v>
      </c>
      <c r="B1920" s="42">
        <f t="shared" si="117"/>
        <v>7</v>
      </c>
      <c r="C1920" s="42">
        <f t="shared" si="118"/>
        <v>0</v>
      </c>
      <c r="D1920" s="36" t="s">
        <v>1792</v>
      </c>
      <c r="E1920" s="44">
        <v>470</v>
      </c>
      <c r="F1920" s="44">
        <v>2790.66</v>
      </c>
      <c r="G1920" s="44">
        <v>14945.74</v>
      </c>
      <c r="H1920" s="44">
        <v>8255.5</v>
      </c>
      <c r="I1920" s="44">
        <v>411356.96916882036</v>
      </c>
      <c r="J1920" s="44">
        <v>500</v>
      </c>
      <c r="K1920" s="44">
        <v>500</v>
      </c>
      <c r="L1920" s="29">
        <f t="shared" si="119"/>
        <v>25991.9</v>
      </c>
      <c r="M1920" s="29">
        <f t="shared" si="116"/>
        <v>437348.86916882038</v>
      </c>
      <c r="N1920" s="44"/>
      <c r="O1920" s="44"/>
    </row>
    <row r="1921" spans="1:15" x14ac:dyDescent="0.25">
      <c r="A1921" s="43">
        <v>70728</v>
      </c>
      <c r="B1921" s="42">
        <f t="shared" si="117"/>
        <v>7</v>
      </c>
      <c r="C1921" s="42">
        <f t="shared" si="118"/>
        <v>0</v>
      </c>
      <c r="D1921" s="36" t="s">
        <v>1793</v>
      </c>
      <c r="E1921" s="44">
        <v>2037</v>
      </c>
      <c r="F1921" s="44">
        <v>3858.75</v>
      </c>
      <c r="G1921" s="44">
        <v>184998.25</v>
      </c>
      <c r="H1921" s="44">
        <v>574849.35</v>
      </c>
      <c r="I1921" s="44">
        <v>1919975.9246985023</v>
      </c>
      <c r="J1921" s="44">
        <v>500</v>
      </c>
      <c r="K1921" s="44">
        <v>500</v>
      </c>
      <c r="L1921" s="29">
        <f t="shared" si="119"/>
        <v>763706.35</v>
      </c>
      <c r="M1921" s="29">
        <f t="shared" si="116"/>
        <v>2683682.2746985024</v>
      </c>
      <c r="N1921" s="44"/>
      <c r="O1921" s="44"/>
    </row>
    <row r="1922" spans="1:15" x14ac:dyDescent="0.25">
      <c r="A1922" s="43">
        <v>70729</v>
      </c>
      <c r="B1922" s="42">
        <f t="shared" si="117"/>
        <v>7</v>
      </c>
      <c r="C1922" s="42">
        <f t="shared" si="118"/>
        <v>0</v>
      </c>
      <c r="D1922" s="36" t="s">
        <v>1794</v>
      </c>
      <c r="E1922" s="44">
        <v>811</v>
      </c>
      <c r="F1922" s="44">
        <v>1996.7</v>
      </c>
      <c r="G1922" s="44">
        <v>40380.800000000003</v>
      </c>
      <c r="H1922" s="44">
        <v>119883.26</v>
      </c>
      <c r="I1922" s="44">
        <v>729401.26565986697</v>
      </c>
      <c r="J1922" s="44">
        <v>500</v>
      </c>
      <c r="K1922" s="44">
        <v>500</v>
      </c>
      <c r="L1922" s="29">
        <f t="shared" si="119"/>
        <v>162260.76</v>
      </c>
      <c r="M1922" s="29">
        <f t="shared" si="116"/>
        <v>891662.02565986698</v>
      </c>
      <c r="N1922" s="44"/>
      <c r="O1922" s="44"/>
    </row>
    <row r="1923" spans="1:15" x14ac:dyDescent="0.25">
      <c r="A1923" s="43">
        <v>70731</v>
      </c>
      <c r="B1923" s="42">
        <f t="shared" si="117"/>
        <v>7</v>
      </c>
      <c r="C1923" s="42">
        <f t="shared" si="118"/>
        <v>0</v>
      </c>
      <c r="D1923" s="36" t="s">
        <v>1795</v>
      </c>
      <c r="E1923" s="44">
        <v>618</v>
      </c>
      <c r="F1923" s="44">
        <v>1259.46</v>
      </c>
      <c r="G1923" s="44">
        <v>45145.99</v>
      </c>
      <c r="H1923" s="44">
        <v>25991.56</v>
      </c>
      <c r="I1923" s="44">
        <v>557668.01014417014</v>
      </c>
      <c r="J1923" s="44">
        <v>500</v>
      </c>
      <c r="K1923" s="44">
        <v>500</v>
      </c>
      <c r="L1923" s="29">
        <f t="shared" si="119"/>
        <v>72397.009999999995</v>
      </c>
      <c r="M1923" s="29">
        <f t="shared" si="116"/>
        <v>630065.02014417015</v>
      </c>
      <c r="N1923" s="44"/>
      <c r="O1923" s="44"/>
    </row>
    <row r="1924" spans="1:15" x14ac:dyDescent="0.25">
      <c r="A1924" s="43">
        <v>70732</v>
      </c>
      <c r="B1924" s="42">
        <f t="shared" si="117"/>
        <v>7</v>
      </c>
      <c r="C1924" s="42">
        <f t="shared" si="118"/>
        <v>0</v>
      </c>
      <c r="D1924" s="36" t="s">
        <v>1796</v>
      </c>
      <c r="E1924" s="44">
        <v>1444</v>
      </c>
      <c r="F1924" s="44">
        <v>2455.15</v>
      </c>
      <c r="G1924" s="44">
        <v>66267.08</v>
      </c>
      <c r="H1924" s="44">
        <v>77398.47</v>
      </c>
      <c r="I1924" s="44">
        <v>1280919.6162633665</v>
      </c>
      <c r="J1924" s="44">
        <v>500</v>
      </c>
      <c r="K1924" s="44">
        <v>500</v>
      </c>
      <c r="L1924" s="29">
        <f t="shared" si="119"/>
        <v>146120.70000000001</v>
      </c>
      <c r="M1924" s="29">
        <f t="shared" si="116"/>
        <v>1427040.3162633665</v>
      </c>
      <c r="N1924" s="44"/>
      <c r="O1924" s="44"/>
    </row>
    <row r="1925" spans="1:15" x14ac:dyDescent="0.25">
      <c r="A1925" s="43">
        <v>70733</v>
      </c>
      <c r="B1925" s="42">
        <f t="shared" si="117"/>
        <v>7</v>
      </c>
      <c r="C1925" s="42">
        <f t="shared" si="118"/>
        <v>0</v>
      </c>
      <c r="D1925" s="36" t="s">
        <v>1797</v>
      </c>
      <c r="E1925" s="44">
        <v>230</v>
      </c>
      <c r="F1925" s="44">
        <v>2432.3000000000002</v>
      </c>
      <c r="G1925" s="44">
        <v>5968.3</v>
      </c>
      <c r="H1925" s="44">
        <v>45967.88</v>
      </c>
      <c r="I1925" s="44">
        <v>202664.73964832094</v>
      </c>
      <c r="J1925" s="44">
        <v>500</v>
      </c>
      <c r="K1925" s="44">
        <v>500</v>
      </c>
      <c r="L1925" s="29">
        <f t="shared" si="119"/>
        <v>54368.479999999996</v>
      </c>
      <c r="M1925" s="29">
        <f t="shared" si="116"/>
        <v>257033.21964832093</v>
      </c>
      <c r="N1925" s="44"/>
      <c r="O1925" s="44"/>
    </row>
    <row r="1926" spans="1:15" x14ac:dyDescent="0.25">
      <c r="A1926" s="43">
        <v>70734</v>
      </c>
      <c r="B1926" s="42">
        <f t="shared" si="117"/>
        <v>7</v>
      </c>
      <c r="C1926" s="42">
        <f t="shared" si="118"/>
        <v>0</v>
      </c>
      <c r="D1926" s="36" t="s">
        <v>1798</v>
      </c>
      <c r="E1926" s="44">
        <v>2193</v>
      </c>
      <c r="F1926" s="44">
        <v>4826.72</v>
      </c>
      <c r="G1926" s="44">
        <v>96558.67</v>
      </c>
      <c r="H1926" s="44">
        <v>78684.27</v>
      </c>
      <c r="I1926" s="44">
        <v>1957810.1116465554</v>
      </c>
      <c r="J1926" s="44">
        <v>500</v>
      </c>
      <c r="K1926" s="44">
        <v>500</v>
      </c>
      <c r="L1926" s="29">
        <f t="shared" si="119"/>
        <v>180069.66</v>
      </c>
      <c r="M1926" s="29">
        <f t="shared" ref="M1926:M1989" si="120">L1926+I1926</f>
        <v>2137879.7716465555</v>
      </c>
      <c r="N1926" s="44"/>
      <c r="O1926" s="44"/>
    </row>
    <row r="1927" spans="1:15" x14ac:dyDescent="0.25">
      <c r="A1927" s="43">
        <v>70735</v>
      </c>
      <c r="B1927" s="42">
        <f t="shared" ref="B1927:B1990" si="121">INT(A1927/10000)</f>
        <v>7</v>
      </c>
      <c r="C1927" s="42">
        <f t="shared" ref="C1927:C1990" si="122">IF(E1927&lt;=10000,0,IF(E1927&lt;=20000,1,IF(E1927&lt;=50000,2,3)))</f>
        <v>0</v>
      </c>
      <c r="D1927" s="36" t="s">
        <v>1799</v>
      </c>
      <c r="E1927" s="44">
        <v>983</v>
      </c>
      <c r="F1927" s="44">
        <v>2611.4499999999998</v>
      </c>
      <c r="G1927" s="44">
        <v>74919.75</v>
      </c>
      <c r="H1927" s="44">
        <v>814849.1</v>
      </c>
      <c r="I1927" s="44">
        <v>896457.45335229649</v>
      </c>
      <c r="J1927" s="44">
        <v>500</v>
      </c>
      <c r="K1927" s="44">
        <v>500</v>
      </c>
      <c r="L1927" s="29">
        <f t="shared" ref="L1927:L1990" si="123">F1927/J1927*500+G1927/K1927*500+H1927</f>
        <v>892380.29999999993</v>
      </c>
      <c r="M1927" s="29">
        <f t="shared" si="120"/>
        <v>1788837.7533522965</v>
      </c>
      <c r="N1927" s="44"/>
      <c r="O1927" s="44"/>
    </row>
    <row r="1928" spans="1:15" x14ac:dyDescent="0.25">
      <c r="A1928" s="43">
        <v>70801</v>
      </c>
      <c r="B1928" s="42">
        <f t="shared" si="121"/>
        <v>7</v>
      </c>
      <c r="C1928" s="42">
        <f t="shared" si="122"/>
        <v>0</v>
      </c>
      <c r="D1928" s="36" t="s">
        <v>1800</v>
      </c>
      <c r="E1928" s="44">
        <v>610</v>
      </c>
      <c r="F1928" s="44">
        <v>2090.17</v>
      </c>
      <c r="G1928" s="44">
        <v>73191.210000000006</v>
      </c>
      <c r="H1928" s="44">
        <v>69033.36</v>
      </c>
      <c r="I1928" s="44">
        <v>619255.90704477474</v>
      </c>
      <c r="J1928" s="44">
        <v>500</v>
      </c>
      <c r="K1928" s="44">
        <v>500</v>
      </c>
      <c r="L1928" s="29">
        <f t="shared" si="123"/>
        <v>144314.74</v>
      </c>
      <c r="M1928" s="29">
        <f t="shared" si="120"/>
        <v>763570.64704477473</v>
      </c>
      <c r="N1928" s="44"/>
      <c r="O1928" s="44"/>
    </row>
    <row r="1929" spans="1:15" x14ac:dyDescent="0.25">
      <c r="A1929" s="43">
        <v>70802</v>
      </c>
      <c r="B1929" s="42">
        <f t="shared" si="121"/>
        <v>7</v>
      </c>
      <c r="C1929" s="42">
        <f t="shared" si="122"/>
        <v>0</v>
      </c>
      <c r="D1929" s="36" t="s">
        <v>1801</v>
      </c>
      <c r="E1929" s="44">
        <v>567</v>
      </c>
      <c r="F1929" s="44">
        <v>3393.27</v>
      </c>
      <c r="G1929" s="44">
        <v>139102.65</v>
      </c>
      <c r="H1929" s="44">
        <v>155827.06</v>
      </c>
      <c r="I1929" s="44">
        <v>717371.02544844442</v>
      </c>
      <c r="J1929" s="44">
        <v>500</v>
      </c>
      <c r="K1929" s="44">
        <v>500</v>
      </c>
      <c r="L1929" s="29">
        <f t="shared" si="123"/>
        <v>298322.98</v>
      </c>
      <c r="M1929" s="29">
        <f t="shared" si="120"/>
        <v>1015694.0054484444</v>
      </c>
      <c r="N1929" s="44"/>
      <c r="O1929" s="44"/>
    </row>
    <row r="1930" spans="1:15" x14ac:dyDescent="0.25">
      <c r="A1930" s="43">
        <v>70803</v>
      </c>
      <c r="B1930" s="42">
        <f t="shared" si="121"/>
        <v>7</v>
      </c>
      <c r="C1930" s="42">
        <f t="shared" si="122"/>
        <v>0</v>
      </c>
      <c r="D1930" s="36" t="s">
        <v>1802</v>
      </c>
      <c r="E1930" s="44">
        <v>610</v>
      </c>
      <c r="F1930" s="44">
        <v>2140.16</v>
      </c>
      <c r="G1930" s="44">
        <v>60611.94</v>
      </c>
      <c r="H1930" s="44">
        <v>141980.57</v>
      </c>
      <c r="I1930" s="44">
        <v>657231.88760749204</v>
      </c>
      <c r="J1930" s="44">
        <v>500</v>
      </c>
      <c r="K1930" s="44">
        <v>500</v>
      </c>
      <c r="L1930" s="29">
        <f t="shared" si="123"/>
        <v>204732.67</v>
      </c>
      <c r="M1930" s="29">
        <f t="shared" si="120"/>
        <v>861964.55760749208</v>
      </c>
      <c r="N1930" s="44"/>
      <c r="O1930" s="44"/>
    </row>
    <row r="1931" spans="1:15" x14ac:dyDescent="0.25">
      <c r="A1931" s="43">
        <v>70804</v>
      </c>
      <c r="B1931" s="42">
        <f t="shared" si="121"/>
        <v>7</v>
      </c>
      <c r="C1931" s="42">
        <f t="shared" si="122"/>
        <v>0</v>
      </c>
      <c r="D1931" s="36" t="s">
        <v>1803</v>
      </c>
      <c r="E1931" s="44">
        <v>794</v>
      </c>
      <c r="F1931" s="44">
        <v>3814.8</v>
      </c>
      <c r="G1931" s="44">
        <v>63736.480000000003</v>
      </c>
      <c r="H1931" s="44">
        <v>48880.3</v>
      </c>
      <c r="I1931" s="44">
        <v>768174.07826192421</v>
      </c>
      <c r="J1931" s="44">
        <v>500</v>
      </c>
      <c r="K1931" s="44">
        <v>500</v>
      </c>
      <c r="L1931" s="29">
        <f t="shared" si="123"/>
        <v>116431.58</v>
      </c>
      <c r="M1931" s="29">
        <f t="shared" si="120"/>
        <v>884605.65826192417</v>
      </c>
      <c r="N1931" s="44"/>
      <c r="O1931" s="44"/>
    </row>
    <row r="1932" spans="1:15" x14ac:dyDescent="0.25">
      <c r="A1932" s="43">
        <v>70805</v>
      </c>
      <c r="B1932" s="42">
        <f t="shared" si="121"/>
        <v>7</v>
      </c>
      <c r="C1932" s="42">
        <f t="shared" si="122"/>
        <v>0</v>
      </c>
      <c r="D1932" s="36" t="s">
        <v>1804</v>
      </c>
      <c r="E1932" s="44">
        <v>1453</v>
      </c>
      <c r="F1932" s="44">
        <v>2121.66</v>
      </c>
      <c r="G1932" s="44">
        <v>173486.12</v>
      </c>
      <c r="H1932" s="44">
        <v>3243569.06</v>
      </c>
      <c r="I1932" s="44">
        <v>1322477.8555655004</v>
      </c>
      <c r="J1932" s="44">
        <v>500</v>
      </c>
      <c r="K1932" s="44">
        <v>500</v>
      </c>
      <c r="L1932" s="29">
        <f t="shared" si="123"/>
        <v>3419176.84</v>
      </c>
      <c r="M1932" s="29">
        <f t="shared" si="120"/>
        <v>4741654.6955655003</v>
      </c>
      <c r="N1932" s="44"/>
      <c r="O1932" s="44"/>
    </row>
    <row r="1933" spans="1:15" x14ac:dyDescent="0.25">
      <c r="A1933" s="43">
        <v>70806</v>
      </c>
      <c r="B1933" s="42">
        <f t="shared" si="121"/>
        <v>7</v>
      </c>
      <c r="C1933" s="42">
        <f t="shared" si="122"/>
        <v>0</v>
      </c>
      <c r="D1933" s="36" t="s">
        <v>1805</v>
      </c>
      <c r="E1933" s="44">
        <v>829</v>
      </c>
      <c r="F1933" s="44">
        <v>2038.92</v>
      </c>
      <c r="G1933" s="44">
        <v>64937.35</v>
      </c>
      <c r="H1933" s="44">
        <v>62184.46</v>
      </c>
      <c r="I1933" s="44">
        <v>742566.95737725811</v>
      </c>
      <c r="J1933" s="44">
        <v>500</v>
      </c>
      <c r="K1933" s="44">
        <v>500</v>
      </c>
      <c r="L1933" s="29">
        <f t="shared" si="123"/>
        <v>129160.73000000001</v>
      </c>
      <c r="M1933" s="29">
        <f t="shared" si="120"/>
        <v>871727.68737725809</v>
      </c>
      <c r="N1933" s="44"/>
      <c r="O1933" s="44"/>
    </row>
    <row r="1934" spans="1:15" x14ac:dyDescent="0.25">
      <c r="A1934" s="43">
        <v>70807</v>
      </c>
      <c r="B1934" s="42">
        <f t="shared" si="121"/>
        <v>7</v>
      </c>
      <c r="C1934" s="42">
        <f t="shared" si="122"/>
        <v>0</v>
      </c>
      <c r="D1934" s="36" t="s">
        <v>1806</v>
      </c>
      <c r="E1934" s="44">
        <v>2582</v>
      </c>
      <c r="F1934" s="44">
        <v>6086.34</v>
      </c>
      <c r="G1934" s="44">
        <v>436841.47</v>
      </c>
      <c r="H1934" s="44">
        <v>769147.37</v>
      </c>
      <c r="I1934" s="44">
        <v>2635451.0336665106</v>
      </c>
      <c r="J1934" s="44">
        <v>500</v>
      </c>
      <c r="K1934" s="44">
        <v>500</v>
      </c>
      <c r="L1934" s="29">
        <f t="shared" si="123"/>
        <v>1212075.18</v>
      </c>
      <c r="M1934" s="29">
        <f t="shared" si="120"/>
        <v>3847526.2136665108</v>
      </c>
      <c r="N1934" s="44"/>
      <c r="O1934" s="44"/>
    </row>
    <row r="1935" spans="1:15" x14ac:dyDescent="0.25">
      <c r="A1935" s="43">
        <v>70808</v>
      </c>
      <c r="B1935" s="42">
        <f t="shared" si="121"/>
        <v>7</v>
      </c>
      <c r="C1935" s="42">
        <f t="shared" si="122"/>
        <v>0</v>
      </c>
      <c r="D1935" s="36" t="s">
        <v>1807</v>
      </c>
      <c r="E1935" s="44">
        <v>874</v>
      </c>
      <c r="F1935" s="44">
        <v>1795.33</v>
      </c>
      <c r="G1935" s="44">
        <v>101303.73</v>
      </c>
      <c r="H1935" s="44">
        <v>175748.21</v>
      </c>
      <c r="I1935" s="44">
        <v>855807.77828845172</v>
      </c>
      <c r="J1935" s="44">
        <v>500</v>
      </c>
      <c r="K1935" s="44">
        <v>500</v>
      </c>
      <c r="L1935" s="29">
        <f t="shared" si="123"/>
        <v>278847.27</v>
      </c>
      <c r="M1935" s="29">
        <f t="shared" si="120"/>
        <v>1134655.0482884517</v>
      </c>
      <c r="N1935" s="44"/>
      <c r="O1935" s="44"/>
    </row>
    <row r="1936" spans="1:15" x14ac:dyDescent="0.25">
      <c r="A1936" s="43">
        <v>70809</v>
      </c>
      <c r="B1936" s="42">
        <f t="shared" si="121"/>
        <v>7</v>
      </c>
      <c r="C1936" s="42">
        <f t="shared" si="122"/>
        <v>0</v>
      </c>
      <c r="D1936" s="36" t="s">
        <v>1808</v>
      </c>
      <c r="E1936" s="44">
        <v>374</v>
      </c>
      <c r="F1936" s="44">
        <v>1645.66</v>
      </c>
      <c r="G1936" s="44">
        <v>32109.08</v>
      </c>
      <c r="H1936" s="44">
        <v>15949.27</v>
      </c>
      <c r="I1936" s="44">
        <v>336288.75112284726</v>
      </c>
      <c r="J1936" s="44">
        <v>500</v>
      </c>
      <c r="K1936" s="44">
        <v>500</v>
      </c>
      <c r="L1936" s="29">
        <f t="shared" si="123"/>
        <v>49704.009999999995</v>
      </c>
      <c r="M1936" s="29">
        <f t="shared" si="120"/>
        <v>385992.76112284727</v>
      </c>
      <c r="N1936" s="44"/>
      <c r="O1936" s="44"/>
    </row>
    <row r="1937" spans="1:15" x14ac:dyDescent="0.25">
      <c r="A1937" s="43">
        <v>70810</v>
      </c>
      <c r="B1937" s="42">
        <f t="shared" si="121"/>
        <v>7</v>
      </c>
      <c r="C1937" s="42">
        <f t="shared" si="122"/>
        <v>0</v>
      </c>
      <c r="D1937" s="36" t="s">
        <v>1809</v>
      </c>
      <c r="E1937" s="44">
        <v>261</v>
      </c>
      <c r="F1937" s="44">
        <v>1397.53</v>
      </c>
      <c r="G1937" s="44">
        <v>22350.55</v>
      </c>
      <c r="H1937" s="44">
        <v>92483.67</v>
      </c>
      <c r="I1937" s="44">
        <v>228378.08741427516</v>
      </c>
      <c r="J1937" s="44">
        <v>500</v>
      </c>
      <c r="K1937" s="44">
        <v>500</v>
      </c>
      <c r="L1937" s="29">
        <f t="shared" si="123"/>
        <v>116231.75</v>
      </c>
      <c r="M1937" s="29">
        <f t="shared" si="120"/>
        <v>344609.83741427516</v>
      </c>
      <c r="N1937" s="44"/>
      <c r="O1937" s="44"/>
    </row>
    <row r="1938" spans="1:15" x14ac:dyDescent="0.25">
      <c r="A1938" s="43">
        <v>70811</v>
      </c>
      <c r="B1938" s="42">
        <f t="shared" si="121"/>
        <v>7</v>
      </c>
      <c r="C1938" s="42">
        <f t="shared" si="122"/>
        <v>0</v>
      </c>
      <c r="D1938" s="36" t="s">
        <v>1810</v>
      </c>
      <c r="E1938" s="44">
        <v>604</v>
      </c>
      <c r="F1938" s="44">
        <v>2748.61</v>
      </c>
      <c r="G1938" s="44">
        <v>128725.8</v>
      </c>
      <c r="H1938" s="44">
        <v>439320.62</v>
      </c>
      <c r="I1938" s="44">
        <v>917610.55186323484</v>
      </c>
      <c r="J1938" s="44">
        <v>500</v>
      </c>
      <c r="K1938" s="44">
        <v>420</v>
      </c>
      <c r="L1938" s="29">
        <f t="shared" si="123"/>
        <v>595314.23</v>
      </c>
      <c r="M1938" s="29">
        <f t="shared" si="120"/>
        <v>1512924.7818632349</v>
      </c>
      <c r="N1938" s="44"/>
      <c r="O1938" s="44"/>
    </row>
    <row r="1939" spans="1:15" x14ac:dyDescent="0.25">
      <c r="A1939" s="43">
        <v>70812</v>
      </c>
      <c r="B1939" s="42">
        <f t="shared" si="121"/>
        <v>7</v>
      </c>
      <c r="C1939" s="42">
        <f t="shared" si="122"/>
        <v>0</v>
      </c>
      <c r="D1939" s="36" t="s">
        <v>1811</v>
      </c>
      <c r="E1939" s="44">
        <v>46</v>
      </c>
      <c r="F1939" s="44">
        <v>660.65</v>
      </c>
      <c r="G1939" s="44">
        <v>4774.75</v>
      </c>
      <c r="H1939" s="44">
        <v>4643.0200000000004</v>
      </c>
      <c r="I1939" s="44">
        <v>48124.708165897748</v>
      </c>
      <c r="J1939" s="44">
        <v>500</v>
      </c>
      <c r="K1939" s="44">
        <v>500</v>
      </c>
      <c r="L1939" s="29">
        <f t="shared" si="123"/>
        <v>10078.42</v>
      </c>
      <c r="M1939" s="29">
        <f t="shared" si="120"/>
        <v>58203.128165897746</v>
      </c>
      <c r="N1939" s="44"/>
      <c r="O1939" s="44"/>
    </row>
    <row r="1940" spans="1:15" x14ac:dyDescent="0.25">
      <c r="A1940" s="43">
        <v>70813</v>
      </c>
      <c r="B1940" s="42">
        <f t="shared" si="121"/>
        <v>7</v>
      </c>
      <c r="C1940" s="42">
        <f t="shared" si="122"/>
        <v>0</v>
      </c>
      <c r="D1940" s="36" t="s">
        <v>1812</v>
      </c>
      <c r="E1940" s="44">
        <v>681</v>
      </c>
      <c r="F1940" s="44">
        <v>1688.47</v>
      </c>
      <c r="G1940" s="44">
        <v>45784.32</v>
      </c>
      <c r="H1940" s="44">
        <v>38971.870000000003</v>
      </c>
      <c r="I1940" s="44">
        <v>606439.08211467613</v>
      </c>
      <c r="J1940" s="44">
        <v>500</v>
      </c>
      <c r="K1940" s="44">
        <v>500</v>
      </c>
      <c r="L1940" s="29">
        <f t="shared" si="123"/>
        <v>86444.66</v>
      </c>
      <c r="M1940" s="29">
        <f t="shared" si="120"/>
        <v>692883.74211467616</v>
      </c>
      <c r="N1940" s="44"/>
      <c r="O1940" s="44"/>
    </row>
    <row r="1941" spans="1:15" x14ac:dyDescent="0.25">
      <c r="A1941" s="43">
        <v>70814</v>
      </c>
      <c r="B1941" s="42">
        <f t="shared" si="121"/>
        <v>7</v>
      </c>
      <c r="C1941" s="42">
        <f t="shared" si="122"/>
        <v>0</v>
      </c>
      <c r="D1941" s="36" t="s">
        <v>1813</v>
      </c>
      <c r="E1941" s="44">
        <v>530</v>
      </c>
      <c r="F1941" s="44">
        <v>1194.6400000000001</v>
      </c>
      <c r="G1941" s="44">
        <v>52991.66</v>
      </c>
      <c r="H1941" s="44">
        <v>38012.29</v>
      </c>
      <c r="I1941" s="44">
        <v>503442.36617431167</v>
      </c>
      <c r="J1941" s="44">
        <v>500</v>
      </c>
      <c r="K1941" s="44">
        <v>500</v>
      </c>
      <c r="L1941" s="29">
        <f t="shared" si="123"/>
        <v>92198.59</v>
      </c>
      <c r="M1941" s="29">
        <f t="shared" si="120"/>
        <v>595640.95617431169</v>
      </c>
      <c r="N1941" s="44"/>
      <c r="O1941" s="44"/>
    </row>
    <row r="1942" spans="1:15" x14ac:dyDescent="0.25">
      <c r="A1942" s="43">
        <v>70815</v>
      </c>
      <c r="B1942" s="42">
        <f t="shared" si="121"/>
        <v>7</v>
      </c>
      <c r="C1942" s="42">
        <f t="shared" si="122"/>
        <v>0</v>
      </c>
      <c r="D1942" s="36" t="s">
        <v>1814</v>
      </c>
      <c r="E1942" s="44">
        <v>95</v>
      </c>
      <c r="F1942" s="44">
        <v>1082.3499999999999</v>
      </c>
      <c r="G1942" s="44">
        <v>6233.82</v>
      </c>
      <c r="H1942" s="44">
        <v>6350.62</v>
      </c>
      <c r="I1942" s="44">
        <v>92017.895683040304</v>
      </c>
      <c r="J1942" s="44">
        <v>500</v>
      </c>
      <c r="K1942" s="44">
        <v>500</v>
      </c>
      <c r="L1942" s="29">
        <f t="shared" si="123"/>
        <v>13666.79</v>
      </c>
      <c r="M1942" s="29">
        <f t="shared" si="120"/>
        <v>105684.6856830403</v>
      </c>
      <c r="N1942" s="44"/>
      <c r="O1942" s="44"/>
    </row>
    <row r="1943" spans="1:15" x14ac:dyDescent="0.25">
      <c r="A1943" s="43">
        <v>70816</v>
      </c>
      <c r="B1943" s="42">
        <f t="shared" si="121"/>
        <v>7</v>
      </c>
      <c r="C1943" s="42">
        <f t="shared" si="122"/>
        <v>0</v>
      </c>
      <c r="D1943" s="36" t="s">
        <v>1815</v>
      </c>
      <c r="E1943" s="44">
        <v>1204</v>
      </c>
      <c r="F1943" s="44">
        <v>2171.37</v>
      </c>
      <c r="G1943" s="44">
        <v>122680.65</v>
      </c>
      <c r="H1943" s="44">
        <v>594804.94999999995</v>
      </c>
      <c r="I1943" s="44">
        <v>1099122.569924888</v>
      </c>
      <c r="J1943" s="44">
        <v>500</v>
      </c>
      <c r="K1943" s="44">
        <v>500</v>
      </c>
      <c r="L1943" s="29">
        <f t="shared" si="123"/>
        <v>719656.97</v>
      </c>
      <c r="M1943" s="29">
        <f t="shared" si="120"/>
        <v>1818779.5399248879</v>
      </c>
      <c r="N1943" s="44"/>
      <c r="O1943" s="44"/>
    </row>
    <row r="1944" spans="1:15" x14ac:dyDescent="0.25">
      <c r="A1944" s="43">
        <v>70817</v>
      </c>
      <c r="B1944" s="42">
        <f t="shared" si="121"/>
        <v>7</v>
      </c>
      <c r="C1944" s="42">
        <f t="shared" si="122"/>
        <v>0</v>
      </c>
      <c r="D1944" s="36" t="s">
        <v>1816</v>
      </c>
      <c r="E1944" s="44">
        <v>400</v>
      </c>
      <c r="F1944" s="44">
        <v>1032.24</v>
      </c>
      <c r="G1944" s="44">
        <v>53993.61</v>
      </c>
      <c r="H1944" s="44">
        <v>73143.64</v>
      </c>
      <c r="I1944" s="44">
        <v>470510.00004347082</v>
      </c>
      <c r="J1944" s="44">
        <v>500</v>
      </c>
      <c r="K1944" s="44">
        <v>500</v>
      </c>
      <c r="L1944" s="29">
        <f t="shared" si="123"/>
        <v>128169.48999999999</v>
      </c>
      <c r="M1944" s="29">
        <f t="shared" si="120"/>
        <v>598679.49004347087</v>
      </c>
      <c r="N1944" s="44"/>
      <c r="O1944" s="44"/>
    </row>
    <row r="1945" spans="1:15" x14ac:dyDescent="0.25">
      <c r="A1945" s="43">
        <v>70818</v>
      </c>
      <c r="B1945" s="42">
        <f t="shared" si="121"/>
        <v>7</v>
      </c>
      <c r="C1945" s="42">
        <f t="shared" si="122"/>
        <v>0</v>
      </c>
      <c r="D1945" s="36" t="s">
        <v>1817</v>
      </c>
      <c r="E1945" s="44">
        <v>286</v>
      </c>
      <c r="F1945" s="44">
        <v>1152.76</v>
      </c>
      <c r="G1945" s="44">
        <v>82085.31</v>
      </c>
      <c r="H1945" s="44">
        <v>43296.39</v>
      </c>
      <c r="I1945" s="44">
        <v>315068.74307524972</v>
      </c>
      <c r="J1945" s="44">
        <v>500</v>
      </c>
      <c r="K1945" s="44">
        <v>500</v>
      </c>
      <c r="L1945" s="29">
        <f t="shared" si="123"/>
        <v>126534.45999999999</v>
      </c>
      <c r="M1945" s="29">
        <f t="shared" si="120"/>
        <v>441603.20307524968</v>
      </c>
      <c r="N1945" s="44"/>
      <c r="O1945" s="44"/>
    </row>
    <row r="1946" spans="1:15" x14ac:dyDescent="0.25">
      <c r="A1946" s="43">
        <v>70819</v>
      </c>
      <c r="B1946" s="42">
        <f t="shared" si="121"/>
        <v>7</v>
      </c>
      <c r="C1946" s="42">
        <f t="shared" si="122"/>
        <v>0</v>
      </c>
      <c r="D1946" s="36" t="s">
        <v>1818</v>
      </c>
      <c r="E1946" s="44">
        <v>77</v>
      </c>
      <c r="F1946" s="44">
        <v>937.9</v>
      </c>
      <c r="G1946" s="44">
        <v>4376.0200000000004</v>
      </c>
      <c r="H1946" s="44">
        <v>5349.42</v>
      </c>
      <c r="I1946" s="44">
        <v>73274.85784615649</v>
      </c>
      <c r="J1946" s="44">
        <v>500</v>
      </c>
      <c r="K1946" s="44">
        <v>500</v>
      </c>
      <c r="L1946" s="29">
        <f t="shared" si="123"/>
        <v>10663.34</v>
      </c>
      <c r="M1946" s="29">
        <f t="shared" si="120"/>
        <v>83938.197846156487</v>
      </c>
      <c r="N1946" s="44"/>
      <c r="O1946" s="44"/>
    </row>
    <row r="1947" spans="1:15" x14ac:dyDescent="0.25">
      <c r="A1947" s="43">
        <v>70820</v>
      </c>
      <c r="B1947" s="42">
        <f t="shared" si="121"/>
        <v>7</v>
      </c>
      <c r="C1947" s="42">
        <f t="shared" si="122"/>
        <v>0</v>
      </c>
      <c r="D1947" s="36" t="s">
        <v>1819</v>
      </c>
      <c r="E1947" s="44">
        <v>2134</v>
      </c>
      <c r="F1947" s="44">
        <v>735.42</v>
      </c>
      <c r="G1947" s="44">
        <v>168133.87</v>
      </c>
      <c r="H1947" s="44">
        <v>647602.91</v>
      </c>
      <c r="I1947" s="44">
        <v>1884167.8260300574</v>
      </c>
      <c r="J1947" s="44">
        <v>500</v>
      </c>
      <c r="K1947" s="44">
        <v>500</v>
      </c>
      <c r="L1947" s="29">
        <f t="shared" si="123"/>
        <v>816472.20000000007</v>
      </c>
      <c r="M1947" s="29">
        <f t="shared" si="120"/>
        <v>2700640.0260300576</v>
      </c>
      <c r="N1947" s="44"/>
      <c r="O1947" s="44"/>
    </row>
    <row r="1948" spans="1:15" x14ac:dyDescent="0.25">
      <c r="A1948" s="43">
        <v>70821</v>
      </c>
      <c r="B1948" s="42">
        <f t="shared" si="121"/>
        <v>7</v>
      </c>
      <c r="C1948" s="42">
        <f t="shared" si="122"/>
        <v>0</v>
      </c>
      <c r="D1948" s="36" t="s">
        <v>1820</v>
      </c>
      <c r="E1948" s="44">
        <v>1157</v>
      </c>
      <c r="F1948" s="44">
        <v>6151.32</v>
      </c>
      <c r="G1948" s="44">
        <v>255970.23</v>
      </c>
      <c r="H1948" s="44">
        <v>597422.55000000005</v>
      </c>
      <c r="I1948" s="44">
        <v>1534031.6772708085</v>
      </c>
      <c r="J1948" s="44">
        <v>500</v>
      </c>
      <c r="K1948" s="44">
        <v>500</v>
      </c>
      <c r="L1948" s="29">
        <f t="shared" si="123"/>
        <v>859544.10000000009</v>
      </c>
      <c r="M1948" s="29">
        <f t="shared" si="120"/>
        <v>2393575.7772708088</v>
      </c>
      <c r="N1948" s="44"/>
      <c r="O1948" s="44"/>
    </row>
    <row r="1949" spans="1:15" x14ac:dyDescent="0.25">
      <c r="A1949" s="43">
        <v>70822</v>
      </c>
      <c r="B1949" s="42">
        <f t="shared" si="121"/>
        <v>7</v>
      </c>
      <c r="C1949" s="42">
        <f t="shared" si="122"/>
        <v>0</v>
      </c>
      <c r="D1949" s="36" t="s">
        <v>1821</v>
      </c>
      <c r="E1949" s="44">
        <v>389</v>
      </c>
      <c r="F1949" s="44">
        <v>3311.34</v>
      </c>
      <c r="G1949" s="44">
        <v>25117.360000000001</v>
      </c>
      <c r="H1949" s="44">
        <v>26419.43</v>
      </c>
      <c r="I1949" s="44">
        <v>341086.112949192</v>
      </c>
      <c r="J1949" s="44">
        <v>500</v>
      </c>
      <c r="K1949" s="44">
        <v>500</v>
      </c>
      <c r="L1949" s="29">
        <f t="shared" si="123"/>
        <v>54848.130000000005</v>
      </c>
      <c r="M1949" s="29">
        <f t="shared" si="120"/>
        <v>395934.242949192</v>
      </c>
      <c r="N1949" s="44"/>
      <c r="O1949" s="44"/>
    </row>
    <row r="1950" spans="1:15" x14ac:dyDescent="0.25">
      <c r="A1950" s="43">
        <v>70823</v>
      </c>
      <c r="B1950" s="42">
        <f t="shared" si="121"/>
        <v>7</v>
      </c>
      <c r="C1950" s="42">
        <f t="shared" si="122"/>
        <v>0</v>
      </c>
      <c r="D1950" s="36" t="s">
        <v>1822</v>
      </c>
      <c r="E1950" s="44">
        <v>74</v>
      </c>
      <c r="F1950" s="44">
        <v>18.02</v>
      </c>
      <c r="G1950" s="44">
        <v>4566.62</v>
      </c>
      <c r="H1950" s="44">
        <v>1424.35</v>
      </c>
      <c r="I1950" s="44">
        <v>69850.869487164688</v>
      </c>
      <c r="J1950" s="44">
        <v>500</v>
      </c>
      <c r="K1950" s="44">
        <v>500</v>
      </c>
      <c r="L1950" s="29">
        <f t="shared" si="123"/>
        <v>6008.99</v>
      </c>
      <c r="M1950" s="29">
        <f t="shared" si="120"/>
        <v>75859.859487164693</v>
      </c>
      <c r="N1950" s="44"/>
      <c r="O1950" s="44"/>
    </row>
    <row r="1951" spans="1:15" x14ac:dyDescent="0.25">
      <c r="A1951" s="43">
        <v>70824</v>
      </c>
      <c r="B1951" s="42">
        <f t="shared" si="121"/>
        <v>7</v>
      </c>
      <c r="C1951" s="42">
        <f t="shared" si="122"/>
        <v>0</v>
      </c>
      <c r="D1951" s="36" t="s">
        <v>1823</v>
      </c>
      <c r="E1951" s="44">
        <v>462</v>
      </c>
      <c r="F1951" s="44">
        <v>1723.34</v>
      </c>
      <c r="G1951" s="44">
        <v>68760.98</v>
      </c>
      <c r="H1951" s="44">
        <v>131995.29999999999</v>
      </c>
      <c r="I1951" s="44">
        <v>499049.61419163883</v>
      </c>
      <c r="J1951" s="44">
        <v>500</v>
      </c>
      <c r="K1951" s="44">
        <v>500</v>
      </c>
      <c r="L1951" s="29">
        <f t="shared" si="123"/>
        <v>202479.62</v>
      </c>
      <c r="M1951" s="29">
        <f t="shared" si="120"/>
        <v>701529.23419163888</v>
      </c>
      <c r="N1951" s="44"/>
      <c r="O1951" s="44"/>
    </row>
    <row r="1952" spans="1:15" x14ac:dyDescent="0.25">
      <c r="A1952" s="43">
        <v>70825</v>
      </c>
      <c r="B1952" s="42">
        <f t="shared" si="121"/>
        <v>7</v>
      </c>
      <c r="C1952" s="42">
        <f t="shared" si="122"/>
        <v>0</v>
      </c>
      <c r="D1952" s="36" t="s">
        <v>1824</v>
      </c>
      <c r="E1952" s="44">
        <v>108</v>
      </c>
      <c r="F1952" s="44">
        <v>1093.2</v>
      </c>
      <c r="G1952" s="44">
        <v>7348.8</v>
      </c>
      <c r="H1952" s="44">
        <v>8364.4699999999993</v>
      </c>
      <c r="I1952" s="44">
        <v>105601.89497665109</v>
      </c>
      <c r="J1952" s="44">
        <v>500</v>
      </c>
      <c r="K1952" s="44">
        <v>500</v>
      </c>
      <c r="L1952" s="29">
        <f t="shared" si="123"/>
        <v>16806.47</v>
      </c>
      <c r="M1952" s="29">
        <f t="shared" si="120"/>
        <v>122408.36497665109</v>
      </c>
      <c r="N1952" s="44"/>
      <c r="O1952" s="44"/>
    </row>
    <row r="1953" spans="1:15" x14ac:dyDescent="0.25">
      <c r="A1953" s="43">
        <v>70826</v>
      </c>
      <c r="B1953" s="42">
        <f t="shared" si="121"/>
        <v>7</v>
      </c>
      <c r="C1953" s="42">
        <f t="shared" si="122"/>
        <v>0</v>
      </c>
      <c r="D1953" s="36" t="s">
        <v>1825</v>
      </c>
      <c r="E1953" s="44">
        <v>1423</v>
      </c>
      <c r="F1953" s="44">
        <v>1785.06</v>
      </c>
      <c r="G1953" s="44">
        <v>116161.92</v>
      </c>
      <c r="H1953" s="44">
        <v>209773.68</v>
      </c>
      <c r="I1953" s="44">
        <v>1241048.9973768287</v>
      </c>
      <c r="J1953" s="44">
        <v>500</v>
      </c>
      <c r="K1953" s="44">
        <v>500</v>
      </c>
      <c r="L1953" s="29">
        <f t="shared" si="123"/>
        <v>327720.65999999997</v>
      </c>
      <c r="M1953" s="29">
        <f t="shared" si="120"/>
        <v>1568769.6573768286</v>
      </c>
      <c r="N1953" s="44"/>
      <c r="O1953" s="44"/>
    </row>
    <row r="1954" spans="1:15" x14ac:dyDescent="0.25">
      <c r="A1954" s="43">
        <v>70827</v>
      </c>
      <c r="B1954" s="42">
        <f t="shared" si="121"/>
        <v>7</v>
      </c>
      <c r="C1954" s="42">
        <f t="shared" si="122"/>
        <v>0</v>
      </c>
      <c r="D1954" s="36" t="s">
        <v>1826</v>
      </c>
      <c r="E1954" s="44">
        <v>405</v>
      </c>
      <c r="F1954" s="44">
        <v>1277.79</v>
      </c>
      <c r="G1954" s="44">
        <v>39196.160000000003</v>
      </c>
      <c r="H1954" s="44">
        <v>93732.6</v>
      </c>
      <c r="I1954" s="44">
        <v>360874.57028975844</v>
      </c>
      <c r="J1954" s="44">
        <v>500</v>
      </c>
      <c r="K1954" s="44">
        <v>500</v>
      </c>
      <c r="L1954" s="29">
        <f t="shared" si="123"/>
        <v>134206.55000000002</v>
      </c>
      <c r="M1954" s="29">
        <f t="shared" si="120"/>
        <v>495081.12028975843</v>
      </c>
      <c r="N1954" s="44"/>
      <c r="O1954" s="44"/>
    </row>
    <row r="1955" spans="1:15" x14ac:dyDescent="0.25">
      <c r="A1955" s="43">
        <v>70828</v>
      </c>
      <c r="B1955" s="42">
        <f t="shared" si="121"/>
        <v>7</v>
      </c>
      <c r="C1955" s="42">
        <f t="shared" si="122"/>
        <v>0</v>
      </c>
      <c r="D1955" s="36" t="s">
        <v>1827</v>
      </c>
      <c r="E1955" s="44">
        <v>6741</v>
      </c>
      <c r="F1955" s="44">
        <v>9153.36</v>
      </c>
      <c r="G1955" s="44">
        <v>748005.63</v>
      </c>
      <c r="H1955" s="44">
        <v>3434016.07</v>
      </c>
      <c r="I1955" s="44">
        <v>5944198.8933045864</v>
      </c>
      <c r="J1955" s="44">
        <v>500</v>
      </c>
      <c r="K1955" s="44">
        <v>500</v>
      </c>
      <c r="L1955" s="29">
        <f t="shared" si="123"/>
        <v>4191175.0599999996</v>
      </c>
      <c r="M1955" s="29">
        <f t="shared" si="120"/>
        <v>10135373.953304585</v>
      </c>
      <c r="N1955" s="44"/>
      <c r="O1955" s="44"/>
    </row>
    <row r="1956" spans="1:15" x14ac:dyDescent="0.25">
      <c r="A1956" s="43">
        <v>70829</v>
      </c>
      <c r="B1956" s="42">
        <f t="shared" si="121"/>
        <v>7</v>
      </c>
      <c r="C1956" s="42">
        <f t="shared" si="122"/>
        <v>0</v>
      </c>
      <c r="D1956" s="36" t="s">
        <v>1828</v>
      </c>
      <c r="E1956" s="44">
        <v>445</v>
      </c>
      <c r="F1956" s="44">
        <v>3106.6</v>
      </c>
      <c r="G1956" s="44">
        <v>55200.38</v>
      </c>
      <c r="H1956" s="44">
        <v>78245.66</v>
      </c>
      <c r="I1956" s="44">
        <v>439461.2397802964</v>
      </c>
      <c r="J1956" s="44">
        <v>500</v>
      </c>
      <c r="K1956" s="44">
        <v>500</v>
      </c>
      <c r="L1956" s="29">
        <f t="shared" si="123"/>
        <v>136552.64000000001</v>
      </c>
      <c r="M1956" s="29">
        <f t="shared" si="120"/>
        <v>576013.87978029647</v>
      </c>
      <c r="N1956" s="44"/>
      <c r="O1956" s="44"/>
    </row>
    <row r="1957" spans="1:15" x14ac:dyDescent="0.25">
      <c r="A1957" s="43">
        <v>70830</v>
      </c>
      <c r="B1957" s="42">
        <f t="shared" si="121"/>
        <v>7</v>
      </c>
      <c r="C1957" s="42">
        <f t="shared" si="122"/>
        <v>0</v>
      </c>
      <c r="D1957" s="36" t="s">
        <v>1829</v>
      </c>
      <c r="E1957" s="44">
        <v>464</v>
      </c>
      <c r="F1957" s="44">
        <v>1475.87</v>
      </c>
      <c r="G1957" s="44">
        <v>56306.01</v>
      </c>
      <c r="H1957" s="44">
        <v>89282.21</v>
      </c>
      <c r="I1957" s="44">
        <v>435378.3302700565</v>
      </c>
      <c r="J1957" s="44">
        <v>500</v>
      </c>
      <c r="K1957" s="44">
        <v>500</v>
      </c>
      <c r="L1957" s="29">
        <f t="shared" si="123"/>
        <v>147064.09000000003</v>
      </c>
      <c r="M1957" s="29">
        <f t="shared" si="120"/>
        <v>582442.42027005646</v>
      </c>
      <c r="N1957" s="44"/>
      <c r="O1957" s="44"/>
    </row>
    <row r="1958" spans="1:15" x14ac:dyDescent="0.25">
      <c r="A1958" s="43">
        <v>70831</v>
      </c>
      <c r="B1958" s="42">
        <f t="shared" si="121"/>
        <v>7</v>
      </c>
      <c r="C1958" s="42">
        <f t="shared" si="122"/>
        <v>0</v>
      </c>
      <c r="D1958" s="36" t="s">
        <v>1830</v>
      </c>
      <c r="E1958" s="44">
        <v>665</v>
      </c>
      <c r="F1958" s="44">
        <v>2371.4699999999998</v>
      </c>
      <c r="G1958" s="44">
        <v>70923.45</v>
      </c>
      <c r="H1958" s="44">
        <v>110289.78</v>
      </c>
      <c r="I1958" s="44">
        <v>666795.41263349319</v>
      </c>
      <c r="J1958" s="44">
        <v>500</v>
      </c>
      <c r="K1958" s="44">
        <v>500</v>
      </c>
      <c r="L1958" s="29">
        <f t="shared" si="123"/>
        <v>183584.7</v>
      </c>
      <c r="M1958" s="29">
        <f t="shared" si="120"/>
        <v>850380.11263349326</v>
      </c>
      <c r="N1958" s="44"/>
      <c r="O1958" s="44"/>
    </row>
    <row r="1959" spans="1:15" x14ac:dyDescent="0.25">
      <c r="A1959" s="43">
        <v>70832</v>
      </c>
      <c r="B1959" s="42">
        <f t="shared" si="121"/>
        <v>7</v>
      </c>
      <c r="C1959" s="42">
        <f t="shared" si="122"/>
        <v>0</v>
      </c>
      <c r="D1959" s="36" t="s">
        <v>1831</v>
      </c>
      <c r="E1959" s="44">
        <v>1080</v>
      </c>
      <c r="F1959" s="44">
        <v>5566.76</v>
      </c>
      <c r="G1959" s="44">
        <v>186470.62</v>
      </c>
      <c r="H1959" s="44">
        <v>391781.65</v>
      </c>
      <c r="I1959" s="44">
        <v>1278350.8071697943</v>
      </c>
      <c r="J1959" s="44">
        <v>500</v>
      </c>
      <c r="K1959" s="44">
        <v>500</v>
      </c>
      <c r="L1959" s="29">
        <f t="shared" si="123"/>
        <v>583819.03</v>
      </c>
      <c r="M1959" s="29">
        <f t="shared" si="120"/>
        <v>1862169.8371697944</v>
      </c>
      <c r="N1959" s="44"/>
      <c r="O1959" s="44"/>
    </row>
    <row r="1960" spans="1:15" x14ac:dyDescent="0.25">
      <c r="A1960" s="43">
        <v>70833</v>
      </c>
      <c r="B1960" s="42">
        <f t="shared" si="121"/>
        <v>7</v>
      </c>
      <c r="C1960" s="42">
        <f t="shared" si="122"/>
        <v>0</v>
      </c>
      <c r="D1960" s="36" t="s">
        <v>1832</v>
      </c>
      <c r="E1960" s="44">
        <v>1521</v>
      </c>
      <c r="F1960" s="44">
        <v>5140.57</v>
      </c>
      <c r="G1960" s="44">
        <v>119495.6</v>
      </c>
      <c r="H1960" s="44">
        <v>557043.63</v>
      </c>
      <c r="I1960" s="44">
        <v>1325373.4469657214</v>
      </c>
      <c r="J1960" s="44">
        <v>500</v>
      </c>
      <c r="K1960" s="44">
        <v>500</v>
      </c>
      <c r="L1960" s="29">
        <f t="shared" si="123"/>
        <v>681679.8</v>
      </c>
      <c r="M1960" s="29">
        <f t="shared" si="120"/>
        <v>2007053.2469657215</v>
      </c>
      <c r="N1960" s="44"/>
      <c r="O1960" s="44"/>
    </row>
    <row r="1961" spans="1:15" x14ac:dyDescent="0.25">
      <c r="A1961" s="43">
        <v>70834</v>
      </c>
      <c r="B1961" s="42">
        <f t="shared" si="121"/>
        <v>7</v>
      </c>
      <c r="C1961" s="42">
        <f t="shared" si="122"/>
        <v>0</v>
      </c>
      <c r="D1961" s="36" t="s">
        <v>1833</v>
      </c>
      <c r="E1961" s="44">
        <v>248</v>
      </c>
      <c r="F1961" s="44">
        <v>1206.3</v>
      </c>
      <c r="G1961" s="44">
        <v>20309.240000000002</v>
      </c>
      <c r="H1961" s="44">
        <v>13748.64</v>
      </c>
      <c r="I1961" s="44">
        <v>227166.6301577205</v>
      </c>
      <c r="J1961" s="44">
        <v>500</v>
      </c>
      <c r="K1961" s="44">
        <v>500</v>
      </c>
      <c r="L1961" s="29">
        <f t="shared" si="123"/>
        <v>35264.18</v>
      </c>
      <c r="M1961" s="29">
        <f t="shared" si="120"/>
        <v>262430.81015772052</v>
      </c>
      <c r="N1961" s="44"/>
      <c r="O1961" s="44"/>
    </row>
    <row r="1962" spans="1:15" x14ac:dyDescent="0.25">
      <c r="A1962" s="43">
        <v>70835</v>
      </c>
      <c r="B1962" s="42">
        <f t="shared" si="121"/>
        <v>7</v>
      </c>
      <c r="C1962" s="42">
        <f t="shared" si="122"/>
        <v>0</v>
      </c>
      <c r="D1962" s="36" t="s">
        <v>1834</v>
      </c>
      <c r="E1962" s="44">
        <v>943</v>
      </c>
      <c r="F1962" s="44">
        <v>2241.42</v>
      </c>
      <c r="G1962" s="44">
        <v>97243.71</v>
      </c>
      <c r="H1962" s="44">
        <v>24612.35</v>
      </c>
      <c r="I1962" s="44">
        <v>868903.34039798111</v>
      </c>
      <c r="J1962" s="44">
        <v>500</v>
      </c>
      <c r="K1962" s="44">
        <v>500</v>
      </c>
      <c r="L1962" s="29">
        <f t="shared" si="123"/>
        <v>124097.48000000001</v>
      </c>
      <c r="M1962" s="29">
        <f t="shared" si="120"/>
        <v>993000.82039798109</v>
      </c>
      <c r="N1962" s="44"/>
      <c r="O1962" s="44"/>
    </row>
    <row r="1963" spans="1:15" x14ac:dyDescent="0.25">
      <c r="A1963" s="43">
        <v>70836</v>
      </c>
      <c r="B1963" s="42">
        <f t="shared" si="121"/>
        <v>7</v>
      </c>
      <c r="C1963" s="42">
        <f t="shared" si="122"/>
        <v>0</v>
      </c>
      <c r="D1963" s="36" t="s">
        <v>1835</v>
      </c>
      <c r="E1963" s="44">
        <v>1257</v>
      </c>
      <c r="F1963" s="44">
        <v>5468.69</v>
      </c>
      <c r="G1963" s="44">
        <v>90129.59</v>
      </c>
      <c r="H1963" s="44">
        <v>173799.99</v>
      </c>
      <c r="I1963" s="44">
        <v>1120569.5493904282</v>
      </c>
      <c r="J1963" s="44">
        <v>500</v>
      </c>
      <c r="K1963" s="44">
        <v>500</v>
      </c>
      <c r="L1963" s="29">
        <f t="shared" si="123"/>
        <v>269398.27</v>
      </c>
      <c r="M1963" s="29">
        <f t="shared" si="120"/>
        <v>1389967.8193904283</v>
      </c>
      <c r="N1963" s="44"/>
      <c r="O1963" s="44"/>
    </row>
    <row r="1964" spans="1:15" x14ac:dyDescent="0.25">
      <c r="A1964" s="43">
        <v>70837</v>
      </c>
      <c r="B1964" s="42">
        <f t="shared" si="121"/>
        <v>7</v>
      </c>
      <c r="C1964" s="42">
        <f t="shared" si="122"/>
        <v>0</v>
      </c>
      <c r="D1964" s="36" t="s">
        <v>1836</v>
      </c>
      <c r="E1964" s="44">
        <v>229</v>
      </c>
      <c r="F1964" s="44">
        <v>1503.95</v>
      </c>
      <c r="G1964" s="44">
        <v>28451.8</v>
      </c>
      <c r="H1964" s="44">
        <v>33874.26</v>
      </c>
      <c r="I1964" s="44">
        <v>239218.10212775899</v>
      </c>
      <c r="J1964" s="44">
        <v>500</v>
      </c>
      <c r="K1964" s="44">
        <v>500</v>
      </c>
      <c r="L1964" s="29">
        <f t="shared" si="123"/>
        <v>63830.01</v>
      </c>
      <c r="M1964" s="29">
        <f t="shared" si="120"/>
        <v>303048.11212775897</v>
      </c>
      <c r="N1964" s="44"/>
      <c r="O1964" s="44"/>
    </row>
    <row r="1965" spans="1:15" x14ac:dyDescent="0.25">
      <c r="A1965" s="43">
        <v>70901</v>
      </c>
      <c r="B1965" s="42">
        <f t="shared" si="121"/>
        <v>7</v>
      </c>
      <c r="C1965" s="42">
        <f t="shared" si="122"/>
        <v>0</v>
      </c>
      <c r="D1965" s="36" t="s">
        <v>1837</v>
      </c>
      <c r="E1965" s="44">
        <v>2198</v>
      </c>
      <c r="F1965" s="44">
        <v>14104.14</v>
      </c>
      <c r="G1965" s="44">
        <v>307975.18</v>
      </c>
      <c r="H1965" s="44">
        <v>662859.81999999995</v>
      </c>
      <c r="I1965" s="44">
        <v>2324862.3590927953</v>
      </c>
      <c r="J1965" s="44">
        <v>500</v>
      </c>
      <c r="K1965" s="44">
        <v>500</v>
      </c>
      <c r="L1965" s="29">
        <f t="shared" si="123"/>
        <v>984939.1399999999</v>
      </c>
      <c r="M1965" s="29">
        <f t="shared" si="120"/>
        <v>3309801.499092795</v>
      </c>
      <c r="N1965" s="44"/>
      <c r="O1965" s="44"/>
    </row>
    <row r="1966" spans="1:15" x14ac:dyDescent="0.25">
      <c r="A1966" s="43">
        <v>70902</v>
      </c>
      <c r="B1966" s="42">
        <f t="shared" si="121"/>
        <v>7</v>
      </c>
      <c r="C1966" s="42">
        <f t="shared" si="122"/>
        <v>0</v>
      </c>
      <c r="D1966" s="36" t="s">
        <v>1838</v>
      </c>
      <c r="E1966" s="44">
        <v>1846</v>
      </c>
      <c r="F1966" s="44">
        <v>5405.24</v>
      </c>
      <c r="G1966" s="44">
        <v>177741.31</v>
      </c>
      <c r="H1966" s="44">
        <v>423024.5</v>
      </c>
      <c r="I1966" s="44">
        <v>1973747.1488028606</v>
      </c>
      <c r="J1966" s="44">
        <v>500</v>
      </c>
      <c r="K1966" s="44">
        <v>500</v>
      </c>
      <c r="L1966" s="29">
        <f t="shared" si="123"/>
        <v>606171.05000000005</v>
      </c>
      <c r="M1966" s="29">
        <f t="shared" si="120"/>
        <v>2579918.1988028605</v>
      </c>
      <c r="N1966" s="44"/>
      <c r="O1966" s="44"/>
    </row>
    <row r="1967" spans="1:15" x14ac:dyDescent="0.25">
      <c r="A1967" s="43">
        <v>70903</v>
      </c>
      <c r="B1967" s="42">
        <f t="shared" si="121"/>
        <v>7</v>
      </c>
      <c r="C1967" s="42">
        <f t="shared" si="122"/>
        <v>0</v>
      </c>
      <c r="D1967" s="36" t="s">
        <v>1839</v>
      </c>
      <c r="E1967" s="44">
        <v>360</v>
      </c>
      <c r="F1967" s="44">
        <v>2648.79</v>
      </c>
      <c r="G1967" s="44">
        <v>38131.32</v>
      </c>
      <c r="H1967" s="44">
        <v>154498.62</v>
      </c>
      <c r="I1967" s="44">
        <v>345724.47309248999</v>
      </c>
      <c r="J1967" s="44">
        <v>500</v>
      </c>
      <c r="K1967" s="44">
        <v>500</v>
      </c>
      <c r="L1967" s="29">
        <f t="shared" si="123"/>
        <v>195278.72999999998</v>
      </c>
      <c r="M1967" s="29">
        <f t="shared" si="120"/>
        <v>541003.20309248997</v>
      </c>
      <c r="N1967" s="44"/>
      <c r="O1967" s="44"/>
    </row>
    <row r="1968" spans="1:15" x14ac:dyDescent="0.25">
      <c r="A1968" s="43">
        <v>70904</v>
      </c>
      <c r="B1968" s="42">
        <f t="shared" si="121"/>
        <v>7</v>
      </c>
      <c r="C1968" s="42">
        <f t="shared" si="122"/>
        <v>0</v>
      </c>
      <c r="D1968" s="36" t="s">
        <v>1840</v>
      </c>
      <c r="E1968" s="44">
        <v>1125</v>
      </c>
      <c r="F1968" s="44">
        <v>1756.85</v>
      </c>
      <c r="G1968" s="44">
        <v>78947.69</v>
      </c>
      <c r="H1968" s="44">
        <v>19184.64</v>
      </c>
      <c r="I1968" s="44">
        <v>1012201.2405778102</v>
      </c>
      <c r="J1968" s="44">
        <v>500</v>
      </c>
      <c r="K1968" s="44">
        <v>500</v>
      </c>
      <c r="L1968" s="29">
        <f t="shared" si="123"/>
        <v>99889.180000000008</v>
      </c>
      <c r="M1968" s="29">
        <f t="shared" si="120"/>
        <v>1112090.4205778101</v>
      </c>
      <c r="N1968" s="44"/>
      <c r="O1968" s="44"/>
    </row>
    <row r="1969" spans="1:15" x14ac:dyDescent="0.25">
      <c r="A1969" s="43">
        <v>70905</v>
      </c>
      <c r="B1969" s="42">
        <f t="shared" si="121"/>
        <v>7</v>
      </c>
      <c r="C1969" s="42">
        <f t="shared" si="122"/>
        <v>0</v>
      </c>
      <c r="D1969" s="36" t="s">
        <v>1841</v>
      </c>
      <c r="E1969" s="44">
        <v>2592</v>
      </c>
      <c r="F1969" s="44">
        <v>2935.76</v>
      </c>
      <c r="G1969" s="44">
        <v>168071.82</v>
      </c>
      <c r="H1969" s="44">
        <v>324612.31</v>
      </c>
      <c r="I1969" s="44">
        <v>2264056.8445987101</v>
      </c>
      <c r="J1969" s="44">
        <v>500</v>
      </c>
      <c r="K1969" s="44">
        <v>500</v>
      </c>
      <c r="L1969" s="29">
        <f t="shared" si="123"/>
        <v>495619.89</v>
      </c>
      <c r="M1969" s="29">
        <f t="shared" si="120"/>
        <v>2759676.7345987102</v>
      </c>
      <c r="N1969" s="44"/>
      <c r="O1969" s="44"/>
    </row>
    <row r="1970" spans="1:15" x14ac:dyDescent="0.25">
      <c r="A1970" s="43">
        <v>70907</v>
      </c>
      <c r="B1970" s="42">
        <f t="shared" si="121"/>
        <v>7</v>
      </c>
      <c r="C1970" s="42">
        <f t="shared" si="122"/>
        <v>0</v>
      </c>
      <c r="D1970" s="36" t="s">
        <v>1842</v>
      </c>
      <c r="E1970" s="44">
        <v>3240</v>
      </c>
      <c r="F1970" s="44">
        <v>14599.42</v>
      </c>
      <c r="G1970" s="44">
        <v>528780.72</v>
      </c>
      <c r="H1970" s="44">
        <v>1199425</v>
      </c>
      <c r="I1970" s="44">
        <v>3753394.687592308</v>
      </c>
      <c r="J1970" s="44">
        <v>500</v>
      </c>
      <c r="K1970" s="44">
        <v>500</v>
      </c>
      <c r="L1970" s="29">
        <f t="shared" si="123"/>
        <v>1742805.1400000001</v>
      </c>
      <c r="M1970" s="29">
        <f t="shared" si="120"/>
        <v>5496199.8275923077</v>
      </c>
      <c r="N1970" s="44"/>
      <c r="O1970" s="44"/>
    </row>
    <row r="1971" spans="1:15" x14ac:dyDescent="0.25">
      <c r="A1971" s="43">
        <v>70908</v>
      </c>
      <c r="B1971" s="42">
        <f t="shared" si="121"/>
        <v>7</v>
      </c>
      <c r="C1971" s="42">
        <f t="shared" si="122"/>
        <v>0</v>
      </c>
      <c r="D1971" s="36" t="s">
        <v>1843</v>
      </c>
      <c r="E1971" s="44">
        <v>1405</v>
      </c>
      <c r="F1971" s="44">
        <v>4806.04</v>
      </c>
      <c r="G1971" s="44">
        <v>160500.03</v>
      </c>
      <c r="H1971" s="44">
        <v>511582.77</v>
      </c>
      <c r="I1971" s="44">
        <v>1584109.9059529859</v>
      </c>
      <c r="J1971" s="44">
        <v>500</v>
      </c>
      <c r="K1971" s="44">
        <v>500</v>
      </c>
      <c r="L1971" s="29">
        <f t="shared" si="123"/>
        <v>676888.84000000008</v>
      </c>
      <c r="M1971" s="29">
        <f t="shared" si="120"/>
        <v>2260998.7459529862</v>
      </c>
      <c r="N1971" s="44"/>
      <c r="O1971" s="44"/>
    </row>
    <row r="1972" spans="1:15" x14ac:dyDescent="0.25">
      <c r="A1972" s="43">
        <v>70909</v>
      </c>
      <c r="B1972" s="42">
        <f t="shared" si="121"/>
        <v>7</v>
      </c>
      <c r="C1972" s="42">
        <f t="shared" si="122"/>
        <v>0</v>
      </c>
      <c r="D1972" s="36" t="s">
        <v>1844</v>
      </c>
      <c r="E1972" s="44">
        <v>4216</v>
      </c>
      <c r="F1972" s="44">
        <v>3243.15</v>
      </c>
      <c r="G1972" s="44">
        <v>433218.23</v>
      </c>
      <c r="H1972" s="44">
        <v>2107655.58</v>
      </c>
      <c r="I1972" s="44">
        <v>4232607.304787199</v>
      </c>
      <c r="J1972" s="44">
        <v>500</v>
      </c>
      <c r="K1972" s="44">
        <v>500</v>
      </c>
      <c r="L1972" s="29">
        <f t="shared" si="123"/>
        <v>2544116.96</v>
      </c>
      <c r="M1972" s="29">
        <f t="shared" si="120"/>
        <v>6776724.264787199</v>
      </c>
      <c r="N1972" s="44"/>
      <c r="O1972" s="44"/>
    </row>
    <row r="1973" spans="1:15" x14ac:dyDescent="0.25">
      <c r="A1973" s="43">
        <v>70910</v>
      </c>
      <c r="B1973" s="42">
        <f t="shared" si="121"/>
        <v>7</v>
      </c>
      <c r="C1973" s="42">
        <f t="shared" si="122"/>
        <v>0</v>
      </c>
      <c r="D1973" s="36" t="s">
        <v>1845</v>
      </c>
      <c r="E1973" s="44">
        <v>1410</v>
      </c>
      <c r="F1973" s="44">
        <v>6739.25</v>
      </c>
      <c r="G1973" s="44">
        <v>124707.33</v>
      </c>
      <c r="H1973" s="44">
        <v>301062.57</v>
      </c>
      <c r="I1973" s="44">
        <v>1446618.4964322478</v>
      </c>
      <c r="J1973" s="44">
        <v>500</v>
      </c>
      <c r="K1973" s="44">
        <v>500</v>
      </c>
      <c r="L1973" s="29">
        <f t="shared" si="123"/>
        <v>432509.15</v>
      </c>
      <c r="M1973" s="29">
        <f t="shared" si="120"/>
        <v>1879127.6464322479</v>
      </c>
      <c r="N1973" s="44"/>
      <c r="O1973" s="44"/>
    </row>
    <row r="1974" spans="1:15" x14ac:dyDescent="0.25">
      <c r="A1974" s="43">
        <v>70911</v>
      </c>
      <c r="B1974" s="42">
        <f t="shared" si="121"/>
        <v>7</v>
      </c>
      <c r="C1974" s="42">
        <f t="shared" si="122"/>
        <v>0</v>
      </c>
      <c r="D1974" s="36" t="s">
        <v>1846</v>
      </c>
      <c r="E1974" s="44">
        <v>670</v>
      </c>
      <c r="F1974" s="44">
        <v>3179.7</v>
      </c>
      <c r="G1974" s="44">
        <v>29901.85</v>
      </c>
      <c r="H1974" s="44">
        <v>80733.72</v>
      </c>
      <c r="I1974" s="44">
        <v>584665.44936459092</v>
      </c>
      <c r="J1974" s="44">
        <v>500</v>
      </c>
      <c r="K1974" s="44">
        <v>500</v>
      </c>
      <c r="L1974" s="29">
        <f t="shared" si="123"/>
        <v>113815.26999999999</v>
      </c>
      <c r="M1974" s="29">
        <f t="shared" si="120"/>
        <v>698480.71936459094</v>
      </c>
      <c r="N1974" s="44"/>
      <c r="O1974" s="44"/>
    </row>
    <row r="1975" spans="1:15" x14ac:dyDescent="0.25">
      <c r="A1975" s="43">
        <v>70912</v>
      </c>
      <c r="B1975" s="42">
        <f t="shared" si="121"/>
        <v>7</v>
      </c>
      <c r="C1975" s="42">
        <f t="shared" si="122"/>
        <v>0</v>
      </c>
      <c r="D1975" s="36" t="s">
        <v>1847</v>
      </c>
      <c r="E1975" s="44">
        <v>793</v>
      </c>
      <c r="F1975" s="44">
        <v>7087.11</v>
      </c>
      <c r="G1975" s="44">
        <v>213417.07</v>
      </c>
      <c r="H1975" s="44">
        <v>658374.46</v>
      </c>
      <c r="I1975" s="44">
        <v>1266724.5555549928</v>
      </c>
      <c r="J1975" s="44">
        <v>500</v>
      </c>
      <c r="K1975" s="44">
        <v>500</v>
      </c>
      <c r="L1975" s="29">
        <f t="shared" si="123"/>
        <v>878878.6399999999</v>
      </c>
      <c r="M1975" s="29">
        <f t="shared" si="120"/>
        <v>2145603.1955549926</v>
      </c>
      <c r="N1975" s="44"/>
      <c r="O1975" s="44"/>
    </row>
    <row r="1976" spans="1:15" x14ac:dyDescent="0.25">
      <c r="A1976" s="43">
        <v>70913</v>
      </c>
      <c r="B1976" s="42">
        <f t="shared" si="121"/>
        <v>7</v>
      </c>
      <c r="C1976" s="42">
        <f t="shared" si="122"/>
        <v>0</v>
      </c>
      <c r="D1976" s="36" t="s">
        <v>1848</v>
      </c>
      <c r="E1976" s="44">
        <v>467</v>
      </c>
      <c r="F1976" s="44">
        <v>1859.25</v>
      </c>
      <c r="G1976" s="44">
        <v>32383.65</v>
      </c>
      <c r="H1976" s="44">
        <v>31251.439999999999</v>
      </c>
      <c r="I1976" s="44">
        <v>493475.52397526521</v>
      </c>
      <c r="J1976" s="44">
        <v>500</v>
      </c>
      <c r="K1976" s="44">
        <v>500</v>
      </c>
      <c r="L1976" s="29">
        <f t="shared" si="123"/>
        <v>65494.34</v>
      </c>
      <c r="M1976" s="29">
        <f t="shared" si="120"/>
        <v>558969.86397526518</v>
      </c>
      <c r="N1976" s="44"/>
      <c r="O1976" s="44"/>
    </row>
    <row r="1977" spans="1:15" x14ac:dyDescent="0.25">
      <c r="A1977" s="43">
        <v>70914</v>
      </c>
      <c r="B1977" s="42">
        <f t="shared" si="121"/>
        <v>7</v>
      </c>
      <c r="C1977" s="42">
        <f t="shared" si="122"/>
        <v>0</v>
      </c>
      <c r="D1977" s="36" t="s">
        <v>1849</v>
      </c>
      <c r="E1977" s="44">
        <v>720</v>
      </c>
      <c r="F1977" s="44">
        <v>3039.76</v>
      </c>
      <c r="G1977" s="44">
        <v>57165.47</v>
      </c>
      <c r="H1977" s="44">
        <v>65433.96</v>
      </c>
      <c r="I1977" s="44">
        <v>706214.1514931845</v>
      </c>
      <c r="J1977" s="44">
        <v>500</v>
      </c>
      <c r="K1977" s="44">
        <v>500</v>
      </c>
      <c r="L1977" s="29">
        <f t="shared" si="123"/>
        <v>125639.19</v>
      </c>
      <c r="M1977" s="29">
        <f t="shared" si="120"/>
        <v>831853.34149318445</v>
      </c>
      <c r="N1977" s="44"/>
      <c r="O1977" s="44"/>
    </row>
    <row r="1978" spans="1:15" x14ac:dyDescent="0.25">
      <c r="A1978" s="43">
        <v>70915</v>
      </c>
      <c r="B1978" s="42">
        <f t="shared" si="121"/>
        <v>7</v>
      </c>
      <c r="C1978" s="42">
        <f t="shared" si="122"/>
        <v>0</v>
      </c>
      <c r="D1978" s="36" t="s">
        <v>1850</v>
      </c>
      <c r="E1978" s="44">
        <v>1573</v>
      </c>
      <c r="F1978" s="44">
        <v>5184</v>
      </c>
      <c r="G1978" s="44">
        <v>103101.21</v>
      </c>
      <c r="H1978" s="44">
        <v>142408.38</v>
      </c>
      <c r="I1978" s="44">
        <v>1458901.2174927744</v>
      </c>
      <c r="J1978" s="44">
        <v>500</v>
      </c>
      <c r="K1978" s="44">
        <v>500</v>
      </c>
      <c r="L1978" s="29">
        <f t="shared" si="123"/>
        <v>250693.59000000003</v>
      </c>
      <c r="M1978" s="29">
        <f t="shared" si="120"/>
        <v>1709594.8074927744</v>
      </c>
      <c r="N1978" s="44"/>
      <c r="O1978" s="44"/>
    </row>
    <row r="1979" spans="1:15" x14ac:dyDescent="0.25">
      <c r="A1979" s="43">
        <v>70916</v>
      </c>
      <c r="B1979" s="42">
        <f t="shared" si="121"/>
        <v>7</v>
      </c>
      <c r="C1979" s="42">
        <f t="shared" si="122"/>
        <v>0</v>
      </c>
      <c r="D1979" s="36" t="s">
        <v>1851</v>
      </c>
      <c r="E1979" s="44">
        <v>1459</v>
      </c>
      <c r="F1979" s="44">
        <v>3245.32</v>
      </c>
      <c r="G1979" s="44">
        <v>99598.73</v>
      </c>
      <c r="H1979" s="44">
        <v>128838.03</v>
      </c>
      <c r="I1979" s="44">
        <v>1507110.6267059811</v>
      </c>
      <c r="J1979" s="44">
        <v>500</v>
      </c>
      <c r="K1979" s="44">
        <v>500</v>
      </c>
      <c r="L1979" s="29">
        <f t="shared" si="123"/>
        <v>231682.08000000002</v>
      </c>
      <c r="M1979" s="29">
        <f t="shared" si="120"/>
        <v>1738792.7067059812</v>
      </c>
      <c r="N1979" s="44"/>
      <c r="O1979" s="44"/>
    </row>
    <row r="1980" spans="1:15" x14ac:dyDescent="0.25">
      <c r="A1980" s="43">
        <v>70917</v>
      </c>
      <c r="B1980" s="42">
        <f t="shared" si="121"/>
        <v>7</v>
      </c>
      <c r="C1980" s="42">
        <f t="shared" si="122"/>
        <v>0</v>
      </c>
      <c r="D1980" s="36" t="s">
        <v>1852</v>
      </c>
      <c r="E1980" s="44">
        <v>7173</v>
      </c>
      <c r="F1980" s="44">
        <v>2479.65</v>
      </c>
      <c r="G1980" s="44">
        <v>529874.63</v>
      </c>
      <c r="H1980" s="44">
        <v>5427512.5599999996</v>
      </c>
      <c r="I1980" s="44">
        <v>6241785.2593330666</v>
      </c>
      <c r="J1980" s="44">
        <v>500</v>
      </c>
      <c r="K1980" s="44">
        <v>500</v>
      </c>
      <c r="L1980" s="29">
        <f t="shared" si="123"/>
        <v>5959866.8399999999</v>
      </c>
      <c r="M1980" s="29">
        <f t="shared" si="120"/>
        <v>12201652.099333066</v>
      </c>
      <c r="N1980" s="44"/>
      <c r="O1980" s="44"/>
    </row>
    <row r="1981" spans="1:15" x14ac:dyDescent="0.25">
      <c r="A1981" s="43">
        <v>70918</v>
      </c>
      <c r="B1981" s="42">
        <f t="shared" si="121"/>
        <v>7</v>
      </c>
      <c r="C1981" s="42">
        <f t="shared" si="122"/>
        <v>0</v>
      </c>
      <c r="D1981" s="36" t="s">
        <v>1853</v>
      </c>
      <c r="E1981" s="44">
        <v>1329</v>
      </c>
      <c r="F1981" s="44">
        <v>4687.3999999999996</v>
      </c>
      <c r="G1981" s="44">
        <v>162583.82</v>
      </c>
      <c r="H1981" s="44">
        <v>994434.53</v>
      </c>
      <c r="I1981" s="44">
        <v>1399672.197858107</v>
      </c>
      <c r="J1981" s="44">
        <v>500</v>
      </c>
      <c r="K1981" s="44">
        <v>500</v>
      </c>
      <c r="L1981" s="29">
        <f t="shared" si="123"/>
        <v>1161705.75</v>
      </c>
      <c r="M1981" s="29">
        <f t="shared" si="120"/>
        <v>2561377.9478581073</v>
      </c>
      <c r="N1981" s="44"/>
      <c r="O1981" s="44"/>
    </row>
    <row r="1982" spans="1:15" x14ac:dyDescent="0.25">
      <c r="A1982" s="43">
        <v>70920</v>
      </c>
      <c r="B1982" s="42">
        <f t="shared" si="121"/>
        <v>7</v>
      </c>
      <c r="C1982" s="42">
        <f t="shared" si="122"/>
        <v>0</v>
      </c>
      <c r="D1982" s="36" t="s">
        <v>1854</v>
      </c>
      <c r="E1982" s="44">
        <v>3905</v>
      </c>
      <c r="F1982" s="44">
        <v>7041.71</v>
      </c>
      <c r="G1982" s="44">
        <v>649511.05000000005</v>
      </c>
      <c r="H1982" s="44">
        <v>2063895.48</v>
      </c>
      <c r="I1982" s="44">
        <v>4734275.871654233</v>
      </c>
      <c r="J1982" s="44">
        <v>500</v>
      </c>
      <c r="K1982" s="44">
        <v>500</v>
      </c>
      <c r="L1982" s="29">
        <f t="shared" si="123"/>
        <v>2720448.24</v>
      </c>
      <c r="M1982" s="29">
        <f t="shared" si="120"/>
        <v>7454724.1116542332</v>
      </c>
      <c r="N1982" s="44"/>
      <c r="O1982" s="44"/>
    </row>
    <row r="1983" spans="1:15" x14ac:dyDescent="0.25">
      <c r="A1983" s="43">
        <v>70921</v>
      </c>
      <c r="B1983" s="42">
        <f t="shared" si="121"/>
        <v>7</v>
      </c>
      <c r="C1983" s="42">
        <f t="shared" si="122"/>
        <v>0</v>
      </c>
      <c r="D1983" s="36" t="s">
        <v>1855</v>
      </c>
      <c r="E1983" s="44">
        <v>1164</v>
      </c>
      <c r="F1983" s="44">
        <v>3198.1</v>
      </c>
      <c r="G1983" s="44">
        <v>93721.1</v>
      </c>
      <c r="H1983" s="44">
        <v>613054.43999999994</v>
      </c>
      <c r="I1983" s="44">
        <v>1044735.8569705728</v>
      </c>
      <c r="J1983" s="44">
        <v>500</v>
      </c>
      <c r="K1983" s="44">
        <v>500</v>
      </c>
      <c r="L1983" s="29">
        <f t="shared" si="123"/>
        <v>709973.6399999999</v>
      </c>
      <c r="M1983" s="29">
        <f t="shared" si="120"/>
        <v>1754709.4969705727</v>
      </c>
      <c r="N1983" s="44"/>
      <c r="O1983" s="44"/>
    </row>
    <row r="1984" spans="1:15" x14ac:dyDescent="0.25">
      <c r="A1984" s="43">
        <v>70922</v>
      </c>
      <c r="B1984" s="42">
        <f t="shared" si="121"/>
        <v>7</v>
      </c>
      <c r="C1984" s="42">
        <f t="shared" si="122"/>
        <v>0</v>
      </c>
      <c r="D1984" s="36" t="s">
        <v>1856</v>
      </c>
      <c r="E1984" s="44">
        <v>1622</v>
      </c>
      <c r="F1984" s="44">
        <v>1389.24</v>
      </c>
      <c r="G1984" s="44">
        <v>140597.75</v>
      </c>
      <c r="H1984" s="44">
        <v>669311.53</v>
      </c>
      <c r="I1984" s="44">
        <v>1573772.7693884112</v>
      </c>
      <c r="J1984" s="44">
        <v>500</v>
      </c>
      <c r="K1984" s="44">
        <v>500</v>
      </c>
      <c r="L1984" s="29">
        <f t="shared" si="123"/>
        <v>811298.52</v>
      </c>
      <c r="M1984" s="29">
        <f t="shared" si="120"/>
        <v>2385071.2893884112</v>
      </c>
      <c r="N1984" s="44"/>
      <c r="O1984" s="44"/>
    </row>
    <row r="1985" spans="1:15" x14ac:dyDescent="0.25">
      <c r="A1985" s="43">
        <v>70923</v>
      </c>
      <c r="B1985" s="42">
        <f t="shared" si="121"/>
        <v>7</v>
      </c>
      <c r="C1985" s="42">
        <f t="shared" si="122"/>
        <v>0</v>
      </c>
      <c r="D1985" s="36" t="s">
        <v>1857</v>
      </c>
      <c r="E1985" s="44">
        <v>1266</v>
      </c>
      <c r="F1985" s="44">
        <v>2009.48</v>
      </c>
      <c r="G1985" s="44">
        <v>121498.58</v>
      </c>
      <c r="H1985" s="44">
        <v>526180.94999999995</v>
      </c>
      <c r="I1985" s="44">
        <v>1269022.2026372827</v>
      </c>
      <c r="J1985" s="44">
        <v>500</v>
      </c>
      <c r="K1985" s="44">
        <v>500</v>
      </c>
      <c r="L1985" s="29">
        <f t="shared" si="123"/>
        <v>649689.01</v>
      </c>
      <c r="M1985" s="29">
        <f t="shared" si="120"/>
        <v>1918711.2126372827</v>
      </c>
      <c r="N1985" s="44"/>
      <c r="O1985" s="44"/>
    </row>
    <row r="1986" spans="1:15" x14ac:dyDescent="0.25">
      <c r="A1986" s="43">
        <v>70924</v>
      </c>
      <c r="B1986" s="42">
        <f t="shared" si="121"/>
        <v>7</v>
      </c>
      <c r="C1986" s="42">
        <f t="shared" si="122"/>
        <v>0</v>
      </c>
      <c r="D1986" s="36" t="s">
        <v>1858</v>
      </c>
      <c r="E1986" s="44">
        <v>575</v>
      </c>
      <c r="F1986" s="44">
        <v>1152.54</v>
      </c>
      <c r="G1986" s="44">
        <v>51976</v>
      </c>
      <c r="H1986" s="44">
        <v>227394.13</v>
      </c>
      <c r="I1986" s="44">
        <v>567169.33948776894</v>
      </c>
      <c r="J1986" s="44">
        <v>500</v>
      </c>
      <c r="K1986" s="44">
        <v>500</v>
      </c>
      <c r="L1986" s="29">
        <f t="shared" si="123"/>
        <v>280522.67</v>
      </c>
      <c r="M1986" s="29">
        <f t="shared" si="120"/>
        <v>847692.00948776887</v>
      </c>
      <c r="N1986" s="44"/>
      <c r="O1986" s="44"/>
    </row>
    <row r="1987" spans="1:15" x14ac:dyDescent="0.25">
      <c r="A1987" s="43">
        <v>70925</v>
      </c>
      <c r="B1987" s="42">
        <f t="shared" si="121"/>
        <v>7</v>
      </c>
      <c r="C1987" s="42">
        <f t="shared" si="122"/>
        <v>0</v>
      </c>
      <c r="D1987" s="36" t="s">
        <v>1859</v>
      </c>
      <c r="E1987" s="44">
        <v>1461</v>
      </c>
      <c r="F1987" s="44">
        <v>7235.78</v>
      </c>
      <c r="G1987" s="44">
        <v>112642.45</v>
      </c>
      <c r="H1987" s="44">
        <v>343024.99</v>
      </c>
      <c r="I1987" s="44">
        <v>1309804.4921904095</v>
      </c>
      <c r="J1987" s="44">
        <v>500</v>
      </c>
      <c r="K1987" s="44">
        <v>500</v>
      </c>
      <c r="L1987" s="29">
        <f t="shared" si="123"/>
        <v>462903.22</v>
      </c>
      <c r="M1987" s="29">
        <f t="shared" si="120"/>
        <v>1772707.7121904094</v>
      </c>
      <c r="N1987" s="44"/>
      <c r="O1987" s="44"/>
    </row>
    <row r="1988" spans="1:15" x14ac:dyDescent="0.25">
      <c r="A1988" s="43">
        <v>70926</v>
      </c>
      <c r="B1988" s="42">
        <f t="shared" si="121"/>
        <v>7</v>
      </c>
      <c r="C1988" s="42">
        <f t="shared" si="122"/>
        <v>1</v>
      </c>
      <c r="D1988" s="36" t="s">
        <v>1860</v>
      </c>
      <c r="E1988" s="44">
        <v>13631</v>
      </c>
      <c r="F1988" s="44">
        <v>4572.87</v>
      </c>
      <c r="G1988" s="44">
        <v>975363.01</v>
      </c>
      <c r="H1988" s="44">
        <v>6110045.6699999999</v>
      </c>
      <c r="I1988" s="44">
        <v>14111326.754607841</v>
      </c>
      <c r="J1988" s="44">
        <v>500</v>
      </c>
      <c r="K1988" s="44">
        <v>500</v>
      </c>
      <c r="L1988" s="29">
        <f t="shared" si="123"/>
        <v>7089981.5499999998</v>
      </c>
      <c r="M1988" s="29">
        <f t="shared" si="120"/>
        <v>21201308.304607842</v>
      </c>
      <c r="N1988" s="44"/>
      <c r="O1988" s="44"/>
    </row>
    <row r="1989" spans="1:15" x14ac:dyDescent="0.25">
      <c r="A1989" s="43">
        <v>70927</v>
      </c>
      <c r="B1989" s="42">
        <f t="shared" si="121"/>
        <v>7</v>
      </c>
      <c r="C1989" s="42">
        <f t="shared" si="122"/>
        <v>0</v>
      </c>
      <c r="D1989" s="36" t="s">
        <v>1861</v>
      </c>
      <c r="E1989" s="44">
        <v>1722</v>
      </c>
      <c r="F1989" s="44">
        <v>2160.7800000000002</v>
      </c>
      <c r="G1989" s="44">
        <v>146210.35</v>
      </c>
      <c r="H1989" s="44">
        <v>322897.62</v>
      </c>
      <c r="I1989" s="44">
        <v>1756002.7892533236</v>
      </c>
      <c r="J1989" s="44">
        <v>500</v>
      </c>
      <c r="K1989" s="44">
        <v>500</v>
      </c>
      <c r="L1989" s="29">
        <f t="shared" si="123"/>
        <v>471268.75</v>
      </c>
      <c r="M1989" s="29">
        <f t="shared" si="120"/>
        <v>2227271.5392533233</v>
      </c>
      <c r="N1989" s="44"/>
      <c r="O1989" s="44"/>
    </row>
    <row r="1990" spans="1:15" x14ac:dyDescent="0.25">
      <c r="A1990" s="43">
        <v>70928</v>
      </c>
      <c r="B1990" s="42">
        <f t="shared" si="121"/>
        <v>7</v>
      </c>
      <c r="C1990" s="42">
        <f t="shared" si="122"/>
        <v>0</v>
      </c>
      <c r="D1990" s="36" t="s">
        <v>1862</v>
      </c>
      <c r="E1990" s="44">
        <v>2106</v>
      </c>
      <c r="F1990" s="44">
        <v>3379.24</v>
      </c>
      <c r="G1990" s="44">
        <v>199021.96</v>
      </c>
      <c r="H1990" s="44">
        <v>1170999.83</v>
      </c>
      <c r="I1990" s="44">
        <v>1895074.1694921735</v>
      </c>
      <c r="J1990" s="44">
        <v>500</v>
      </c>
      <c r="K1990" s="44">
        <v>500</v>
      </c>
      <c r="L1990" s="29">
        <f t="shared" si="123"/>
        <v>1373401.03</v>
      </c>
      <c r="M1990" s="29">
        <f t="shared" ref="M1990:M2053" si="124">L1990+I1990</f>
        <v>3268475.1994921733</v>
      </c>
      <c r="N1990" s="44"/>
      <c r="O1990" s="44"/>
    </row>
    <row r="1991" spans="1:15" x14ac:dyDescent="0.25">
      <c r="A1991" s="43">
        <v>70929</v>
      </c>
      <c r="B1991" s="42">
        <f t="shared" ref="B1991:B2054" si="125">INT(A1991/10000)</f>
        <v>7</v>
      </c>
      <c r="C1991" s="42">
        <f t="shared" ref="C1991:C2054" si="126">IF(E1991&lt;=10000,0,IF(E1991&lt;=20000,1,IF(E1991&lt;=50000,2,3)))</f>
        <v>0</v>
      </c>
      <c r="D1991" s="36" t="s">
        <v>1863</v>
      </c>
      <c r="E1991" s="44">
        <v>283</v>
      </c>
      <c r="F1991" s="44">
        <v>9745.26</v>
      </c>
      <c r="G1991" s="44">
        <v>25966.37</v>
      </c>
      <c r="H1991" s="44">
        <v>18652.45</v>
      </c>
      <c r="I1991" s="44">
        <v>256903.76372600612</v>
      </c>
      <c r="J1991" s="44">
        <v>500</v>
      </c>
      <c r="K1991" s="44">
        <v>500</v>
      </c>
      <c r="L1991" s="29">
        <f t="shared" ref="L1991:L2054" si="127">F1991/J1991*500+G1991/K1991*500+H1991</f>
        <v>54364.08</v>
      </c>
      <c r="M1991" s="29">
        <f t="shared" si="124"/>
        <v>311267.8437260061</v>
      </c>
      <c r="N1991" s="44"/>
      <c r="O1991" s="44"/>
    </row>
    <row r="1992" spans="1:15" x14ac:dyDescent="0.25">
      <c r="A1992" s="43">
        <v>70930</v>
      </c>
      <c r="B1992" s="42">
        <f t="shared" si="125"/>
        <v>7</v>
      </c>
      <c r="C1992" s="42">
        <f t="shared" si="126"/>
        <v>0</v>
      </c>
      <c r="D1992" s="36" t="s">
        <v>1864</v>
      </c>
      <c r="E1992" s="44">
        <v>845</v>
      </c>
      <c r="F1992" s="44">
        <v>3918.23</v>
      </c>
      <c r="G1992" s="44">
        <v>108494.67</v>
      </c>
      <c r="H1992" s="44">
        <v>649838.93999999994</v>
      </c>
      <c r="I1992" s="44">
        <v>779084.34400312486</v>
      </c>
      <c r="J1992" s="44">
        <v>500</v>
      </c>
      <c r="K1992" s="44">
        <v>500</v>
      </c>
      <c r="L1992" s="29">
        <f t="shared" si="127"/>
        <v>762251.84</v>
      </c>
      <c r="M1992" s="29">
        <f t="shared" si="124"/>
        <v>1541336.1840031249</v>
      </c>
      <c r="N1992" s="44"/>
      <c r="O1992" s="44"/>
    </row>
    <row r="1993" spans="1:15" x14ac:dyDescent="0.25">
      <c r="A1993" s="43">
        <v>70931</v>
      </c>
      <c r="B1993" s="42">
        <f t="shared" si="125"/>
        <v>7</v>
      </c>
      <c r="C1993" s="42">
        <f t="shared" si="126"/>
        <v>0</v>
      </c>
      <c r="D1993" s="36" t="s">
        <v>1865</v>
      </c>
      <c r="E1993" s="44">
        <v>1902</v>
      </c>
      <c r="F1993" s="44">
        <v>3128.58</v>
      </c>
      <c r="G1993" s="44">
        <v>194236.53</v>
      </c>
      <c r="H1993" s="44">
        <v>348593.81</v>
      </c>
      <c r="I1993" s="44">
        <v>1836311.2059776885</v>
      </c>
      <c r="J1993" s="44">
        <v>500</v>
      </c>
      <c r="K1993" s="44">
        <v>500</v>
      </c>
      <c r="L1993" s="29">
        <f t="shared" si="127"/>
        <v>545958.91999999993</v>
      </c>
      <c r="M1993" s="29">
        <f t="shared" si="124"/>
        <v>2382270.1259776885</v>
      </c>
      <c r="N1993" s="44"/>
      <c r="O1993" s="44"/>
    </row>
    <row r="1994" spans="1:15" x14ac:dyDescent="0.25">
      <c r="A1994" s="43">
        <v>70932</v>
      </c>
      <c r="B1994" s="42">
        <f t="shared" si="125"/>
        <v>7</v>
      </c>
      <c r="C1994" s="42">
        <f t="shared" si="126"/>
        <v>0</v>
      </c>
      <c r="D1994" s="36" t="s">
        <v>1866</v>
      </c>
      <c r="E1994" s="44">
        <v>855</v>
      </c>
      <c r="F1994" s="44">
        <v>9018.33</v>
      </c>
      <c r="G1994" s="44">
        <v>44237.56</v>
      </c>
      <c r="H1994" s="44">
        <v>38277.69</v>
      </c>
      <c r="I1994" s="44">
        <v>794080.04832120275</v>
      </c>
      <c r="J1994" s="44">
        <v>500</v>
      </c>
      <c r="K1994" s="44">
        <v>500</v>
      </c>
      <c r="L1994" s="29">
        <f t="shared" si="127"/>
        <v>91533.58</v>
      </c>
      <c r="M1994" s="29">
        <f t="shared" si="124"/>
        <v>885613.6283212027</v>
      </c>
      <c r="N1994" s="44"/>
      <c r="O1994" s="44"/>
    </row>
    <row r="1995" spans="1:15" x14ac:dyDescent="0.25">
      <c r="A1995" s="43">
        <v>70933</v>
      </c>
      <c r="B1995" s="42">
        <f t="shared" si="125"/>
        <v>7</v>
      </c>
      <c r="C1995" s="42">
        <f t="shared" si="126"/>
        <v>0</v>
      </c>
      <c r="D1995" s="36" t="s">
        <v>1867</v>
      </c>
      <c r="E1995" s="44">
        <v>2186</v>
      </c>
      <c r="F1995" s="44">
        <v>6372.78</v>
      </c>
      <c r="G1995" s="44">
        <v>159278.9</v>
      </c>
      <c r="H1995" s="44">
        <v>974606.58</v>
      </c>
      <c r="I1995" s="44">
        <v>1901745.8823965872</v>
      </c>
      <c r="J1995" s="44">
        <v>500</v>
      </c>
      <c r="K1995" s="44">
        <v>500</v>
      </c>
      <c r="L1995" s="29">
        <f t="shared" si="127"/>
        <v>1140258.26</v>
      </c>
      <c r="M1995" s="29">
        <f t="shared" si="124"/>
        <v>3042004.1423965869</v>
      </c>
      <c r="N1995" s="44"/>
      <c r="O1995" s="44"/>
    </row>
    <row r="1996" spans="1:15" x14ac:dyDescent="0.25">
      <c r="A1996" s="43">
        <v>70934</v>
      </c>
      <c r="B1996" s="42">
        <f t="shared" si="125"/>
        <v>7</v>
      </c>
      <c r="C1996" s="42">
        <f t="shared" si="126"/>
        <v>0</v>
      </c>
      <c r="D1996" s="36" t="s">
        <v>1868</v>
      </c>
      <c r="E1996" s="44">
        <v>1963</v>
      </c>
      <c r="F1996" s="44">
        <v>3562.59</v>
      </c>
      <c r="G1996" s="44">
        <v>310590.34999999998</v>
      </c>
      <c r="H1996" s="44">
        <v>1077572.8600000001</v>
      </c>
      <c r="I1996" s="44">
        <v>2563330.5476444089</v>
      </c>
      <c r="J1996" s="44">
        <v>500</v>
      </c>
      <c r="K1996" s="44">
        <v>500</v>
      </c>
      <c r="L1996" s="29">
        <f t="shared" si="127"/>
        <v>1391725.8</v>
      </c>
      <c r="M1996" s="29">
        <f t="shared" si="124"/>
        <v>3955056.3476444092</v>
      </c>
      <c r="N1996" s="44"/>
      <c r="O1996" s="44"/>
    </row>
    <row r="1997" spans="1:15" x14ac:dyDescent="0.25">
      <c r="A1997" s="43">
        <v>70935</v>
      </c>
      <c r="B1997" s="42">
        <f t="shared" si="125"/>
        <v>7</v>
      </c>
      <c r="C1997" s="42">
        <f t="shared" si="126"/>
        <v>0</v>
      </c>
      <c r="D1997" s="36" t="s">
        <v>1869</v>
      </c>
      <c r="E1997" s="44">
        <v>1852</v>
      </c>
      <c r="F1997" s="44">
        <v>3686.45</v>
      </c>
      <c r="G1997" s="44">
        <v>204764.83</v>
      </c>
      <c r="H1997" s="44">
        <v>431868.58</v>
      </c>
      <c r="I1997" s="44">
        <v>1764909.8397847947</v>
      </c>
      <c r="J1997" s="44">
        <v>500</v>
      </c>
      <c r="K1997" s="44">
        <v>500</v>
      </c>
      <c r="L1997" s="29">
        <f t="shared" si="127"/>
        <v>640319.86</v>
      </c>
      <c r="M1997" s="29">
        <f t="shared" si="124"/>
        <v>2405229.6997847948</v>
      </c>
      <c r="N1997" s="44"/>
      <c r="O1997" s="44"/>
    </row>
    <row r="1998" spans="1:15" x14ac:dyDescent="0.25">
      <c r="A1998" s="43">
        <v>70936</v>
      </c>
      <c r="B1998" s="42">
        <f t="shared" si="125"/>
        <v>7</v>
      </c>
      <c r="C1998" s="42">
        <f t="shared" si="126"/>
        <v>0</v>
      </c>
      <c r="D1998" s="36" t="s">
        <v>1870</v>
      </c>
      <c r="E1998" s="44">
        <v>5174</v>
      </c>
      <c r="F1998" s="44">
        <v>14429.53</v>
      </c>
      <c r="G1998" s="44">
        <v>420732</v>
      </c>
      <c r="H1998" s="44">
        <v>1914447.32</v>
      </c>
      <c r="I1998" s="44">
        <v>4547610.3064520536</v>
      </c>
      <c r="J1998" s="44">
        <v>500</v>
      </c>
      <c r="K1998" s="44">
        <v>500</v>
      </c>
      <c r="L1998" s="29">
        <f t="shared" si="127"/>
        <v>2349608.85</v>
      </c>
      <c r="M1998" s="29">
        <f t="shared" si="124"/>
        <v>6897219.1564520542</v>
      </c>
      <c r="N1998" s="44"/>
      <c r="O1998" s="44"/>
    </row>
    <row r="1999" spans="1:15" x14ac:dyDescent="0.25">
      <c r="A1999" s="43">
        <v>70937</v>
      </c>
      <c r="B1999" s="42">
        <f t="shared" si="125"/>
        <v>7</v>
      </c>
      <c r="C1999" s="42">
        <f t="shared" si="126"/>
        <v>0</v>
      </c>
      <c r="D1999" s="36" t="s">
        <v>1871</v>
      </c>
      <c r="E1999" s="44">
        <v>1556</v>
      </c>
      <c r="F1999" s="44">
        <v>3317.64</v>
      </c>
      <c r="G1999" s="44">
        <v>143384.79</v>
      </c>
      <c r="H1999" s="44">
        <v>416756.06</v>
      </c>
      <c r="I1999" s="44">
        <v>1374569.0181383712</v>
      </c>
      <c r="J1999" s="44">
        <v>500</v>
      </c>
      <c r="K1999" s="44">
        <v>500</v>
      </c>
      <c r="L1999" s="29">
        <f t="shared" si="127"/>
        <v>563458.49</v>
      </c>
      <c r="M1999" s="29">
        <f t="shared" si="124"/>
        <v>1938027.5081383712</v>
      </c>
      <c r="N1999" s="44"/>
      <c r="O1999" s="44"/>
    </row>
    <row r="2000" spans="1:15" x14ac:dyDescent="0.25">
      <c r="A2000" s="43">
        <v>70938</v>
      </c>
      <c r="B2000" s="42">
        <f t="shared" si="125"/>
        <v>7</v>
      </c>
      <c r="C2000" s="42">
        <f t="shared" si="126"/>
        <v>0</v>
      </c>
      <c r="D2000" s="36" t="s">
        <v>1872</v>
      </c>
      <c r="E2000" s="44">
        <v>2487</v>
      </c>
      <c r="F2000" s="44">
        <v>7784.85</v>
      </c>
      <c r="G2000" s="44">
        <v>142677.16</v>
      </c>
      <c r="H2000" s="44">
        <v>136584.68</v>
      </c>
      <c r="I2000" s="44">
        <v>2198094.6020699972</v>
      </c>
      <c r="J2000" s="44">
        <v>500</v>
      </c>
      <c r="K2000" s="44">
        <v>500</v>
      </c>
      <c r="L2000" s="29">
        <f t="shared" si="127"/>
        <v>287046.69</v>
      </c>
      <c r="M2000" s="29">
        <f t="shared" si="124"/>
        <v>2485141.2920699972</v>
      </c>
      <c r="N2000" s="44"/>
      <c r="O2000" s="44"/>
    </row>
    <row r="2001" spans="1:15" x14ac:dyDescent="0.25">
      <c r="A2001" s="43">
        <v>70939</v>
      </c>
      <c r="B2001" s="42">
        <f t="shared" si="125"/>
        <v>7</v>
      </c>
      <c r="C2001" s="42">
        <f t="shared" si="126"/>
        <v>0</v>
      </c>
      <c r="D2001" s="36" t="s">
        <v>1873</v>
      </c>
      <c r="E2001" s="44">
        <v>2147</v>
      </c>
      <c r="F2001" s="44">
        <v>2284.41</v>
      </c>
      <c r="G2001" s="44">
        <v>159754.12</v>
      </c>
      <c r="H2001" s="44">
        <v>499106.67</v>
      </c>
      <c r="I2001" s="44">
        <v>1894523.7535077136</v>
      </c>
      <c r="J2001" s="44">
        <v>500</v>
      </c>
      <c r="K2001" s="44">
        <v>500</v>
      </c>
      <c r="L2001" s="29">
        <f t="shared" si="127"/>
        <v>661145.19999999995</v>
      </c>
      <c r="M2001" s="29">
        <f t="shared" si="124"/>
        <v>2555668.9535077135</v>
      </c>
      <c r="N2001" s="44"/>
      <c r="O2001" s="44"/>
    </row>
    <row r="2002" spans="1:15" x14ac:dyDescent="0.25">
      <c r="A2002" s="43">
        <v>70940</v>
      </c>
      <c r="B2002" s="42">
        <f t="shared" si="125"/>
        <v>7</v>
      </c>
      <c r="C2002" s="42">
        <f t="shared" si="126"/>
        <v>0</v>
      </c>
      <c r="D2002" s="36" t="s">
        <v>1874</v>
      </c>
      <c r="E2002" s="44">
        <v>1711</v>
      </c>
      <c r="F2002" s="44">
        <v>1806.78</v>
      </c>
      <c r="G2002" s="44">
        <v>266626.89</v>
      </c>
      <c r="H2002" s="44">
        <v>858938.15</v>
      </c>
      <c r="I2002" s="44">
        <v>1797506.6062495564</v>
      </c>
      <c r="J2002" s="44">
        <v>500</v>
      </c>
      <c r="K2002" s="44">
        <v>500</v>
      </c>
      <c r="L2002" s="29">
        <f t="shared" si="127"/>
        <v>1127371.82</v>
      </c>
      <c r="M2002" s="29">
        <f t="shared" si="124"/>
        <v>2924878.4262495562</v>
      </c>
      <c r="N2002" s="44"/>
      <c r="O2002" s="44"/>
    </row>
    <row r="2003" spans="1:15" x14ac:dyDescent="0.25">
      <c r="A2003" s="43">
        <v>70941</v>
      </c>
      <c r="B2003" s="42">
        <f t="shared" si="125"/>
        <v>7</v>
      </c>
      <c r="C2003" s="42">
        <f t="shared" si="126"/>
        <v>0</v>
      </c>
      <c r="D2003" s="36" t="s">
        <v>1875</v>
      </c>
      <c r="E2003" s="44">
        <v>645</v>
      </c>
      <c r="F2003" s="44">
        <v>1317.95</v>
      </c>
      <c r="G2003" s="44">
        <v>61084.78</v>
      </c>
      <c r="H2003" s="44">
        <v>268445.98</v>
      </c>
      <c r="I2003" s="44">
        <v>651802.71785498678</v>
      </c>
      <c r="J2003" s="44">
        <v>500</v>
      </c>
      <c r="K2003" s="44">
        <v>500</v>
      </c>
      <c r="L2003" s="29">
        <f t="shared" si="127"/>
        <v>330848.70999999996</v>
      </c>
      <c r="M2003" s="29">
        <f t="shared" si="124"/>
        <v>982651.42785498674</v>
      </c>
      <c r="N2003" s="44"/>
      <c r="O2003" s="44"/>
    </row>
    <row r="2004" spans="1:15" x14ac:dyDescent="0.25">
      <c r="A2004" s="43">
        <v>80101</v>
      </c>
      <c r="B2004" s="42">
        <f t="shared" si="125"/>
        <v>8</v>
      </c>
      <c r="C2004" s="42">
        <f t="shared" si="126"/>
        <v>0</v>
      </c>
      <c r="D2004" s="36" t="s">
        <v>1876</v>
      </c>
      <c r="E2004" s="44">
        <v>2377</v>
      </c>
      <c r="F2004" s="44">
        <v>3148.5</v>
      </c>
      <c r="G2004" s="44">
        <v>151650.98000000001</v>
      </c>
      <c r="H2004" s="44">
        <v>312027.21000000002</v>
      </c>
      <c r="I2004" s="44">
        <v>2235791.6219877177</v>
      </c>
      <c r="J2004" s="44">
        <v>500</v>
      </c>
      <c r="K2004" s="44">
        <v>500</v>
      </c>
      <c r="L2004" s="29">
        <f t="shared" si="127"/>
        <v>466826.69000000006</v>
      </c>
      <c r="M2004" s="29">
        <f t="shared" si="124"/>
        <v>2702618.3119877176</v>
      </c>
      <c r="N2004" s="44"/>
      <c r="O2004" s="44"/>
    </row>
    <row r="2005" spans="1:15" x14ac:dyDescent="0.25">
      <c r="A2005" s="43">
        <v>80102</v>
      </c>
      <c r="B2005" s="42">
        <f t="shared" si="125"/>
        <v>8</v>
      </c>
      <c r="C2005" s="42">
        <f t="shared" si="126"/>
        <v>0</v>
      </c>
      <c r="D2005" s="36" t="s">
        <v>1877</v>
      </c>
      <c r="E2005" s="44">
        <v>337</v>
      </c>
      <c r="F2005" s="44">
        <v>1269.44</v>
      </c>
      <c r="G2005" s="44">
        <v>12062.73</v>
      </c>
      <c r="H2005" s="44">
        <v>33282.089999999997</v>
      </c>
      <c r="I2005" s="44">
        <v>305414.38576603041</v>
      </c>
      <c r="J2005" s="44">
        <v>500</v>
      </c>
      <c r="K2005" s="44">
        <v>500</v>
      </c>
      <c r="L2005" s="29">
        <f t="shared" si="127"/>
        <v>46614.259999999995</v>
      </c>
      <c r="M2005" s="29">
        <f t="shared" si="124"/>
        <v>352028.64576603041</v>
      </c>
      <c r="N2005" s="44"/>
      <c r="O2005" s="44"/>
    </row>
    <row r="2006" spans="1:15" x14ac:dyDescent="0.25">
      <c r="A2006" s="43">
        <v>80103</v>
      </c>
      <c r="B2006" s="42">
        <f t="shared" si="125"/>
        <v>8</v>
      </c>
      <c r="C2006" s="42">
        <f t="shared" si="126"/>
        <v>1</v>
      </c>
      <c r="D2006" s="36" t="s">
        <v>1878</v>
      </c>
      <c r="E2006" s="44">
        <v>14596</v>
      </c>
      <c r="F2006" s="44">
        <v>5992.6</v>
      </c>
      <c r="G2006" s="44">
        <v>1022142.62</v>
      </c>
      <c r="H2006" s="44">
        <v>6081648.5599999996</v>
      </c>
      <c r="I2006" s="44">
        <v>15279510.709898897</v>
      </c>
      <c r="J2006" s="44">
        <v>500</v>
      </c>
      <c r="K2006" s="44">
        <v>500</v>
      </c>
      <c r="L2006" s="29">
        <f t="shared" si="127"/>
        <v>7109783.7799999993</v>
      </c>
      <c r="M2006" s="29">
        <f t="shared" si="124"/>
        <v>22389294.489898898</v>
      </c>
      <c r="N2006" s="44"/>
      <c r="O2006" s="44"/>
    </row>
    <row r="2007" spans="1:15" x14ac:dyDescent="0.25">
      <c r="A2007" s="43">
        <v>80104</v>
      </c>
      <c r="B2007" s="42">
        <f t="shared" si="125"/>
        <v>8</v>
      </c>
      <c r="C2007" s="42">
        <f t="shared" si="126"/>
        <v>0</v>
      </c>
      <c r="D2007" s="36" t="s">
        <v>1879</v>
      </c>
      <c r="E2007" s="44">
        <v>2393</v>
      </c>
      <c r="F2007" s="44">
        <v>4278.76</v>
      </c>
      <c r="G2007" s="44">
        <v>132770.35999999999</v>
      </c>
      <c r="H2007" s="44">
        <v>807100.94</v>
      </c>
      <c r="I2007" s="44">
        <v>2150067.459458991</v>
      </c>
      <c r="J2007" s="44">
        <v>500</v>
      </c>
      <c r="K2007" s="44">
        <v>500</v>
      </c>
      <c r="L2007" s="29">
        <f t="shared" si="127"/>
        <v>944150.05999999994</v>
      </c>
      <c r="M2007" s="29">
        <f t="shared" si="124"/>
        <v>3094217.519458991</v>
      </c>
      <c r="N2007" s="44"/>
      <c r="O2007" s="44"/>
    </row>
    <row r="2008" spans="1:15" x14ac:dyDescent="0.25">
      <c r="A2008" s="43">
        <v>80105</v>
      </c>
      <c r="B2008" s="42">
        <f t="shared" si="125"/>
        <v>8</v>
      </c>
      <c r="C2008" s="42">
        <f t="shared" si="126"/>
        <v>0</v>
      </c>
      <c r="D2008" s="36" t="s">
        <v>1880</v>
      </c>
      <c r="E2008" s="44">
        <v>734</v>
      </c>
      <c r="F2008" s="44">
        <v>1821.7</v>
      </c>
      <c r="G2008" s="44">
        <v>153305.29</v>
      </c>
      <c r="H2008" s="44">
        <v>254995.83</v>
      </c>
      <c r="I2008" s="44">
        <v>917627.54897154798</v>
      </c>
      <c r="J2008" s="44">
        <v>500</v>
      </c>
      <c r="K2008" s="44">
        <v>500</v>
      </c>
      <c r="L2008" s="29">
        <f t="shared" si="127"/>
        <v>410122.82</v>
      </c>
      <c r="M2008" s="29">
        <f t="shared" si="124"/>
        <v>1327750.368971548</v>
      </c>
      <c r="N2008" s="44"/>
      <c r="O2008" s="44"/>
    </row>
    <row r="2009" spans="1:15" x14ac:dyDescent="0.25">
      <c r="A2009" s="43">
        <v>80106</v>
      </c>
      <c r="B2009" s="42">
        <f t="shared" si="125"/>
        <v>8</v>
      </c>
      <c r="C2009" s="42">
        <f t="shared" si="126"/>
        <v>0</v>
      </c>
      <c r="D2009" s="36" t="s">
        <v>1881</v>
      </c>
      <c r="E2009" s="44">
        <v>3278</v>
      </c>
      <c r="F2009" s="44">
        <v>13308.96</v>
      </c>
      <c r="G2009" s="44">
        <v>292354.34999999998</v>
      </c>
      <c r="H2009" s="44">
        <v>2586774.16</v>
      </c>
      <c r="I2009" s="44">
        <v>2950396.7743222308</v>
      </c>
      <c r="J2009" s="44">
        <v>500</v>
      </c>
      <c r="K2009" s="44">
        <v>500</v>
      </c>
      <c r="L2009" s="29">
        <f t="shared" si="127"/>
        <v>2892437.47</v>
      </c>
      <c r="M2009" s="29">
        <f t="shared" si="124"/>
        <v>5842834.244322231</v>
      </c>
      <c r="N2009" s="44"/>
      <c r="O2009" s="44"/>
    </row>
    <row r="2010" spans="1:15" x14ac:dyDescent="0.25">
      <c r="A2010" s="43">
        <v>80107</v>
      </c>
      <c r="B2010" s="42">
        <f t="shared" si="125"/>
        <v>8</v>
      </c>
      <c r="C2010" s="42">
        <f t="shared" si="126"/>
        <v>0</v>
      </c>
      <c r="D2010" s="36" t="s">
        <v>1882</v>
      </c>
      <c r="E2010" s="44">
        <v>557</v>
      </c>
      <c r="F2010" s="44">
        <v>2729.26</v>
      </c>
      <c r="G2010" s="44">
        <v>87492.19</v>
      </c>
      <c r="H2010" s="44">
        <v>127506.64</v>
      </c>
      <c r="I2010" s="44">
        <v>655085.84109714243</v>
      </c>
      <c r="J2010" s="44">
        <v>500</v>
      </c>
      <c r="K2010" s="44">
        <v>500</v>
      </c>
      <c r="L2010" s="29">
        <f t="shared" si="127"/>
        <v>217728.09</v>
      </c>
      <c r="M2010" s="29">
        <f t="shared" si="124"/>
        <v>872813.9310971424</v>
      </c>
      <c r="N2010" s="44"/>
      <c r="O2010" s="44"/>
    </row>
    <row r="2011" spans="1:15" x14ac:dyDescent="0.25">
      <c r="A2011" s="43">
        <v>80108</v>
      </c>
      <c r="B2011" s="42">
        <f t="shared" si="125"/>
        <v>8</v>
      </c>
      <c r="C2011" s="42">
        <f t="shared" si="126"/>
        <v>0</v>
      </c>
      <c r="D2011" s="36" t="s">
        <v>1883</v>
      </c>
      <c r="E2011" s="44">
        <v>1595</v>
      </c>
      <c r="F2011" s="44">
        <v>9919.33</v>
      </c>
      <c r="G2011" s="44">
        <v>100943.02</v>
      </c>
      <c r="H2011" s="44">
        <v>219440.72</v>
      </c>
      <c r="I2011" s="44">
        <v>1497009.5608133569</v>
      </c>
      <c r="J2011" s="44">
        <v>500</v>
      </c>
      <c r="K2011" s="44">
        <v>500</v>
      </c>
      <c r="L2011" s="29">
        <f t="shared" si="127"/>
        <v>330303.07</v>
      </c>
      <c r="M2011" s="29">
        <f t="shared" si="124"/>
        <v>1827312.630813357</v>
      </c>
      <c r="N2011" s="44"/>
      <c r="O2011" s="44"/>
    </row>
    <row r="2012" spans="1:15" x14ac:dyDescent="0.25">
      <c r="A2012" s="43">
        <v>80109</v>
      </c>
      <c r="B2012" s="42">
        <f t="shared" si="125"/>
        <v>8</v>
      </c>
      <c r="C2012" s="42">
        <f t="shared" si="126"/>
        <v>0</v>
      </c>
      <c r="D2012" s="36" t="s">
        <v>1884</v>
      </c>
      <c r="E2012" s="44">
        <v>445</v>
      </c>
      <c r="F2012" s="44">
        <v>2352.35</v>
      </c>
      <c r="G2012" s="44">
        <v>44316.91</v>
      </c>
      <c r="H2012" s="44">
        <v>33128.36</v>
      </c>
      <c r="I2012" s="44">
        <v>461602.73249117343</v>
      </c>
      <c r="J2012" s="44">
        <v>500</v>
      </c>
      <c r="K2012" s="44">
        <v>500</v>
      </c>
      <c r="L2012" s="29">
        <f t="shared" si="127"/>
        <v>79797.62</v>
      </c>
      <c r="M2012" s="29">
        <f t="shared" si="124"/>
        <v>541400.35249117343</v>
      </c>
      <c r="N2012" s="44"/>
      <c r="O2012" s="44"/>
    </row>
    <row r="2013" spans="1:15" x14ac:dyDescent="0.25">
      <c r="A2013" s="43">
        <v>80110</v>
      </c>
      <c r="B2013" s="42">
        <f t="shared" si="125"/>
        <v>8</v>
      </c>
      <c r="C2013" s="42">
        <f t="shared" si="126"/>
        <v>0</v>
      </c>
      <c r="D2013" s="36" t="s">
        <v>1885</v>
      </c>
      <c r="E2013" s="44">
        <v>1455</v>
      </c>
      <c r="F2013" s="44">
        <v>3570.49</v>
      </c>
      <c r="G2013" s="44">
        <v>261185.64</v>
      </c>
      <c r="H2013" s="44">
        <v>822180.65</v>
      </c>
      <c r="I2013" s="44">
        <v>1708226.588760138</v>
      </c>
      <c r="J2013" s="44">
        <v>500</v>
      </c>
      <c r="K2013" s="44">
        <v>500</v>
      </c>
      <c r="L2013" s="29">
        <f t="shared" si="127"/>
        <v>1086936.78</v>
      </c>
      <c r="M2013" s="29">
        <f t="shared" si="124"/>
        <v>2795163.3687601378</v>
      </c>
      <c r="N2013" s="44"/>
      <c r="O2013" s="44"/>
    </row>
    <row r="2014" spans="1:15" x14ac:dyDescent="0.25">
      <c r="A2014" s="43">
        <v>80111</v>
      </c>
      <c r="B2014" s="42">
        <f t="shared" si="125"/>
        <v>8</v>
      </c>
      <c r="C2014" s="42">
        <f t="shared" si="126"/>
        <v>0</v>
      </c>
      <c r="D2014" s="36" t="s">
        <v>1886</v>
      </c>
      <c r="E2014" s="44">
        <v>976</v>
      </c>
      <c r="F2014" s="44">
        <v>3634.39</v>
      </c>
      <c r="G2014" s="44">
        <v>45633.96</v>
      </c>
      <c r="H2014" s="44">
        <v>57741.33</v>
      </c>
      <c r="I2014" s="44">
        <v>902834.87048679776</v>
      </c>
      <c r="J2014" s="44">
        <v>500</v>
      </c>
      <c r="K2014" s="44">
        <v>500</v>
      </c>
      <c r="L2014" s="29">
        <f t="shared" si="127"/>
        <v>107009.68</v>
      </c>
      <c r="M2014" s="29">
        <f t="shared" si="124"/>
        <v>1009844.5504867977</v>
      </c>
      <c r="N2014" s="44"/>
      <c r="O2014" s="44"/>
    </row>
    <row r="2015" spans="1:15" x14ac:dyDescent="0.25">
      <c r="A2015" s="43">
        <v>80112</v>
      </c>
      <c r="B2015" s="42">
        <f t="shared" si="125"/>
        <v>8</v>
      </c>
      <c r="C2015" s="42">
        <f t="shared" si="126"/>
        <v>0</v>
      </c>
      <c r="D2015" s="36" t="s">
        <v>1887</v>
      </c>
      <c r="E2015" s="44">
        <v>690</v>
      </c>
      <c r="F2015" s="44">
        <v>3926.87</v>
      </c>
      <c r="G2015" s="44">
        <v>85081.69</v>
      </c>
      <c r="H2015" s="44">
        <v>275786.55</v>
      </c>
      <c r="I2015" s="44">
        <v>757127.51075789891</v>
      </c>
      <c r="J2015" s="44">
        <v>500</v>
      </c>
      <c r="K2015" s="44">
        <v>500</v>
      </c>
      <c r="L2015" s="29">
        <f t="shared" si="127"/>
        <v>364795.11</v>
      </c>
      <c r="M2015" s="29">
        <f t="shared" si="124"/>
        <v>1121922.6207578988</v>
      </c>
      <c r="N2015" s="44"/>
      <c r="O2015" s="44"/>
    </row>
    <row r="2016" spans="1:15" x14ac:dyDescent="0.25">
      <c r="A2016" s="43">
        <v>80113</v>
      </c>
      <c r="B2016" s="42">
        <f t="shared" si="125"/>
        <v>8</v>
      </c>
      <c r="C2016" s="42">
        <f t="shared" si="126"/>
        <v>0</v>
      </c>
      <c r="D2016" s="36" t="s">
        <v>1888</v>
      </c>
      <c r="E2016" s="44">
        <v>1554</v>
      </c>
      <c r="F2016" s="44">
        <v>4546.71</v>
      </c>
      <c r="G2016" s="44">
        <v>957065.05</v>
      </c>
      <c r="H2016" s="44">
        <v>2401542.39</v>
      </c>
      <c r="I2016" s="44">
        <v>2444469.0398958619</v>
      </c>
      <c r="J2016" s="44">
        <v>500</v>
      </c>
      <c r="K2016" s="44">
        <v>500</v>
      </c>
      <c r="L2016" s="29">
        <f t="shared" si="127"/>
        <v>3363154.1500000004</v>
      </c>
      <c r="M2016" s="29">
        <f t="shared" si="124"/>
        <v>5807623.1898958627</v>
      </c>
      <c r="N2016" s="44"/>
      <c r="O2016" s="44"/>
    </row>
    <row r="2017" spans="1:15" x14ac:dyDescent="0.25">
      <c r="A2017" s="43">
        <v>80114</v>
      </c>
      <c r="B2017" s="42">
        <f t="shared" si="125"/>
        <v>8</v>
      </c>
      <c r="C2017" s="42">
        <f t="shared" si="126"/>
        <v>0</v>
      </c>
      <c r="D2017" s="36" t="s">
        <v>1889</v>
      </c>
      <c r="E2017" s="44">
        <v>297</v>
      </c>
      <c r="F2017" s="44">
        <v>1603</v>
      </c>
      <c r="G2017" s="44">
        <v>22471.16</v>
      </c>
      <c r="H2017" s="44">
        <v>86575.37</v>
      </c>
      <c r="I2017" s="44">
        <v>266849.1581526621</v>
      </c>
      <c r="J2017" s="44">
        <v>500</v>
      </c>
      <c r="K2017" s="44">
        <v>500</v>
      </c>
      <c r="L2017" s="29">
        <f t="shared" si="127"/>
        <v>110649.53</v>
      </c>
      <c r="M2017" s="29">
        <f t="shared" si="124"/>
        <v>377498.68815266213</v>
      </c>
      <c r="N2017" s="44"/>
      <c r="O2017" s="44"/>
    </row>
    <row r="2018" spans="1:15" x14ac:dyDescent="0.25">
      <c r="A2018" s="43">
        <v>80115</v>
      </c>
      <c r="B2018" s="42">
        <f t="shared" si="125"/>
        <v>8</v>
      </c>
      <c r="C2018" s="42">
        <f t="shared" si="126"/>
        <v>0</v>
      </c>
      <c r="D2018" s="36" t="s">
        <v>1890</v>
      </c>
      <c r="E2018" s="44">
        <v>3523</v>
      </c>
      <c r="F2018" s="44">
        <v>6119.27</v>
      </c>
      <c r="G2018" s="44">
        <v>222813.03</v>
      </c>
      <c r="H2018" s="44">
        <v>984842.66</v>
      </c>
      <c r="I2018" s="44">
        <v>3165352.1352586825</v>
      </c>
      <c r="J2018" s="44">
        <v>500</v>
      </c>
      <c r="K2018" s="44">
        <v>500</v>
      </c>
      <c r="L2018" s="29">
        <f t="shared" si="127"/>
        <v>1213774.96</v>
      </c>
      <c r="M2018" s="29">
        <f t="shared" si="124"/>
        <v>4379127.095258683</v>
      </c>
      <c r="N2018" s="44"/>
      <c r="O2018" s="44"/>
    </row>
    <row r="2019" spans="1:15" x14ac:dyDescent="0.25">
      <c r="A2019" s="43">
        <v>80116</v>
      </c>
      <c r="B2019" s="42">
        <f t="shared" si="125"/>
        <v>8</v>
      </c>
      <c r="C2019" s="42">
        <f t="shared" si="126"/>
        <v>0</v>
      </c>
      <c r="D2019" s="36" t="s">
        <v>1891</v>
      </c>
      <c r="E2019" s="44">
        <v>6196</v>
      </c>
      <c r="F2019" s="44">
        <v>64915.31</v>
      </c>
      <c r="G2019" s="44">
        <v>575431.06000000006</v>
      </c>
      <c r="H2019" s="44">
        <v>5597987</v>
      </c>
      <c r="I2019" s="44">
        <v>5626584.2592635741</v>
      </c>
      <c r="J2019" s="44">
        <v>500</v>
      </c>
      <c r="K2019" s="44">
        <v>500</v>
      </c>
      <c r="L2019" s="29">
        <f t="shared" si="127"/>
        <v>6238333.3700000001</v>
      </c>
      <c r="M2019" s="29">
        <f t="shared" si="124"/>
        <v>11864917.629263574</v>
      </c>
      <c r="N2019" s="44"/>
      <c r="O2019" s="44"/>
    </row>
    <row r="2020" spans="1:15" x14ac:dyDescent="0.25">
      <c r="A2020" s="43">
        <v>80117</v>
      </c>
      <c r="B2020" s="42">
        <f t="shared" si="125"/>
        <v>8</v>
      </c>
      <c r="C2020" s="42">
        <f t="shared" si="126"/>
        <v>0</v>
      </c>
      <c r="D2020" s="36" t="s">
        <v>1892</v>
      </c>
      <c r="E2020" s="44">
        <v>4987</v>
      </c>
      <c r="F2020" s="44">
        <v>5438.55</v>
      </c>
      <c r="G2020" s="44">
        <v>392510.87</v>
      </c>
      <c r="H2020" s="44">
        <v>2526446.9300000002</v>
      </c>
      <c r="I2020" s="44">
        <v>4514544.3052159082</v>
      </c>
      <c r="J2020" s="44">
        <v>500</v>
      </c>
      <c r="K2020" s="44">
        <v>500</v>
      </c>
      <c r="L2020" s="29">
        <f t="shared" si="127"/>
        <v>2924396.35</v>
      </c>
      <c r="M2020" s="29">
        <f t="shared" si="124"/>
        <v>7438940.6552159078</v>
      </c>
      <c r="N2020" s="44"/>
      <c r="O2020" s="44"/>
    </row>
    <row r="2021" spans="1:15" x14ac:dyDescent="0.25">
      <c r="A2021" s="43">
        <v>80118</v>
      </c>
      <c r="B2021" s="42">
        <f t="shared" si="125"/>
        <v>8</v>
      </c>
      <c r="C2021" s="42">
        <f t="shared" si="126"/>
        <v>0</v>
      </c>
      <c r="D2021" s="36" t="s">
        <v>1893</v>
      </c>
      <c r="E2021" s="44">
        <v>861</v>
      </c>
      <c r="F2021" s="44">
        <v>7489.37</v>
      </c>
      <c r="G2021" s="44">
        <v>53865.46</v>
      </c>
      <c r="H2021" s="44">
        <v>74341.17</v>
      </c>
      <c r="I2021" s="44">
        <v>810375.18125007371</v>
      </c>
      <c r="J2021" s="44">
        <v>500</v>
      </c>
      <c r="K2021" s="44">
        <v>500</v>
      </c>
      <c r="L2021" s="29">
        <f t="shared" si="127"/>
        <v>135696</v>
      </c>
      <c r="M2021" s="29">
        <f t="shared" si="124"/>
        <v>946071.18125007371</v>
      </c>
      <c r="N2021" s="44"/>
      <c r="O2021" s="44"/>
    </row>
    <row r="2022" spans="1:15" x14ac:dyDescent="0.25">
      <c r="A2022" s="43">
        <v>80119</v>
      </c>
      <c r="B2022" s="42">
        <f t="shared" si="125"/>
        <v>8</v>
      </c>
      <c r="C2022" s="42">
        <f t="shared" si="126"/>
        <v>0</v>
      </c>
      <c r="D2022" s="36" t="s">
        <v>2162</v>
      </c>
      <c r="E2022" s="44">
        <v>717</v>
      </c>
      <c r="F2022" s="44">
        <v>457.09</v>
      </c>
      <c r="G2022" s="44">
        <v>43199.6</v>
      </c>
      <c r="H2022" s="44">
        <v>102505.52</v>
      </c>
      <c r="I2022" s="44">
        <v>654977.30133550346</v>
      </c>
      <c r="J2022" s="44">
        <v>500</v>
      </c>
      <c r="K2022" s="44">
        <v>450</v>
      </c>
      <c r="L2022" s="29">
        <f t="shared" si="127"/>
        <v>150962.16555555555</v>
      </c>
      <c r="M2022" s="29">
        <f t="shared" si="124"/>
        <v>805939.46689105895</v>
      </c>
      <c r="N2022" s="44"/>
      <c r="O2022" s="44"/>
    </row>
    <row r="2023" spans="1:15" x14ac:dyDescent="0.25">
      <c r="A2023" s="43">
        <v>80120</v>
      </c>
      <c r="B2023" s="42">
        <f t="shared" si="125"/>
        <v>8</v>
      </c>
      <c r="C2023" s="42">
        <f t="shared" si="126"/>
        <v>0</v>
      </c>
      <c r="D2023" s="36" t="s">
        <v>2163</v>
      </c>
      <c r="E2023" s="44">
        <v>2242</v>
      </c>
      <c r="F2023" s="44">
        <v>9814.32</v>
      </c>
      <c r="G2023" s="44">
        <v>298125.77</v>
      </c>
      <c r="H2023" s="44">
        <v>694467.2</v>
      </c>
      <c r="I2023" s="44">
        <v>2571089.170761629</v>
      </c>
      <c r="J2023" s="44">
        <v>500</v>
      </c>
      <c r="K2023" s="44">
        <v>500</v>
      </c>
      <c r="L2023" s="29">
        <f t="shared" si="127"/>
        <v>1002407.29</v>
      </c>
      <c r="M2023" s="29">
        <f t="shared" si="124"/>
        <v>3573496.460761629</v>
      </c>
      <c r="N2023" s="44"/>
      <c r="O2023" s="44"/>
    </row>
    <row r="2024" spans="1:15" x14ac:dyDescent="0.25">
      <c r="A2024" s="43">
        <v>80121</v>
      </c>
      <c r="B2024" s="42">
        <f t="shared" si="125"/>
        <v>8</v>
      </c>
      <c r="C2024" s="42">
        <f t="shared" si="126"/>
        <v>0</v>
      </c>
      <c r="D2024" s="36" t="s">
        <v>2164</v>
      </c>
      <c r="E2024" s="44">
        <v>411</v>
      </c>
      <c r="F2024" s="44">
        <v>1996.02</v>
      </c>
      <c r="G2024" s="44">
        <v>14697.86</v>
      </c>
      <c r="H2024" s="44">
        <v>38057.86</v>
      </c>
      <c r="I2024" s="44">
        <v>379298.89563977096</v>
      </c>
      <c r="J2024" s="44">
        <v>500</v>
      </c>
      <c r="K2024" s="44">
        <v>400</v>
      </c>
      <c r="L2024" s="29">
        <f t="shared" si="127"/>
        <v>58426.205000000002</v>
      </c>
      <c r="M2024" s="29">
        <f t="shared" si="124"/>
        <v>437725.10063977097</v>
      </c>
      <c r="N2024" s="44"/>
      <c r="O2024" s="44"/>
    </row>
    <row r="2025" spans="1:15" x14ac:dyDescent="0.25">
      <c r="A2025" s="43">
        <v>80122</v>
      </c>
      <c r="B2025" s="42">
        <f t="shared" si="125"/>
        <v>8</v>
      </c>
      <c r="C2025" s="42">
        <f t="shared" si="126"/>
        <v>0</v>
      </c>
      <c r="D2025" s="36" t="s">
        <v>1894</v>
      </c>
      <c r="E2025" s="44">
        <v>3856</v>
      </c>
      <c r="F2025" s="44">
        <v>2885.68</v>
      </c>
      <c r="G2025" s="44">
        <v>541862.06000000006</v>
      </c>
      <c r="H2025" s="44">
        <v>2022448.86</v>
      </c>
      <c r="I2025" s="44">
        <v>3732636.4685253012</v>
      </c>
      <c r="J2025" s="44">
        <v>500</v>
      </c>
      <c r="K2025" s="44">
        <v>500</v>
      </c>
      <c r="L2025" s="29">
        <f t="shared" si="127"/>
        <v>2567196.6</v>
      </c>
      <c r="M2025" s="29">
        <f t="shared" si="124"/>
        <v>6299833.0685253013</v>
      </c>
      <c r="N2025" s="44"/>
      <c r="O2025" s="44"/>
    </row>
    <row r="2026" spans="1:15" x14ac:dyDescent="0.25">
      <c r="A2026" s="43">
        <v>80123</v>
      </c>
      <c r="B2026" s="42">
        <f t="shared" si="125"/>
        <v>8</v>
      </c>
      <c r="C2026" s="42">
        <f t="shared" si="126"/>
        <v>0</v>
      </c>
      <c r="D2026" s="36" t="s">
        <v>1895</v>
      </c>
      <c r="E2026" s="44">
        <v>845</v>
      </c>
      <c r="F2026" s="44">
        <v>5643.5</v>
      </c>
      <c r="G2026" s="44">
        <v>47475.28</v>
      </c>
      <c r="H2026" s="44">
        <v>122527.56</v>
      </c>
      <c r="I2026" s="44">
        <v>831541.20469876274</v>
      </c>
      <c r="J2026" s="44">
        <v>500</v>
      </c>
      <c r="K2026" s="44">
        <v>500</v>
      </c>
      <c r="L2026" s="29">
        <f t="shared" si="127"/>
        <v>175646.34</v>
      </c>
      <c r="M2026" s="29">
        <f t="shared" si="124"/>
        <v>1007187.5446987627</v>
      </c>
      <c r="N2026" s="44"/>
      <c r="O2026" s="44"/>
    </row>
    <row r="2027" spans="1:15" x14ac:dyDescent="0.25">
      <c r="A2027" s="43">
        <v>80124</v>
      </c>
      <c r="B2027" s="42">
        <f t="shared" si="125"/>
        <v>8</v>
      </c>
      <c r="C2027" s="42">
        <f t="shared" si="126"/>
        <v>0</v>
      </c>
      <c r="D2027" s="36" t="s">
        <v>1896</v>
      </c>
      <c r="E2027" s="44">
        <v>661</v>
      </c>
      <c r="F2027" s="44">
        <v>5621.04</v>
      </c>
      <c r="G2027" s="44">
        <v>34614.910000000003</v>
      </c>
      <c r="H2027" s="44">
        <v>146344.91</v>
      </c>
      <c r="I2027" s="44">
        <v>613006.28981711029</v>
      </c>
      <c r="J2027" s="44">
        <v>500</v>
      </c>
      <c r="K2027" s="44">
        <v>500</v>
      </c>
      <c r="L2027" s="29">
        <f t="shared" si="127"/>
        <v>186580.86000000002</v>
      </c>
      <c r="M2027" s="29">
        <f t="shared" si="124"/>
        <v>799587.14981711027</v>
      </c>
      <c r="N2027" s="44"/>
      <c r="O2027" s="44"/>
    </row>
    <row r="2028" spans="1:15" x14ac:dyDescent="0.25">
      <c r="A2028" s="43">
        <v>80125</v>
      </c>
      <c r="B2028" s="42">
        <f t="shared" si="125"/>
        <v>8</v>
      </c>
      <c r="C2028" s="42">
        <f t="shared" si="126"/>
        <v>0</v>
      </c>
      <c r="D2028" s="36" t="s">
        <v>1897</v>
      </c>
      <c r="E2028" s="44">
        <v>290</v>
      </c>
      <c r="F2028" s="44">
        <v>186.52</v>
      </c>
      <c r="G2028" s="44">
        <v>28230.639999999999</v>
      </c>
      <c r="H2028" s="44">
        <v>54187.41</v>
      </c>
      <c r="I2028" s="44">
        <v>260559.78405478792</v>
      </c>
      <c r="J2028" s="44">
        <v>500</v>
      </c>
      <c r="K2028" s="44">
        <v>500</v>
      </c>
      <c r="L2028" s="29">
        <f t="shared" si="127"/>
        <v>82604.570000000007</v>
      </c>
      <c r="M2028" s="29">
        <f t="shared" si="124"/>
        <v>343164.35405478789</v>
      </c>
      <c r="N2028" s="44"/>
      <c r="O2028" s="44"/>
    </row>
    <row r="2029" spans="1:15" x14ac:dyDescent="0.25">
      <c r="A2029" s="43">
        <v>80126</v>
      </c>
      <c r="B2029" s="42">
        <f t="shared" si="125"/>
        <v>8</v>
      </c>
      <c r="C2029" s="42">
        <f t="shared" si="126"/>
        <v>0</v>
      </c>
      <c r="D2029" s="36" t="s">
        <v>1898</v>
      </c>
      <c r="E2029" s="44">
        <v>2231</v>
      </c>
      <c r="F2029" s="44">
        <v>4841.32</v>
      </c>
      <c r="G2029" s="44">
        <v>137830.28</v>
      </c>
      <c r="H2029" s="44">
        <v>1155657.3600000001</v>
      </c>
      <c r="I2029" s="44">
        <v>2007156.828562397</v>
      </c>
      <c r="J2029" s="44">
        <v>500</v>
      </c>
      <c r="K2029" s="44">
        <v>500</v>
      </c>
      <c r="L2029" s="29">
        <f t="shared" si="127"/>
        <v>1298328.9600000002</v>
      </c>
      <c r="M2029" s="29">
        <f t="shared" si="124"/>
        <v>3305485.7885623975</v>
      </c>
      <c r="N2029" s="44"/>
      <c r="O2029" s="44"/>
    </row>
    <row r="2030" spans="1:15" x14ac:dyDescent="0.25">
      <c r="A2030" s="43">
        <v>80127</v>
      </c>
      <c r="B2030" s="42">
        <f t="shared" si="125"/>
        <v>8</v>
      </c>
      <c r="C2030" s="42">
        <f t="shared" si="126"/>
        <v>0</v>
      </c>
      <c r="D2030" s="36" t="s">
        <v>1899</v>
      </c>
      <c r="E2030" s="44">
        <v>711</v>
      </c>
      <c r="F2030" s="44">
        <v>2486.4699999999998</v>
      </c>
      <c r="G2030" s="44">
        <v>36494.050000000003</v>
      </c>
      <c r="H2030" s="44">
        <v>143029.54999999999</v>
      </c>
      <c r="I2030" s="44">
        <v>640260.1203826986</v>
      </c>
      <c r="J2030" s="44">
        <v>500</v>
      </c>
      <c r="K2030" s="44">
        <v>500</v>
      </c>
      <c r="L2030" s="29">
        <f t="shared" si="127"/>
        <v>182010.07</v>
      </c>
      <c r="M2030" s="29">
        <f t="shared" si="124"/>
        <v>822270.19038269855</v>
      </c>
      <c r="N2030" s="44"/>
      <c r="O2030" s="44"/>
    </row>
    <row r="2031" spans="1:15" x14ac:dyDescent="0.25">
      <c r="A2031" s="43">
        <v>80128</v>
      </c>
      <c r="B2031" s="42">
        <f t="shared" si="125"/>
        <v>8</v>
      </c>
      <c r="C2031" s="42">
        <f t="shared" si="126"/>
        <v>0</v>
      </c>
      <c r="D2031" s="36" t="s">
        <v>1900</v>
      </c>
      <c r="E2031" s="44">
        <v>2183</v>
      </c>
      <c r="F2031" s="44">
        <v>6467.12</v>
      </c>
      <c r="G2031" s="44">
        <v>289897.34000000003</v>
      </c>
      <c r="H2031" s="44">
        <v>442269.4</v>
      </c>
      <c r="I2031" s="44">
        <v>2196885.7729057833</v>
      </c>
      <c r="J2031" s="44">
        <v>500</v>
      </c>
      <c r="K2031" s="44">
        <v>500</v>
      </c>
      <c r="L2031" s="29">
        <f t="shared" si="127"/>
        <v>738633.8600000001</v>
      </c>
      <c r="M2031" s="29">
        <f t="shared" si="124"/>
        <v>2935519.6329057831</v>
      </c>
      <c r="N2031" s="44"/>
      <c r="O2031" s="44"/>
    </row>
    <row r="2032" spans="1:15" x14ac:dyDescent="0.25">
      <c r="A2032" s="43">
        <v>80129</v>
      </c>
      <c r="B2032" s="42">
        <f t="shared" si="125"/>
        <v>8</v>
      </c>
      <c r="C2032" s="42">
        <f t="shared" si="126"/>
        <v>0</v>
      </c>
      <c r="D2032" s="36" t="s">
        <v>1901</v>
      </c>
      <c r="E2032" s="44">
        <v>2655</v>
      </c>
      <c r="F2032" s="44">
        <v>1942.36</v>
      </c>
      <c r="G2032" s="44">
        <v>219016.11</v>
      </c>
      <c r="H2032" s="44">
        <v>858477.37</v>
      </c>
      <c r="I2032" s="44">
        <v>2467072.1357248123</v>
      </c>
      <c r="J2032" s="44">
        <v>500</v>
      </c>
      <c r="K2032" s="44">
        <v>500</v>
      </c>
      <c r="L2032" s="29">
        <f t="shared" si="127"/>
        <v>1079435.8399999999</v>
      </c>
      <c r="M2032" s="29">
        <f t="shared" si="124"/>
        <v>3546507.9757248121</v>
      </c>
      <c r="N2032" s="44"/>
      <c r="O2032" s="44"/>
    </row>
    <row r="2033" spans="1:15" x14ac:dyDescent="0.25">
      <c r="A2033" s="43">
        <v>80201</v>
      </c>
      <c r="B2033" s="42">
        <f t="shared" si="125"/>
        <v>8</v>
      </c>
      <c r="C2033" s="42">
        <f t="shared" si="126"/>
        <v>0</v>
      </c>
      <c r="D2033" s="36" t="s">
        <v>1902</v>
      </c>
      <c r="E2033" s="44">
        <v>3253</v>
      </c>
      <c r="F2033" s="44">
        <v>6087.9</v>
      </c>
      <c r="G2033" s="44">
        <v>221747.51</v>
      </c>
      <c r="H2033" s="44">
        <v>622950.40000000002</v>
      </c>
      <c r="I2033" s="44">
        <v>2942217.3211281691</v>
      </c>
      <c r="J2033" s="44">
        <v>500</v>
      </c>
      <c r="K2033" s="44">
        <v>500</v>
      </c>
      <c r="L2033" s="29">
        <f t="shared" si="127"/>
        <v>850785.81</v>
      </c>
      <c r="M2033" s="29">
        <f t="shared" si="124"/>
        <v>3793003.1311281691</v>
      </c>
      <c r="N2033" s="44"/>
      <c r="O2033" s="44"/>
    </row>
    <row r="2034" spans="1:15" x14ac:dyDescent="0.25">
      <c r="A2034" s="43">
        <v>80202</v>
      </c>
      <c r="B2034" s="42">
        <f t="shared" si="125"/>
        <v>8</v>
      </c>
      <c r="C2034" s="42">
        <f t="shared" si="126"/>
        <v>0</v>
      </c>
      <c r="D2034" s="36" t="s">
        <v>1903</v>
      </c>
      <c r="E2034" s="44">
        <v>2612</v>
      </c>
      <c r="F2034" s="44">
        <v>4853.49</v>
      </c>
      <c r="G2034" s="44">
        <v>194397.36</v>
      </c>
      <c r="H2034" s="44">
        <v>911709.34</v>
      </c>
      <c r="I2034" s="44">
        <v>2366613.5791809843</v>
      </c>
      <c r="J2034" s="44">
        <v>500</v>
      </c>
      <c r="K2034" s="44">
        <v>490</v>
      </c>
      <c r="L2034" s="29">
        <f t="shared" si="127"/>
        <v>1114927.4830612245</v>
      </c>
      <c r="M2034" s="29">
        <f t="shared" si="124"/>
        <v>3481541.062242209</v>
      </c>
      <c r="N2034" s="44"/>
      <c r="O2034" s="44"/>
    </row>
    <row r="2035" spans="1:15" x14ac:dyDescent="0.25">
      <c r="A2035" s="43">
        <v>80203</v>
      </c>
      <c r="B2035" s="42">
        <f t="shared" si="125"/>
        <v>8</v>
      </c>
      <c r="C2035" s="42">
        <f t="shared" si="126"/>
        <v>0</v>
      </c>
      <c r="D2035" s="36" t="s">
        <v>1904</v>
      </c>
      <c r="E2035" s="44">
        <v>1741</v>
      </c>
      <c r="F2035" s="44">
        <v>3277.35</v>
      </c>
      <c r="G2035" s="44">
        <v>189391.22</v>
      </c>
      <c r="H2035" s="44">
        <v>718322.15</v>
      </c>
      <c r="I2035" s="44">
        <v>1752027.6923904531</v>
      </c>
      <c r="J2035" s="44">
        <v>500</v>
      </c>
      <c r="K2035" s="44">
        <v>500</v>
      </c>
      <c r="L2035" s="29">
        <f t="shared" si="127"/>
        <v>910990.72</v>
      </c>
      <c r="M2035" s="29">
        <f t="shared" si="124"/>
        <v>2663018.4123904528</v>
      </c>
      <c r="N2035" s="44"/>
      <c r="O2035" s="44"/>
    </row>
    <row r="2036" spans="1:15" x14ac:dyDescent="0.25">
      <c r="A2036" s="43">
        <v>80204</v>
      </c>
      <c r="B2036" s="42">
        <f t="shared" si="125"/>
        <v>8</v>
      </c>
      <c r="C2036" s="42">
        <f t="shared" si="126"/>
        <v>0</v>
      </c>
      <c r="D2036" s="36" t="s">
        <v>1905</v>
      </c>
      <c r="E2036" s="44">
        <v>2017</v>
      </c>
      <c r="F2036" s="44">
        <v>4990.57</v>
      </c>
      <c r="G2036" s="44">
        <v>209703.23</v>
      </c>
      <c r="H2036" s="44">
        <v>619678.62</v>
      </c>
      <c r="I2036" s="44">
        <v>1933283.9946357708</v>
      </c>
      <c r="J2036" s="44">
        <v>500</v>
      </c>
      <c r="K2036" s="44">
        <v>500</v>
      </c>
      <c r="L2036" s="29">
        <f t="shared" si="127"/>
        <v>834372.42</v>
      </c>
      <c r="M2036" s="29">
        <f t="shared" si="124"/>
        <v>2767656.414635771</v>
      </c>
      <c r="N2036" s="44"/>
      <c r="O2036" s="44"/>
    </row>
    <row r="2037" spans="1:15" x14ac:dyDescent="0.25">
      <c r="A2037" s="43">
        <v>80205</v>
      </c>
      <c r="B2037" s="42">
        <f t="shared" si="125"/>
        <v>8</v>
      </c>
      <c r="C2037" s="42">
        <f t="shared" si="126"/>
        <v>0</v>
      </c>
      <c r="D2037" s="36" t="s">
        <v>1906</v>
      </c>
      <c r="E2037" s="44">
        <v>782</v>
      </c>
      <c r="F2037" s="44">
        <v>4547.54</v>
      </c>
      <c r="G2037" s="44">
        <v>23841.29</v>
      </c>
      <c r="H2037" s="44">
        <v>18576.45</v>
      </c>
      <c r="I2037" s="44">
        <v>718507.55939136795</v>
      </c>
      <c r="J2037" s="44">
        <v>500</v>
      </c>
      <c r="K2037" s="44">
        <v>500</v>
      </c>
      <c r="L2037" s="29">
        <f t="shared" si="127"/>
        <v>46965.279999999999</v>
      </c>
      <c r="M2037" s="29">
        <f t="shared" si="124"/>
        <v>765472.83939136798</v>
      </c>
      <c r="N2037" s="44"/>
      <c r="O2037" s="44"/>
    </row>
    <row r="2038" spans="1:15" x14ac:dyDescent="0.25">
      <c r="A2038" s="43">
        <v>80206</v>
      </c>
      <c r="B2038" s="42">
        <f t="shared" si="125"/>
        <v>8</v>
      </c>
      <c r="C2038" s="42">
        <f t="shared" si="126"/>
        <v>0</v>
      </c>
      <c r="D2038" s="36" t="s">
        <v>1907</v>
      </c>
      <c r="E2038" s="44">
        <v>1126</v>
      </c>
      <c r="F2038" s="44">
        <v>3787.69</v>
      </c>
      <c r="G2038" s="44">
        <v>87789.11</v>
      </c>
      <c r="H2038" s="44">
        <v>234002.12</v>
      </c>
      <c r="I2038" s="44">
        <v>1036609.2764977079</v>
      </c>
      <c r="J2038" s="44">
        <v>500</v>
      </c>
      <c r="K2038" s="44">
        <v>500</v>
      </c>
      <c r="L2038" s="29">
        <f t="shared" si="127"/>
        <v>325578.92</v>
      </c>
      <c r="M2038" s="29">
        <f t="shared" si="124"/>
        <v>1362188.1964977079</v>
      </c>
      <c r="N2038" s="44"/>
      <c r="O2038" s="44"/>
    </row>
    <row r="2039" spans="1:15" x14ac:dyDescent="0.25">
      <c r="A2039" s="43">
        <v>80207</v>
      </c>
      <c r="B2039" s="42">
        <f t="shared" si="125"/>
        <v>8</v>
      </c>
      <c r="C2039" s="42">
        <f t="shared" si="126"/>
        <v>2</v>
      </c>
      <c r="D2039" s="36" t="s">
        <v>1908</v>
      </c>
      <c r="E2039" s="44">
        <v>29769</v>
      </c>
      <c r="F2039" s="44">
        <v>3747.32</v>
      </c>
      <c r="G2039" s="44">
        <v>2577866.85</v>
      </c>
      <c r="H2039" s="44">
        <v>13110703.42</v>
      </c>
      <c r="I2039" s="44">
        <v>37390745.277864225</v>
      </c>
      <c r="J2039" s="44">
        <v>400</v>
      </c>
      <c r="K2039" s="44">
        <v>500</v>
      </c>
      <c r="L2039" s="29">
        <f t="shared" si="127"/>
        <v>15693254.42</v>
      </c>
      <c r="M2039" s="29">
        <f t="shared" si="124"/>
        <v>53083999.697864227</v>
      </c>
      <c r="N2039" s="44"/>
      <c r="O2039" s="44">
        <v>1</v>
      </c>
    </row>
    <row r="2040" spans="1:15" x14ac:dyDescent="0.25">
      <c r="A2040" s="43">
        <v>80208</v>
      </c>
      <c r="B2040" s="42">
        <f t="shared" si="125"/>
        <v>8</v>
      </c>
      <c r="C2040" s="42">
        <f t="shared" si="126"/>
        <v>0</v>
      </c>
      <c r="D2040" s="36" t="s">
        <v>1909</v>
      </c>
      <c r="E2040" s="44">
        <v>593</v>
      </c>
      <c r="F2040" s="44">
        <v>2627.12</v>
      </c>
      <c r="G2040" s="44">
        <v>27428.89</v>
      </c>
      <c r="H2040" s="44">
        <v>39223.35</v>
      </c>
      <c r="I2040" s="44">
        <v>536104.7983373442</v>
      </c>
      <c r="J2040" s="44">
        <v>500</v>
      </c>
      <c r="K2040" s="44">
        <v>500</v>
      </c>
      <c r="L2040" s="29">
        <f t="shared" si="127"/>
        <v>69279.360000000001</v>
      </c>
      <c r="M2040" s="29">
        <f t="shared" si="124"/>
        <v>605384.15833734418</v>
      </c>
      <c r="N2040" s="44"/>
      <c r="O2040" s="44"/>
    </row>
    <row r="2041" spans="1:15" x14ac:dyDescent="0.25">
      <c r="A2041" s="43">
        <v>80209</v>
      </c>
      <c r="B2041" s="42">
        <f t="shared" si="125"/>
        <v>8</v>
      </c>
      <c r="C2041" s="42">
        <f t="shared" si="126"/>
        <v>0</v>
      </c>
      <c r="D2041" s="36" t="s">
        <v>1910</v>
      </c>
      <c r="E2041" s="44">
        <v>305</v>
      </c>
      <c r="F2041" s="44">
        <v>1194.4100000000001</v>
      </c>
      <c r="G2041" s="44">
        <v>130424.28</v>
      </c>
      <c r="H2041" s="44">
        <v>225371.08</v>
      </c>
      <c r="I2041" s="44">
        <v>519175.07119297131</v>
      </c>
      <c r="J2041" s="44">
        <v>500</v>
      </c>
      <c r="K2041" s="44">
        <v>500</v>
      </c>
      <c r="L2041" s="29">
        <f t="shared" si="127"/>
        <v>356989.77</v>
      </c>
      <c r="M2041" s="29">
        <f t="shared" si="124"/>
        <v>876164.84119297133</v>
      </c>
      <c r="N2041" s="44"/>
      <c r="O2041" s="44"/>
    </row>
    <row r="2042" spans="1:15" x14ac:dyDescent="0.25">
      <c r="A2042" s="43">
        <v>80210</v>
      </c>
      <c r="B2042" s="42">
        <f t="shared" si="125"/>
        <v>8</v>
      </c>
      <c r="C2042" s="42">
        <f t="shared" si="126"/>
        <v>0</v>
      </c>
      <c r="D2042" s="36" t="s">
        <v>1911</v>
      </c>
      <c r="E2042" s="44">
        <v>1030</v>
      </c>
      <c r="F2042" s="44">
        <v>5371.72</v>
      </c>
      <c r="G2042" s="44">
        <v>70763.69</v>
      </c>
      <c r="H2042" s="44">
        <v>185407.51</v>
      </c>
      <c r="I2042" s="44">
        <v>928948.79874827957</v>
      </c>
      <c r="J2042" s="44">
        <v>500</v>
      </c>
      <c r="K2042" s="44">
        <v>500</v>
      </c>
      <c r="L2042" s="29">
        <f t="shared" si="127"/>
        <v>261542.92</v>
      </c>
      <c r="M2042" s="29">
        <f t="shared" si="124"/>
        <v>1190491.7187482796</v>
      </c>
      <c r="N2042" s="44"/>
      <c r="O2042" s="44"/>
    </row>
    <row r="2043" spans="1:15" x14ac:dyDescent="0.25">
      <c r="A2043" s="43">
        <v>80211</v>
      </c>
      <c r="B2043" s="42">
        <f t="shared" si="125"/>
        <v>8</v>
      </c>
      <c r="C2043" s="42">
        <f t="shared" si="126"/>
        <v>0</v>
      </c>
      <c r="D2043" s="36" t="s">
        <v>1912</v>
      </c>
      <c r="E2043" s="44">
        <v>3549</v>
      </c>
      <c r="F2043" s="44">
        <v>11788.71</v>
      </c>
      <c r="G2043" s="44">
        <v>330699.19</v>
      </c>
      <c r="H2043" s="44">
        <v>1154538.8799999999</v>
      </c>
      <c r="I2043" s="44">
        <v>3239983.0020368015</v>
      </c>
      <c r="J2043" s="44">
        <v>500</v>
      </c>
      <c r="K2043" s="44">
        <v>500</v>
      </c>
      <c r="L2043" s="29">
        <f t="shared" si="127"/>
        <v>1497026.7799999998</v>
      </c>
      <c r="M2043" s="29">
        <f t="shared" si="124"/>
        <v>4737009.7820368018</v>
      </c>
      <c r="N2043" s="44"/>
      <c r="O2043" s="44"/>
    </row>
    <row r="2044" spans="1:15" x14ac:dyDescent="0.25">
      <c r="A2044" s="43">
        <v>80212</v>
      </c>
      <c r="B2044" s="42">
        <f t="shared" si="125"/>
        <v>8</v>
      </c>
      <c r="C2044" s="42">
        <f t="shared" si="126"/>
        <v>0</v>
      </c>
      <c r="D2044" s="36" t="s">
        <v>1913</v>
      </c>
      <c r="E2044" s="44">
        <v>416</v>
      </c>
      <c r="F2044" s="44">
        <v>4092.97</v>
      </c>
      <c r="G2044" s="44">
        <v>40361.25</v>
      </c>
      <c r="H2044" s="44">
        <v>33287.31</v>
      </c>
      <c r="I2044" s="44">
        <v>387986.72938447236</v>
      </c>
      <c r="J2044" s="44">
        <v>500</v>
      </c>
      <c r="K2044" s="44">
        <v>500</v>
      </c>
      <c r="L2044" s="29">
        <f t="shared" si="127"/>
        <v>77741.53</v>
      </c>
      <c r="M2044" s="29">
        <f t="shared" si="124"/>
        <v>465728.25938447239</v>
      </c>
      <c r="N2044" s="44"/>
      <c r="O2044" s="44"/>
    </row>
    <row r="2045" spans="1:15" x14ac:dyDescent="0.25">
      <c r="A2045" s="43">
        <v>80213</v>
      </c>
      <c r="B2045" s="42">
        <f t="shared" si="125"/>
        <v>8</v>
      </c>
      <c r="C2045" s="42">
        <f t="shared" si="126"/>
        <v>0</v>
      </c>
      <c r="D2045" s="36" t="s">
        <v>1914</v>
      </c>
      <c r="E2045" s="44">
        <v>3908</v>
      </c>
      <c r="F2045" s="44">
        <v>2512.52</v>
      </c>
      <c r="G2045" s="44">
        <v>324036.34000000003</v>
      </c>
      <c r="H2045" s="44">
        <v>1730526.4</v>
      </c>
      <c r="I2045" s="44">
        <v>3514771.7648121966</v>
      </c>
      <c r="J2045" s="44">
        <v>500</v>
      </c>
      <c r="K2045" s="44">
        <v>500</v>
      </c>
      <c r="L2045" s="29">
        <f t="shared" si="127"/>
        <v>2057075.26</v>
      </c>
      <c r="M2045" s="29">
        <f t="shared" si="124"/>
        <v>5571847.0248121964</v>
      </c>
      <c r="N2045" s="44"/>
      <c r="O2045" s="44"/>
    </row>
    <row r="2046" spans="1:15" x14ac:dyDescent="0.25">
      <c r="A2046" s="43">
        <v>80214</v>
      </c>
      <c r="B2046" s="42">
        <f t="shared" si="125"/>
        <v>8</v>
      </c>
      <c r="C2046" s="42">
        <f t="shared" si="126"/>
        <v>0</v>
      </c>
      <c r="D2046" s="36" t="s">
        <v>1915</v>
      </c>
      <c r="E2046" s="44">
        <v>1848</v>
      </c>
      <c r="F2046" s="44">
        <v>2000.23</v>
      </c>
      <c r="G2046" s="44">
        <v>125537.39</v>
      </c>
      <c r="H2046" s="44">
        <v>782886.07</v>
      </c>
      <c r="I2046" s="44">
        <v>1660394.7618387863</v>
      </c>
      <c r="J2046" s="44">
        <v>500</v>
      </c>
      <c r="K2046" s="44">
        <v>500</v>
      </c>
      <c r="L2046" s="29">
        <f t="shared" si="127"/>
        <v>910423.69</v>
      </c>
      <c r="M2046" s="29">
        <f t="shared" si="124"/>
        <v>2570818.4518387862</v>
      </c>
      <c r="N2046" s="44"/>
      <c r="O2046" s="44"/>
    </row>
    <row r="2047" spans="1:15" x14ac:dyDescent="0.25">
      <c r="A2047" s="43">
        <v>80215</v>
      </c>
      <c r="B2047" s="42">
        <f t="shared" si="125"/>
        <v>8</v>
      </c>
      <c r="C2047" s="42">
        <f t="shared" si="126"/>
        <v>1</v>
      </c>
      <c r="D2047" s="36" t="s">
        <v>1916</v>
      </c>
      <c r="E2047" s="44">
        <v>13600</v>
      </c>
      <c r="F2047" s="44">
        <v>3426.05</v>
      </c>
      <c r="G2047" s="44">
        <v>1110041.6299999999</v>
      </c>
      <c r="H2047" s="44">
        <v>5899575.0800000001</v>
      </c>
      <c r="I2047" s="44">
        <v>14236869.392616129</v>
      </c>
      <c r="J2047" s="44">
        <v>500</v>
      </c>
      <c r="K2047" s="44">
        <v>500</v>
      </c>
      <c r="L2047" s="29">
        <f t="shared" si="127"/>
        <v>7013042.7599999998</v>
      </c>
      <c r="M2047" s="29">
        <f t="shared" si="124"/>
        <v>21249912.152616128</v>
      </c>
      <c r="N2047" s="44"/>
      <c r="O2047" s="44"/>
    </row>
    <row r="2048" spans="1:15" x14ac:dyDescent="0.25">
      <c r="A2048" s="43">
        <v>80216</v>
      </c>
      <c r="B2048" s="42">
        <f t="shared" si="125"/>
        <v>8</v>
      </c>
      <c r="C2048" s="42">
        <f t="shared" si="126"/>
        <v>0</v>
      </c>
      <c r="D2048" s="36" t="s">
        <v>1917</v>
      </c>
      <c r="E2048" s="44">
        <v>2031</v>
      </c>
      <c r="F2048" s="44">
        <v>8557.2199999999993</v>
      </c>
      <c r="G2048" s="44">
        <v>166624.31</v>
      </c>
      <c r="H2048" s="44">
        <v>564032.49</v>
      </c>
      <c r="I2048" s="44">
        <v>1890713.1320408524</v>
      </c>
      <c r="J2048" s="44">
        <v>500</v>
      </c>
      <c r="K2048" s="44">
        <v>500</v>
      </c>
      <c r="L2048" s="29">
        <f t="shared" si="127"/>
        <v>739214.02</v>
      </c>
      <c r="M2048" s="29">
        <f t="shared" si="124"/>
        <v>2629927.1520408522</v>
      </c>
      <c r="N2048" s="44"/>
      <c r="O2048" s="44"/>
    </row>
    <row r="2049" spans="1:15" x14ac:dyDescent="0.25">
      <c r="A2049" s="43">
        <v>80217</v>
      </c>
      <c r="B2049" s="42">
        <f t="shared" si="125"/>
        <v>8</v>
      </c>
      <c r="C2049" s="42">
        <f t="shared" si="126"/>
        <v>0</v>
      </c>
      <c r="D2049" s="36" t="s">
        <v>1918</v>
      </c>
      <c r="E2049" s="44">
        <v>8052</v>
      </c>
      <c r="F2049" s="44">
        <v>12449.76</v>
      </c>
      <c r="G2049" s="44">
        <v>677835.53</v>
      </c>
      <c r="H2049" s="44">
        <v>6305168.3700000001</v>
      </c>
      <c r="I2049" s="44">
        <v>7245874.7957094749</v>
      </c>
      <c r="J2049" s="44">
        <v>500</v>
      </c>
      <c r="K2049" s="44">
        <v>500</v>
      </c>
      <c r="L2049" s="29">
        <f t="shared" si="127"/>
        <v>6995453.6600000001</v>
      </c>
      <c r="M2049" s="29">
        <f t="shared" si="124"/>
        <v>14241328.455709476</v>
      </c>
      <c r="N2049" s="44"/>
      <c r="O2049" s="44"/>
    </row>
    <row r="2050" spans="1:15" x14ac:dyDescent="0.25">
      <c r="A2050" s="43">
        <v>80218</v>
      </c>
      <c r="B2050" s="42">
        <f t="shared" si="125"/>
        <v>8</v>
      </c>
      <c r="C2050" s="42">
        <f t="shared" si="126"/>
        <v>0</v>
      </c>
      <c r="D2050" s="36" t="s">
        <v>1919</v>
      </c>
      <c r="E2050" s="44">
        <v>6401</v>
      </c>
      <c r="F2050" s="44">
        <v>3274.25</v>
      </c>
      <c r="G2050" s="44">
        <v>278948.13</v>
      </c>
      <c r="H2050" s="44">
        <v>1795913.33</v>
      </c>
      <c r="I2050" s="44">
        <v>5758097.3775347406</v>
      </c>
      <c r="J2050" s="44">
        <v>450</v>
      </c>
      <c r="K2050" s="44">
        <v>450</v>
      </c>
      <c r="L2050" s="29">
        <f t="shared" si="127"/>
        <v>2109493.7522222223</v>
      </c>
      <c r="M2050" s="29">
        <f t="shared" si="124"/>
        <v>7867591.1297569629</v>
      </c>
      <c r="N2050" s="44"/>
      <c r="O2050" s="44"/>
    </row>
    <row r="2051" spans="1:15" x14ac:dyDescent="0.25">
      <c r="A2051" s="43">
        <v>80219</v>
      </c>
      <c r="B2051" s="42">
        <f t="shared" si="125"/>
        <v>8</v>
      </c>
      <c r="C2051" s="42">
        <f t="shared" si="126"/>
        <v>0</v>
      </c>
      <c r="D2051" s="36" t="s">
        <v>1920</v>
      </c>
      <c r="E2051" s="44">
        <v>1312</v>
      </c>
      <c r="F2051" s="44">
        <v>4347.47</v>
      </c>
      <c r="G2051" s="44">
        <v>61200.9</v>
      </c>
      <c r="H2051" s="44">
        <v>28162.97</v>
      </c>
      <c r="I2051" s="44">
        <v>1178913.4348939536</v>
      </c>
      <c r="J2051" s="44">
        <v>500</v>
      </c>
      <c r="K2051" s="44">
        <v>500</v>
      </c>
      <c r="L2051" s="29">
        <f t="shared" si="127"/>
        <v>93711.34</v>
      </c>
      <c r="M2051" s="29">
        <f t="shared" si="124"/>
        <v>1272624.7748939537</v>
      </c>
      <c r="N2051" s="44"/>
      <c r="O2051" s="44"/>
    </row>
    <row r="2052" spans="1:15" x14ac:dyDescent="0.25">
      <c r="A2052" s="43">
        <v>80220</v>
      </c>
      <c r="B2052" s="42">
        <f t="shared" si="125"/>
        <v>8</v>
      </c>
      <c r="C2052" s="42">
        <f t="shared" si="126"/>
        <v>0</v>
      </c>
      <c r="D2052" s="36" t="s">
        <v>1921</v>
      </c>
      <c r="E2052" s="44">
        <v>1949</v>
      </c>
      <c r="F2052" s="44">
        <v>734.33</v>
      </c>
      <c r="G2052" s="44">
        <v>132145.69</v>
      </c>
      <c r="H2052" s="44">
        <v>1205798.27</v>
      </c>
      <c r="I2052" s="44">
        <v>1750023.6438844518</v>
      </c>
      <c r="J2052" s="44">
        <v>500</v>
      </c>
      <c r="K2052" s="44">
        <v>500</v>
      </c>
      <c r="L2052" s="29">
        <f t="shared" si="127"/>
        <v>1338678.29</v>
      </c>
      <c r="M2052" s="29">
        <f t="shared" si="124"/>
        <v>3088701.9338844521</v>
      </c>
      <c r="N2052" s="44"/>
      <c r="O2052" s="44"/>
    </row>
    <row r="2053" spans="1:15" x14ac:dyDescent="0.25">
      <c r="A2053" s="43">
        <v>80221</v>
      </c>
      <c r="B2053" s="42">
        <f t="shared" si="125"/>
        <v>8</v>
      </c>
      <c r="C2053" s="42">
        <f t="shared" si="126"/>
        <v>0</v>
      </c>
      <c r="D2053" s="36" t="s">
        <v>797</v>
      </c>
      <c r="E2053" s="44">
        <v>1030</v>
      </c>
      <c r="F2053" s="44">
        <v>3648.96</v>
      </c>
      <c r="G2053" s="44">
        <v>63676.11</v>
      </c>
      <c r="H2053" s="44">
        <v>86106.55</v>
      </c>
      <c r="I2053" s="44">
        <v>934615.5538560024</v>
      </c>
      <c r="J2053" s="44">
        <v>500</v>
      </c>
      <c r="K2053" s="44">
        <v>500</v>
      </c>
      <c r="L2053" s="29">
        <f t="shared" si="127"/>
        <v>153431.62</v>
      </c>
      <c r="M2053" s="29">
        <f t="shared" si="124"/>
        <v>1088047.1738560023</v>
      </c>
      <c r="N2053" s="44"/>
      <c r="O2053" s="44"/>
    </row>
    <row r="2054" spans="1:15" x14ac:dyDescent="0.25">
      <c r="A2054" s="43">
        <v>80222</v>
      </c>
      <c r="B2054" s="42">
        <f t="shared" si="125"/>
        <v>8</v>
      </c>
      <c r="C2054" s="42">
        <f t="shared" si="126"/>
        <v>0</v>
      </c>
      <c r="D2054" s="36" t="s">
        <v>1922</v>
      </c>
      <c r="E2054" s="44">
        <v>1419</v>
      </c>
      <c r="F2054" s="44">
        <v>8591.2099999999991</v>
      </c>
      <c r="G2054" s="44">
        <v>83724.350000000006</v>
      </c>
      <c r="H2054" s="44">
        <v>186439.69</v>
      </c>
      <c r="I2054" s="44">
        <v>1275670.3974577864</v>
      </c>
      <c r="J2054" s="44">
        <v>500</v>
      </c>
      <c r="K2054" s="44">
        <v>500</v>
      </c>
      <c r="L2054" s="29">
        <f t="shared" si="127"/>
        <v>278755.25</v>
      </c>
      <c r="M2054" s="29">
        <f t="shared" ref="M2054:M2099" si="128">L2054+I2054</f>
        <v>1554425.6474577864</v>
      </c>
      <c r="N2054" s="44"/>
      <c r="O2054" s="44"/>
    </row>
    <row r="2055" spans="1:15" x14ac:dyDescent="0.25">
      <c r="A2055" s="43">
        <v>80223</v>
      </c>
      <c r="B2055" s="42">
        <f t="shared" ref="B2055:B2100" si="129">INT(A2055/10000)</f>
        <v>8</v>
      </c>
      <c r="C2055" s="42">
        <f t="shared" ref="C2055:C2099" si="130">IF(E2055&lt;=10000,0,IF(E2055&lt;=20000,1,IF(E2055&lt;=50000,2,3)))</f>
        <v>0</v>
      </c>
      <c r="D2055" s="36" t="s">
        <v>1923</v>
      </c>
      <c r="E2055" s="44">
        <v>1145</v>
      </c>
      <c r="F2055" s="44">
        <v>3911.67</v>
      </c>
      <c r="G2055" s="44">
        <v>75719.25</v>
      </c>
      <c r="H2055" s="44">
        <v>258330.89</v>
      </c>
      <c r="I2055" s="44">
        <v>1034265.2501820411</v>
      </c>
      <c r="J2055" s="44">
        <v>500</v>
      </c>
      <c r="K2055" s="44">
        <v>500</v>
      </c>
      <c r="L2055" s="29">
        <f t="shared" ref="L2055:L2099" si="131">F2055/J2055*500+G2055/K2055*500+H2055</f>
        <v>337961.81</v>
      </c>
      <c r="M2055" s="29">
        <f t="shared" si="128"/>
        <v>1372227.060182041</v>
      </c>
      <c r="N2055" s="44"/>
      <c r="O2055" s="44"/>
    </row>
    <row r="2056" spans="1:15" x14ac:dyDescent="0.25">
      <c r="A2056" s="43">
        <v>80224</v>
      </c>
      <c r="B2056" s="42">
        <f t="shared" si="129"/>
        <v>8</v>
      </c>
      <c r="C2056" s="42">
        <f t="shared" si="130"/>
        <v>1</v>
      </c>
      <c r="D2056" s="36" t="s">
        <v>1924</v>
      </c>
      <c r="E2056" s="44">
        <v>10307</v>
      </c>
      <c r="F2056" s="44">
        <v>7231.79</v>
      </c>
      <c r="G2056" s="44">
        <v>866976.86</v>
      </c>
      <c r="H2056" s="44">
        <v>5673361.7000000002</v>
      </c>
      <c r="I2056" s="44">
        <v>10774628.558960162</v>
      </c>
      <c r="J2056" s="44">
        <v>500</v>
      </c>
      <c r="K2056" s="44">
        <v>500</v>
      </c>
      <c r="L2056" s="29">
        <f t="shared" si="131"/>
        <v>6547570.3500000006</v>
      </c>
      <c r="M2056" s="29">
        <f t="shared" si="128"/>
        <v>17322198.908960164</v>
      </c>
      <c r="N2056" s="44"/>
      <c r="O2056" s="44"/>
    </row>
    <row r="2057" spans="1:15" x14ac:dyDescent="0.25">
      <c r="A2057" s="43">
        <v>80225</v>
      </c>
      <c r="B2057" s="42">
        <f t="shared" si="129"/>
        <v>8</v>
      </c>
      <c r="C2057" s="42">
        <f t="shared" si="130"/>
        <v>0</v>
      </c>
      <c r="D2057" s="36" t="s">
        <v>1925</v>
      </c>
      <c r="E2057" s="44">
        <v>1498</v>
      </c>
      <c r="F2057" s="44">
        <v>7396.81</v>
      </c>
      <c r="G2057" s="44">
        <v>139241.88</v>
      </c>
      <c r="H2057" s="44">
        <v>326092.39</v>
      </c>
      <c r="I2057" s="44">
        <v>1382568.8940417764</v>
      </c>
      <c r="J2057" s="44">
        <v>500</v>
      </c>
      <c r="K2057" s="44">
        <v>500</v>
      </c>
      <c r="L2057" s="29">
        <f t="shared" si="131"/>
        <v>472731.08</v>
      </c>
      <c r="M2057" s="29">
        <f t="shared" si="128"/>
        <v>1855299.9740417765</v>
      </c>
      <c r="N2057" s="44"/>
      <c r="O2057" s="44"/>
    </row>
    <row r="2058" spans="1:15" x14ac:dyDescent="0.25">
      <c r="A2058" s="43">
        <v>80226</v>
      </c>
      <c r="B2058" s="42">
        <f t="shared" si="129"/>
        <v>8</v>
      </c>
      <c r="C2058" s="42">
        <f t="shared" si="130"/>
        <v>0</v>
      </c>
      <c r="D2058" s="36" t="s">
        <v>1926</v>
      </c>
      <c r="E2058" s="44">
        <v>5778</v>
      </c>
      <c r="F2058" s="44">
        <v>4727.51</v>
      </c>
      <c r="G2058" s="44">
        <v>491796.89</v>
      </c>
      <c r="H2058" s="44">
        <v>825310.44</v>
      </c>
      <c r="I2058" s="44">
        <v>5253077.5893483404</v>
      </c>
      <c r="J2058" s="44">
        <v>500</v>
      </c>
      <c r="K2058" s="44">
        <v>500</v>
      </c>
      <c r="L2058" s="29">
        <f t="shared" si="131"/>
        <v>1321834.8399999999</v>
      </c>
      <c r="M2058" s="29">
        <f t="shared" si="128"/>
        <v>6574912.4293483403</v>
      </c>
      <c r="N2058" s="44"/>
      <c r="O2058" s="44"/>
    </row>
    <row r="2059" spans="1:15" x14ac:dyDescent="0.25">
      <c r="A2059" s="43">
        <v>80227</v>
      </c>
      <c r="B2059" s="42">
        <f t="shared" si="129"/>
        <v>8</v>
      </c>
      <c r="C2059" s="42">
        <f t="shared" si="130"/>
        <v>0</v>
      </c>
      <c r="D2059" s="36" t="s">
        <v>1927</v>
      </c>
      <c r="E2059" s="44">
        <v>1306</v>
      </c>
      <c r="F2059" s="44">
        <v>3408.83</v>
      </c>
      <c r="G2059" s="44">
        <v>126535.26</v>
      </c>
      <c r="H2059" s="44">
        <v>455921.46</v>
      </c>
      <c r="I2059" s="44">
        <v>1327982.3152153336</v>
      </c>
      <c r="J2059" s="44">
        <v>500</v>
      </c>
      <c r="K2059" s="44">
        <v>500</v>
      </c>
      <c r="L2059" s="29">
        <f t="shared" si="131"/>
        <v>585865.55000000005</v>
      </c>
      <c r="M2059" s="29">
        <f t="shared" si="128"/>
        <v>1913847.8652153336</v>
      </c>
      <c r="N2059" s="44"/>
      <c r="O2059" s="44"/>
    </row>
    <row r="2060" spans="1:15" x14ac:dyDescent="0.25">
      <c r="A2060" s="43">
        <v>80228</v>
      </c>
      <c r="B2060" s="42">
        <f t="shared" si="129"/>
        <v>8</v>
      </c>
      <c r="C2060" s="42">
        <f t="shared" si="130"/>
        <v>0</v>
      </c>
      <c r="D2060" s="36" t="s">
        <v>1928</v>
      </c>
      <c r="E2060" s="44">
        <v>4983</v>
      </c>
      <c r="F2060" s="44">
        <v>6385.67</v>
      </c>
      <c r="G2060" s="44">
        <v>736634.25</v>
      </c>
      <c r="H2060" s="44">
        <v>1881783.32</v>
      </c>
      <c r="I2060" s="44">
        <v>6004251.826109047</v>
      </c>
      <c r="J2060" s="44">
        <v>500</v>
      </c>
      <c r="K2060" s="44">
        <v>500</v>
      </c>
      <c r="L2060" s="29">
        <f t="shared" si="131"/>
        <v>2624803.2400000002</v>
      </c>
      <c r="M2060" s="29">
        <f t="shared" si="128"/>
        <v>8629055.0661090463</v>
      </c>
      <c r="N2060" s="44"/>
      <c r="O2060" s="44"/>
    </row>
    <row r="2061" spans="1:15" x14ac:dyDescent="0.25">
      <c r="A2061" s="43">
        <v>80229</v>
      </c>
      <c r="B2061" s="42">
        <f t="shared" si="129"/>
        <v>8</v>
      </c>
      <c r="C2061" s="42">
        <f t="shared" si="130"/>
        <v>0</v>
      </c>
      <c r="D2061" s="36" t="s">
        <v>1929</v>
      </c>
      <c r="E2061" s="44">
        <v>530</v>
      </c>
      <c r="F2061" s="44">
        <v>5244.1</v>
      </c>
      <c r="G2061" s="44">
        <v>22059.24</v>
      </c>
      <c r="H2061" s="44">
        <v>39604.83</v>
      </c>
      <c r="I2061" s="44">
        <v>478694.64181171288</v>
      </c>
      <c r="J2061" s="44">
        <v>500</v>
      </c>
      <c r="K2061" s="44">
        <v>500</v>
      </c>
      <c r="L2061" s="29">
        <f t="shared" si="131"/>
        <v>66908.170000000013</v>
      </c>
      <c r="M2061" s="29">
        <f t="shared" si="128"/>
        <v>545602.81181171292</v>
      </c>
      <c r="N2061" s="44"/>
      <c r="O2061" s="44"/>
    </row>
    <row r="2062" spans="1:15" x14ac:dyDescent="0.25">
      <c r="A2062" s="43">
        <v>80230</v>
      </c>
      <c r="B2062" s="42">
        <f t="shared" si="129"/>
        <v>8</v>
      </c>
      <c r="C2062" s="42">
        <f t="shared" si="130"/>
        <v>0</v>
      </c>
      <c r="D2062" s="36" t="s">
        <v>1930</v>
      </c>
      <c r="E2062" s="44">
        <v>660</v>
      </c>
      <c r="F2062" s="44">
        <v>716.89</v>
      </c>
      <c r="G2062" s="44">
        <v>84875.199999999997</v>
      </c>
      <c r="H2062" s="44">
        <v>585702.14</v>
      </c>
      <c r="I2062" s="44">
        <v>664266.96681190317</v>
      </c>
      <c r="J2062" s="44">
        <v>500</v>
      </c>
      <c r="K2062" s="44">
        <v>500</v>
      </c>
      <c r="L2062" s="29">
        <f t="shared" si="131"/>
        <v>671294.23</v>
      </c>
      <c r="M2062" s="29">
        <f t="shared" si="128"/>
        <v>1335561.1968119033</v>
      </c>
      <c r="N2062" s="44"/>
      <c r="O2062" s="44"/>
    </row>
    <row r="2063" spans="1:15" x14ac:dyDescent="0.25">
      <c r="A2063" s="43">
        <v>80231</v>
      </c>
      <c r="B2063" s="42">
        <f t="shared" si="129"/>
        <v>8</v>
      </c>
      <c r="C2063" s="42">
        <f t="shared" si="130"/>
        <v>0</v>
      </c>
      <c r="D2063" s="36" t="s">
        <v>1931</v>
      </c>
      <c r="E2063" s="44">
        <v>1083</v>
      </c>
      <c r="F2063" s="44">
        <v>8162.89</v>
      </c>
      <c r="G2063" s="44">
        <v>85490.31</v>
      </c>
      <c r="H2063" s="44">
        <v>276227.42</v>
      </c>
      <c r="I2063" s="44">
        <v>1004615.1486632501</v>
      </c>
      <c r="J2063" s="44">
        <v>500</v>
      </c>
      <c r="K2063" s="44">
        <v>500</v>
      </c>
      <c r="L2063" s="29">
        <f t="shared" si="131"/>
        <v>369880.62</v>
      </c>
      <c r="M2063" s="29">
        <f t="shared" si="128"/>
        <v>1374495.7686632501</v>
      </c>
      <c r="N2063" s="44"/>
      <c r="O2063" s="44"/>
    </row>
    <row r="2064" spans="1:15" x14ac:dyDescent="0.25">
      <c r="A2064" s="43">
        <v>80232</v>
      </c>
      <c r="B2064" s="42">
        <f t="shared" si="129"/>
        <v>8</v>
      </c>
      <c r="C2064" s="42">
        <f t="shared" si="130"/>
        <v>0</v>
      </c>
      <c r="D2064" s="36" t="s">
        <v>1932</v>
      </c>
      <c r="E2064" s="44">
        <v>454</v>
      </c>
      <c r="F2064" s="44">
        <v>2407.62</v>
      </c>
      <c r="G2064" s="44">
        <v>43888.45</v>
      </c>
      <c r="H2064" s="44">
        <v>106574.6</v>
      </c>
      <c r="I2064" s="44">
        <v>427999.24504940008</v>
      </c>
      <c r="J2064" s="44">
        <v>500</v>
      </c>
      <c r="K2064" s="44">
        <v>500</v>
      </c>
      <c r="L2064" s="29">
        <f t="shared" si="131"/>
        <v>152870.67000000001</v>
      </c>
      <c r="M2064" s="29">
        <f t="shared" si="128"/>
        <v>580869.91504940006</v>
      </c>
      <c r="N2064" s="44"/>
      <c r="O2064" s="44"/>
    </row>
    <row r="2065" spans="1:15" x14ac:dyDescent="0.25">
      <c r="A2065" s="43">
        <v>80233</v>
      </c>
      <c r="B2065" s="42">
        <f t="shared" si="129"/>
        <v>8</v>
      </c>
      <c r="C2065" s="42">
        <f t="shared" si="130"/>
        <v>0</v>
      </c>
      <c r="D2065" s="36" t="s">
        <v>1933</v>
      </c>
      <c r="E2065" s="44">
        <v>942</v>
      </c>
      <c r="F2065" s="44">
        <v>3131.25</v>
      </c>
      <c r="G2065" s="44">
        <v>117201.3</v>
      </c>
      <c r="H2065" s="44">
        <v>210048.37</v>
      </c>
      <c r="I2065" s="44">
        <v>1013105.6597323304</v>
      </c>
      <c r="J2065" s="44">
        <v>500</v>
      </c>
      <c r="K2065" s="44">
        <v>500</v>
      </c>
      <c r="L2065" s="29">
        <f t="shared" si="131"/>
        <v>330380.92</v>
      </c>
      <c r="M2065" s="29">
        <f t="shared" si="128"/>
        <v>1343486.5797323303</v>
      </c>
      <c r="N2065" s="44"/>
      <c r="O2065" s="44"/>
    </row>
    <row r="2066" spans="1:15" x14ac:dyDescent="0.25">
      <c r="A2066" s="43">
        <v>80234</v>
      </c>
      <c r="B2066" s="42">
        <f t="shared" si="129"/>
        <v>8</v>
      </c>
      <c r="C2066" s="42">
        <f t="shared" si="130"/>
        <v>0</v>
      </c>
      <c r="D2066" s="36" t="s">
        <v>1934</v>
      </c>
      <c r="E2066" s="44">
        <v>210</v>
      </c>
      <c r="F2066" s="44">
        <v>617.27</v>
      </c>
      <c r="G2066" s="44">
        <v>44009.16</v>
      </c>
      <c r="H2066" s="44">
        <v>81233.33</v>
      </c>
      <c r="I2066" s="44">
        <v>273055.33329841075</v>
      </c>
      <c r="J2066" s="44">
        <v>500</v>
      </c>
      <c r="K2066" s="44">
        <v>500</v>
      </c>
      <c r="L2066" s="29">
        <f t="shared" si="131"/>
        <v>125859.76000000001</v>
      </c>
      <c r="M2066" s="29">
        <f t="shared" si="128"/>
        <v>398915.09329841076</v>
      </c>
      <c r="N2066" s="44"/>
      <c r="O2066" s="44"/>
    </row>
    <row r="2067" spans="1:15" x14ac:dyDescent="0.25">
      <c r="A2067" s="43">
        <v>80235</v>
      </c>
      <c r="B2067" s="42">
        <f t="shared" si="129"/>
        <v>8</v>
      </c>
      <c r="C2067" s="42">
        <f t="shared" si="130"/>
        <v>0</v>
      </c>
      <c r="D2067" s="36" t="s">
        <v>1935</v>
      </c>
      <c r="E2067" s="44">
        <v>3982</v>
      </c>
      <c r="F2067" s="44">
        <v>2760.94</v>
      </c>
      <c r="G2067" s="44">
        <v>317154.06</v>
      </c>
      <c r="H2067" s="44">
        <v>2523268.29</v>
      </c>
      <c r="I2067" s="44">
        <v>3575473.6842078473</v>
      </c>
      <c r="J2067" s="44">
        <v>500</v>
      </c>
      <c r="K2067" s="44">
        <v>500</v>
      </c>
      <c r="L2067" s="29">
        <f t="shared" si="131"/>
        <v>2843183.29</v>
      </c>
      <c r="M2067" s="29">
        <f t="shared" si="128"/>
        <v>6418656.9742078474</v>
      </c>
      <c r="N2067" s="44"/>
      <c r="O2067" s="44"/>
    </row>
    <row r="2068" spans="1:15" x14ac:dyDescent="0.25">
      <c r="A2068" s="43">
        <v>80236</v>
      </c>
      <c r="B2068" s="42">
        <f t="shared" si="129"/>
        <v>8</v>
      </c>
      <c r="C2068" s="42">
        <f t="shared" si="130"/>
        <v>0</v>
      </c>
      <c r="D2068" s="36" t="s">
        <v>1936</v>
      </c>
      <c r="E2068" s="44">
        <v>1828</v>
      </c>
      <c r="F2068" s="44">
        <v>5448.65</v>
      </c>
      <c r="G2068" s="44">
        <v>166804.91</v>
      </c>
      <c r="H2068" s="44">
        <v>383036.18</v>
      </c>
      <c r="I2068" s="44">
        <v>1691871.3666269581</v>
      </c>
      <c r="J2068" s="44">
        <v>500</v>
      </c>
      <c r="K2068" s="44">
        <v>500</v>
      </c>
      <c r="L2068" s="29">
        <f t="shared" si="131"/>
        <v>555289.74</v>
      </c>
      <c r="M2068" s="29">
        <f t="shared" si="128"/>
        <v>2247161.1066269581</v>
      </c>
      <c r="N2068" s="44"/>
      <c r="O2068" s="44"/>
    </row>
    <row r="2069" spans="1:15" x14ac:dyDescent="0.25">
      <c r="A2069" s="43">
        <v>80237</v>
      </c>
      <c r="B2069" s="42">
        <f t="shared" si="129"/>
        <v>8</v>
      </c>
      <c r="C2069" s="42">
        <f t="shared" si="130"/>
        <v>0</v>
      </c>
      <c r="D2069" s="36" t="s">
        <v>1937</v>
      </c>
      <c r="E2069" s="44">
        <v>407</v>
      </c>
      <c r="F2069" s="44">
        <v>3546.52</v>
      </c>
      <c r="G2069" s="44">
        <v>12879.39</v>
      </c>
      <c r="H2069" s="44">
        <v>39126.19</v>
      </c>
      <c r="I2069" s="44">
        <v>384028.33620067366</v>
      </c>
      <c r="J2069" s="44">
        <v>500</v>
      </c>
      <c r="K2069" s="44">
        <v>500</v>
      </c>
      <c r="L2069" s="29">
        <f t="shared" si="131"/>
        <v>55552.100000000006</v>
      </c>
      <c r="M2069" s="29">
        <f t="shared" si="128"/>
        <v>439580.43620067369</v>
      </c>
      <c r="N2069" s="44"/>
      <c r="O2069" s="44"/>
    </row>
    <row r="2070" spans="1:15" x14ac:dyDescent="0.25">
      <c r="A2070" s="43">
        <v>80238</v>
      </c>
      <c r="B2070" s="42">
        <f t="shared" si="129"/>
        <v>8</v>
      </c>
      <c r="C2070" s="42">
        <f t="shared" si="130"/>
        <v>0</v>
      </c>
      <c r="D2070" s="36" t="s">
        <v>1938</v>
      </c>
      <c r="E2070" s="44">
        <v>1833</v>
      </c>
      <c r="F2070" s="44">
        <v>10131.65</v>
      </c>
      <c r="G2070" s="44">
        <v>126800.15</v>
      </c>
      <c r="H2070" s="44">
        <v>283644.03000000003</v>
      </c>
      <c r="I2070" s="44">
        <v>1685439.8324086166</v>
      </c>
      <c r="J2070" s="44">
        <v>500</v>
      </c>
      <c r="K2070" s="44">
        <v>500</v>
      </c>
      <c r="L2070" s="29">
        <f t="shared" si="131"/>
        <v>420575.83</v>
      </c>
      <c r="M2070" s="29">
        <f t="shared" si="128"/>
        <v>2106015.6624086164</v>
      </c>
      <c r="N2070" s="44"/>
      <c r="O2070" s="44"/>
    </row>
    <row r="2071" spans="1:15" x14ac:dyDescent="0.25">
      <c r="A2071" s="43">
        <v>80239</v>
      </c>
      <c r="B2071" s="42">
        <f t="shared" si="129"/>
        <v>8</v>
      </c>
      <c r="C2071" s="42">
        <f t="shared" si="130"/>
        <v>0</v>
      </c>
      <c r="D2071" s="36" t="s">
        <v>692</v>
      </c>
      <c r="E2071" s="44">
        <v>166</v>
      </c>
      <c r="F2071" s="44">
        <v>813.8</v>
      </c>
      <c r="G2071" s="44">
        <v>101229.27</v>
      </c>
      <c r="H2071" s="44">
        <v>283928.21000000002</v>
      </c>
      <c r="I2071" s="44">
        <v>315645.07604686491</v>
      </c>
      <c r="J2071" s="44">
        <v>500</v>
      </c>
      <c r="K2071" s="44">
        <v>500</v>
      </c>
      <c r="L2071" s="29">
        <f t="shared" si="131"/>
        <v>385971.28</v>
      </c>
      <c r="M2071" s="29">
        <f t="shared" si="128"/>
        <v>701616.356046865</v>
      </c>
      <c r="N2071" s="44"/>
      <c r="O2071" s="44"/>
    </row>
    <row r="2072" spans="1:15" x14ac:dyDescent="0.25">
      <c r="A2072" s="43">
        <v>80240</v>
      </c>
      <c r="B2072" s="42">
        <f t="shared" si="129"/>
        <v>8</v>
      </c>
      <c r="C2072" s="42">
        <f t="shared" si="130"/>
        <v>0</v>
      </c>
      <c r="D2072" s="36" t="s">
        <v>1939</v>
      </c>
      <c r="E2072" s="44">
        <v>8454</v>
      </c>
      <c r="F2072" s="44">
        <v>3658.97</v>
      </c>
      <c r="G2072" s="44">
        <v>854497.43</v>
      </c>
      <c r="H2072" s="44">
        <v>8182425.2000000002</v>
      </c>
      <c r="I2072" s="44">
        <v>7599281.1147097172</v>
      </c>
      <c r="J2072" s="44">
        <v>500</v>
      </c>
      <c r="K2072" s="44">
        <v>500</v>
      </c>
      <c r="L2072" s="29">
        <f t="shared" si="131"/>
        <v>9040581.5999999996</v>
      </c>
      <c r="M2072" s="29">
        <f t="shared" si="128"/>
        <v>16639862.714709718</v>
      </c>
      <c r="N2072" s="44"/>
      <c r="O2072" s="44"/>
    </row>
    <row r="2073" spans="1:15" x14ac:dyDescent="0.25">
      <c r="A2073" s="43">
        <v>80301</v>
      </c>
      <c r="B2073" s="42">
        <f t="shared" si="129"/>
        <v>8</v>
      </c>
      <c r="C2073" s="42">
        <f t="shared" si="130"/>
        <v>2</v>
      </c>
      <c r="D2073" s="36" t="s">
        <v>1940</v>
      </c>
      <c r="E2073" s="44">
        <v>49517</v>
      </c>
      <c r="F2073" s="44">
        <v>24345.71</v>
      </c>
      <c r="G2073" s="44">
        <v>4454902.8</v>
      </c>
      <c r="H2073" s="44">
        <v>24217952.239999998</v>
      </c>
      <c r="I2073" s="44">
        <v>70185246.749801502</v>
      </c>
      <c r="J2073" s="44">
        <v>500</v>
      </c>
      <c r="K2073" s="44">
        <v>500</v>
      </c>
      <c r="L2073" s="29">
        <f t="shared" si="131"/>
        <v>28697200.75</v>
      </c>
      <c r="M2073" s="29">
        <f t="shared" si="128"/>
        <v>98882447.499801502</v>
      </c>
      <c r="N2073" s="44"/>
      <c r="O2073" s="44"/>
    </row>
    <row r="2074" spans="1:15" x14ac:dyDescent="0.25">
      <c r="A2074" s="43">
        <v>80302</v>
      </c>
      <c r="B2074" s="42">
        <f t="shared" si="129"/>
        <v>8</v>
      </c>
      <c r="C2074" s="42">
        <f t="shared" si="130"/>
        <v>1</v>
      </c>
      <c r="D2074" s="36" t="s">
        <v>1941</v>
      </c>
      <c r="E2074" s="44">
        <v>16516</v>
      </c>
      <c r="F2074" s="44">
        <v>9630.81</v>
      </c>
      <c r="G2074" s="44">
        <v>1172544.27</v>
      </c>
      <c r="H2074" s="44">
        <v>5041510.88</v>
      </c>
      <c r="I2074" s="44">
        <v>17289421.682974115</v>
      </c>
      <c r="J2074" s="44">
        <v>500</v>
      </c>
      <c r="K2074" s="44">
        <v>500</v>
      </c>
      <c r="L2074" s="29">
        <f t="shared" si="131"/>
        <v>6223685.96</v>
      </c>
      <c r="M2074" s="29">
        <f t="shared" si="128"/>
        <v>23513107.642974116</v>
      </c>
      <c r="N2074" s="44"/>
      <c r="O2074" s="44"/>
    </row>
    <row r="2075" spans="1:15" x14ac:dyDescent="0.25">
      <c r="A2075" s="43">
        <v>80303</v>
      </c>
      <c r="B2075" s="42">
        <f t="shared" si="129"/>
        <v>8</v>
      </c>
      <c r="C2075" s="42">
        <f t="shared" si="130"/>
        <v>2</v>
      </c>
      <c r="D2075" s="36" t="s">
        <v>1942</v>
      </c>
      <c r="E2075" s="44">
        <v>22907</v>
      </c>
      <c r="F2075" s="44">
        <v>10691.48</v>
      </c>
      <c r="G2075" s="44">
        <v>1636961.42</v>
      </c>
      <c r="H2075" s="44">
        <v>6663282.54</v>
      </c>
      <c r="I2075" s="44">
        <v>28771870.136048768</v>
      </c>
      <c r="J2075" s="44">
        <v>500</v>
      </c>
      <c r="K2075" s="44">
        <v>500</v>
      </c>
      <c r="L2075" s="29">
        <f t="shared" si="131"/>
        <v>8310935.4399999995</v>
      </c>
      <c r="M2075" s="29">
        <f t="shared" si="128"/>
        <v>37082805.576048769</v>
      </c>
      <c r="N2075" s="44"/>
      <c r="O2075" s="44"/>
    </row>
    <row r="2076" spans="1:15" x14ac:dyDescent="0.25">
      <c r="A2076" s="43">
        <v>80401</v>
      </c>
      <c r="B2076" s="42">
        <f t="shared" si="129"/>
        <v>8</v>
      </c>
      <c r="C2076" s="42">
        <f t="shared" si="130"/>
        <v>0</v>
      </c>
      <c r="D2076" s="36" t="s">
        <v>1943</v>
      </c>
      <c r="E2076" s="44">
        <v>6724</v>
      </c>
      <c r="F2076" s="44">
        <v>2475.62</v>
      </c>
      <c r="G2076" s="44">
        <v>403795.13</v>
      </c>
      <c r="H2076" s="44">
        <v>1418691.59</v>
      </c>
      <c r="I2076" s="44">
        <v>6046925.5804215018</v>
      </c>
      <c r="J2076" s="44">
        <v>500</v>
      </c>
      <c r="K2076" s="44">
        <v>500</v>
      </c>
      <c r="L2076" s="29">
        <f t="shared" si="131"/>
        <v>1824962.34</v>
      </c>
      <c r="M2076" s="29">
        <f t="shared" si="128"/>
        <v>7871887.9204215016</v>
      </c>
      <c r="N2076" s="44"/>
      <c r="O2076" s="44"/>
    </row>
    <row r="2077" spans="1:15" x14ac:dyDescent="0.25">
      <c r="A2077" s="43">
        <v>80402</v>
      </c>
      <c r="B2077" s="42">
        <f t="shared" si="129"/>
        <v>8</v>
      </c>
      <c r="C2077" s="42">
        <f t="shared" si="130"/>
        <v>0</v>
      </c>
      <c r="D2077" s="36" t="s">
        <v>1944</v>
      </c>
      <c r="E2077" s="44">
        <v>407</v>
      </c>
      <c r="F2077" s="44">
        <v>862.92</v>
      </c>
      <c r="G2077" s="44">
        <v>18539.3</v>
      </c>
      <c r="H2077" s="44">
        <v>7662.69</v>
      </c>
      <c r="I2077" s="44">
        <v>366654.86555438105</v>
      </c>
      <c r="J2077" s="44">
        <v>500</v>
      </c>
      <c r="K2077" s="44">
        <v>500</v>
      </c>
      <c r="L2077" s="29">
        <f t="shared" si="131"/>
        <v>27064.909999999996</v>
      </c>
      <c r="M2077" s="29">
        <f t="shared" si="128"/>
        <v>393719.77555438102</v>
      </c>
      <c r="N2077" s="44"/>
      <c r="O2077" s="44"/>
    </row>
    <row r="2078" spans="1:15" x14ac:dyDescent="0.25">
      <c r="A2078" s="43">
        <v>80403</v>
      </c>
      <c r="B2078" s="42">
        <f t="shared" si="129"/>
        <v>8</v>
      </c>
      <c r="C2078" s="42">
        <f t="shared" si="130"/>
        <v>0</v>
      </c>
      <c r="D2078" s="36" t="s">
        <v>1945</v>
      </c>
      <c r="E2078" s="44">
        <v>150</v>
      </c>
      <c r="F2078" s="44">
        <v>673.64</v>
      </c>
      <c r="G2078" s="44">
        <v>5216.3500000000004</v>
      </c>
      <c r="H2078" s="44">
        <v>8595.18</v>
      </c>
      <c r="I2078" s="44">
        <v>138718.71972997801</v>
      </c>
      <c r="J2078" s="44">
        <v>500</v>
      </c>
      <c r="K2078" s="44">
        <v>500</v>
      </c>
      <c r="L2078" s="29">
        <f t="shared" si="131"/>
        <v>14485.170000000002</v>
      </c>
      <c r="M2078" s="29">
        <f t="shared" si="128"/>
        <v>153203.88972997802</v>
      </c>
      <c r="N2078" s="44"/>
      <c r="O2078" s="44"/>
    </row>
    <row r="2079" spans="1:15" x14ac:dyDescent="0.25">
      <c r="A2079" s="43">
        <v>80404</v>
      </c>
      <c r="B2079" s="42">
        <f t="shared" si="129"/>
        <v>8</v>
      </c>
      <c r="C2079" s="42">
        <f t="shared" si="130"/>
        <v>2</v>
      </c>
      <c r="D2079" s="36" t="s">
        <v>1946</v>
      </c>
      <c r="E2079" s="44">
        <v>33810</v>
      </c>
      <c r="F2079" s="44">
        <v>9791.69</v>
      </c>
      <c r="G2079" s="44">
        <v>2582322.5299999998</v>
      </c>
      <c r="H2079" s="44">
        <v>8888695.7599999998</v>
      </c>
      <c r="I2079" s="44">
        <v>42466360.907137945</v>
      </c>
      <c r="J2079" s="44">
        <v>500</v>
      </c>
      <c r="K2079" s="44">
        <v>500</v>
      </c>
      <c r="L2079" s="29">
        <f t="shared" si="131"/>
        <v>11480809.98</v>
      </c>
      <c r="M2079" s="29">
        <f t="shared" si="128"/>
        <v>53947170.887137949</v>
      </c>
      <c r="N2079" s="44"/>
      <c r="O2079" s="44"/>
    </row>
    <row r="2080" spans="1:15" x14ac:dyDescent="0.25">
      <c r="A2080" s="43">
        <v>80405</v>
      </c>
      <c r="B2080" s="42">
        <f t="shared" si="129"/>
        <v>8</v>
      </c>
      <c r="C2080" s="42">
        <f t="shared" si="130"/>
        <v>0</v>
      </c>
      <c r="D2080" s="36" t="s">
        <v>1947</v>
      </c>
      <c r="E2080" s="44">
        <v>6462</v>
      </c>
      <c r="F2080" s="44">
        <v>7152.93</v>
      </c>
      <c r="G2080" s="44">
        <v>437473.06</v>
      </c>
      <c r="H2080" s="44">
        <v>2163923.25</v>
      </c>
      <c r="I2080" s="44">
        <v>5808986.856922566</v>
      </c>
      <c r="J2080" s="44">
        <v>500</v>
      </c>
      <c r="K2080" s="44">
        <v>500</v>
      </c>
      <c r="L2080" s="29">
        <f t="shared" si="131"/>
        <v>2608549.2400000002</v>
      </c>
      <c r="M2080" s="29">
        <f t="shared" si="128"/>
        <v>8417536.0969225653</v>
      </c>
      <c r="N2080" s="44"/>
      <c r="O2080" s="44"/>
    </row>
    <row r="2081" spans="1:15" x14ac:dyDescent="0.25">
      <c r="A2081" s="43">
        <v>80406</v>
      </c>
      <c r="B2081" s="42">
        <f t="shared" si="129"/>
        <v>8</v>
      </c>
      <c r="C2081" s="42">
        <f t="shared" si="130"/>
        <v>0</v>
      </c>
      <c r="D2081" s="36" t="s">
        <v>1948</v>
      </c>
      <c r="E2081" s="44">
        <v>715</v>
      </c>
      <c r="F2081" s="44">
        <v>1695.37</v>
      </c>
      <c r="G2081" s="44">
        <v>36487.14</v>
      </c>
      <c r="H2081" s="44">
        <v>16645.939999999999</v>
      </c>
      <c r="I2081" s="44">
        <v>650931.30009504431</v>
      </c>
      <c r="J2081" s="44">
        <v>500</v>
      </c>
      <c r="K2081" s="44">
        <v>500</v>
      </c>
      <c r="L2081" s="29">
        <f t="shared" si="131"/>
        <v>54828.45</v>
      </c>
      <c r="M2081" s="29">
        <f t="shared" si="128"/>
        <v>705759.75009504426</v>
      </c>
      <c r="N2081" s="44"/>
      <c r="O2081" s="44"/>
    </row>
    <row r="2082" spans="1:15" x14ac:dyDescent="0.25">
      <c r="A2082" s="43">
        <v>80407</v>
      </c>
      <c r="B2082" s="42">
        <f t="shared" si="129"/>
        <v>8</v>
      </c>
      <c r="C2082" s="42">
        <f t="shared" si="130"/>
        <v>0</v>
      </c>
      <c r="D2082" s="36" t="s">
        <v>1949</v>
      </c>
      <c r="E2082" s="44">
        <v>3304</v>
      </c>
      <c r="F2082" s="44">
        <v>4968.3</v>
      </c>
      <c r="G2082" s="44">
        <v>204364.13</v>
      </c>
      <c r="H2082" s="44">
        <v>340905.35</v>
      </c>
      <c r="I2082" s="44">
        <v>2968584.5741966185</v>
      </c>
      <c r="J2082" s="44">
        <v>500</v>
      </c>
      <c r="K2082" s="44">
        <v>500</v>
      </c>
      <c r="L2082" s="29">
        <f t="shared" si="131"/>
        <v>550237.78</v>
      </c>
      <c r="M2082" s="29">
        <f t="shared" si="128"/>
        <v>3518822.3541966183</v>
      </c>
      <c r="N2082" s="44"/>
      <c r="O2082" s="44"/>
    </row>
    <row r="2083" spans="1:15" x14ac:dyDescent="0.25">
      <c r="A2083" s="43">
        <v>80408</v>
      </c>
      <c r="B2083" s="42">
        <f t="shared" si="129"/>
        <v>8</v>
      </c>
      <c r="C2083" s="42">
        <f t="shared" si="130"/>
        <v>1</v>
      </c>
      <c r="D2083" s="36" t="s">
        <v>1950</v>
      </c>
      <c r="E2083" s="44">
        <v>11704</v>
      </c>
      <c r="F2083" s="44">
        <v>5066.6400000000003</v>
      </c>
      <c r="G2083" s="44">
        <v>860964.67</v>
      </c>
      <c r="H2083" s="44">
        <v>5123505.45</v>
      </c>
      <c r="I2083" s="44">
        <v>12252082.306704352</v>
      </c>
      <c r="J2083" s="44">
        <v>500</v>
      </c>
      <c r="K2083" s="44">
        <v>500</v>
      </c>
      <c r="L2083" s="29">
        <f t="shared" si="131"/>
        <v>5989536.7599999998</v>
      </c>
      <c r="M2083" s="29">
        <f t="shared" si="128"/>
        <v>18241619.066704351</v>
      </c>
      <c r="N2083" s="44"/>
      <c r="O2083" s="44"/>
    </row>
    <row r="2084" spans="1:15" x14ac:dyDescent="0.25">
      <c r="A2084" s="43">
        <v>80409</v>
      </c>
      <c r="B2084" s="42">
        <f t="shared" si="129"/>
        <v>8</v>
      </c>
      <c r="C2084" s="42">
        <f t="shared" si="130"/>
        <v>0</v>
      </c>
      <c r="D2084" s="36" t="s">
        <v>1951</v>
      </c>
      <c r="E2084" s="44">
        <v>3093</v>
      </c>
      <c r="F2084" s="44">
        <v>2499.0700000000002</v>
      </c>
      <c r="G2084" s="44">
        <v>311851.39</v>
      </c>
      <c r="H2084" s="44">
        <v>2498303.8199999998</v>
      </c>
      <c r="I2084" s="44">
        <v>2778177.747259391</v>
      </c>
      <c r="J2084" s="44">
        <v>500</v>
      </c>
      <c r="K2084" s="44">
        <v>500</v>
      </c>
      <c r="L2084" s="29">
        <f t="shared" si="131"/>
        <v>2812654.28</v>
      </c>
      <c r="M2084" s="29">
        <f t="shared" si="128"/>
        <v>5590832.0272593908</v>
      </c>
      <c r="N2084" s="44"/>
      <c r="O2084" s="44"/>
    </row>
    <row r="2085" spans="1:15" x14ac:dyDescent="0.25">
      <c r="A2085" s="43">
        <v>80410</v>
      </c>
      <c r="B2085" s="42">
        <f t="shared" si="129"/>
        <v>8</v>
      </c>
      <c r="C2085" s="42">
        <f t="shared" si="130"/>
        <v>0</v>
      </c>
      <c r="D2085" s="36" t="s">
        <v>1952</v>
      </c>
      <c r="E2085" s="44">
        <v>4626</v>
      </c>
      <c r="F2085" s="44">
        <v>8631.2000000000007</v>
      </c>
      <c r="G2085" s="44">
        <v>306355.23</v>
      </c>
      <c r="H2085" s="44">
        <v>1629167.85</v>
      </c>
      <c r="I2085" s="44">
        <v>4156377.7966808593</v>
      </c>
      <c r="J2085" s="44">
        <v>500</v>
      </c>
      <c r="K2085" s="44">
        <v>500</v>
      </c>
      <c r="L2085" s="29">
        <f t="shared" si="131"/>
        <v>1944154.28</v>
      </c>
      <c r="M2085" s="29">
        <f t="shared" si="128"/>
        <v>6100532.0766808596</v>
      </c>
      <c r="N2085" s="44"/>
      <c r="O2085" s="44"/>
    </row>
    <row r="2086" spans="1:15" x14ac:dyDescent="0.25">
      <c r="A2086" s="43">
        <v>80411</v>
      </c>
      <c r="B2086" s="42">
        <f t="shared" si="129"/>
        <v>8</v>
      </c>
      <c r="C2086" s="42">
        <f t="shared" si="130"/>
        <v>0</v>
      </c>
      <c r="D2086" s="36" t="s">
        <v>1953</v>
      </c>
      <c r="E2086" s="44">
        <v>665</v>
      </c>
      <c r="F2086" s="44">
        <v>7476.06</v>
      </c>
      <c r="G2086" s="44">
        <v>45266.51</v>
      </c>
      <c r="H2086" s="44">
        <v>80021.649999999994</v>
      </c>
      <c r="I2086" s="44">
        <v>625094.35463174875</v>
      </c>
      <c r="J2086" s="44">
        <v>500</v>
      </c>
      <c r="K2086" s="44">
        <v>500</v>
      </c>
      <c r="L2086" s="29">
        <f t="shared" si="131"/>
        <v>132764.22</v>
      </c>
      <c r="M2086" s="29">
        <f t="shared" si="128"/>
        <v>757858.57463174872</v>
      </c>
      <c r="N2086" s="44"/>
      <c r="O2086" s="44"/>
    </row>
    <row r="2087" spans="1:15" x14ac:dyDescent="0.25">
      <c r="A2087" s="43">
        <v>80412</v>
      </c>
      <c r="B2087" s="42">
        <f t="shared" si="129"/>
        <v>8</v>
      </c>
      <c r="C2087" s="42">
        <f t="shared" si="130"/>
        <v>0</v>
      </c>
      <c r="D2087" s="36" t="s">
        <v>1954</v>
      </c>
      <c r="E2087" s="44">
        <v>4066</v>
      </c>
      <c r="F2087" s="44">
        <v>5937.94</v>
      </c>
      <c r="G2087" s="44">
        <v>230402.89</v>
      </c>
      <c r="H2087" s="44">
        <v>878758.45</v>
      </c>
      <c r="I2087" s="44">
        <v>3653227.8688509231</v>
      </c>
      <c r="J2087" s="44">
        <v>500</v>
      </c>
      <c r="K2087" s="44">
        <v>500</v>
      </c>
      <c r="L2087" s="29">
        <f t="shared" si="131"/>
        <v>1115099.28</v>
      </c>
      <c r="M2087" s="29">
        <f t="shared" si="128"/>
        <v>4768327.1488509234</v>
      </c>
      <c r="N2087" s="44"/>
      <c r="O2087" s="44"/>
    </row>
    <row r="2088" spans="1:15" x14ac:dyDescent="0.25">
      <c r="A2088" s="43">
        <v>80413</v>
      </c>
      <c r="B2088" s="42">
        <f t="shared" si="129"/>
        <v>8</v>
      </c>
      <c r="C2088" s="42">
        <f t="shared" si="130"/>
        <v>0</v>
      </c>
      <c r="D2088" s="36" t="s">
        <v>1955</v>
      </c>
      <c r="E2088" s="44">
        <v>2274</v>
      </c>
      <c r="F2088" s="44">
        <v>1261.56</v>
      </c>
      <c r="G2088" s="44">
        <v>136717.35</v>
      </c>
      <c r="H2088" s="44">
        <v>461321</v>
      </c>
      <c r="I2088" s="44">
        <v>2043148.0997951298</v>
      </c>
      <c r="J2088" s="44">
        <v>500</v>
      </c>
      <c r="K2088" s="44">
        <v>500</v>
      </c>
      <c r="L2088" s="29">
        <f t="shared" si="131"/>
        <v>599299.91</v>
      </c>
      <c r="M2088" s="29">
        <f t="shared" si="128"/>
        <v>2642448.0097951298</v>
      </c>
      <c r="N2088" s="44"/>
      <c r="O2088" s="44"/>
    </row>
    <row r="2089" spans="1:15" x14ac:dyDescent="0.25">
      <c r="A2089" s="43">
        <v>80414</v>
      </c>
      <c r="B2089" s="42">
        <f t="shared" si="129"/>
        <v>8</v>
      </c>
      <c r="C2089" s="42">
        <f t="shared" si="130"/>
        <v>1</v>
      </c>
      <c r="D2089" s="36" t="s">
        <v>1956</v>
      </c>
      <c r="E2089" s="44">
        <v>11843</v>
      </c>
      <c r="F2089" s="44">
        <v>31506</v>
      </c>
      <c r="G2089" s="44">
        <v>959757.95</v>
      </c>
      <c r="H2089" s="44">
        <v>7661696.7400000002</v>
      </c>
      <c r="I2089" s="44">
        <v>12395840.190132804</v>
      </c>
      <c r="J2089" s="44">
        <v>500</v>
      </c>
      <c r="K2089" s="44">
        <v>500</v>
      </c>
      <c r="L2089" s="29">
        <f t="shared" si="131"/>
        <v>8652960.6899999995</v>
      </c>
      <c r="M2089" s="29">
        <f t="shared" si="128"/>
        <v>21048800.880132802</v>
      </c>
      <c r="N2089" s="44"/>
      <c r="O2089" s="44"/>
    </row>
    <row r="2090" spans="1:15" x14ac:dyDescent="0.25">
      <c r="A2090" s="43">
        <v>80415</v>
      </c>
      <c r="B2090" s="42">
        <f t="shared" si="129"/>
        <v>8</v>
      </c>
      <c r="C2090" s="42">
        <f t="shared" si="130"/>
        <v>0</v>
      </c>
      <c r="D2090" s="36" t="s">
        <v>1957</v>
      </c>
      <c r="E2090" s="44">
        <v>363</v>
      </c>
      <c r="F2090" s="44">
        <v>622.32000000000005</v>
      </c>
      <c r="G2090" s="44">
        <v>24937.360000000001</v>
      </c>
      <c r="H2090" s="44">
        <v>36239.56</v>
      </c>
      <c r="I2090" s="44">
        <v>326148.97107547591</v>
      </c>
      <c r="J2090" s="44">
        <v>500</v>
      </c>
      <c r="K2090" s="44">
        <v>500</v>
      </c>
      <c r="L2090" s="29">
        <f t="shared" si="131"/>
        <v>61799.24</v>
      </c>
      <c r="M2090" s="29">
        <f t="shared" si="128"/>
        <v>387948.21107547591</v>
      </c>
      <c r="N2090" s="44"/>
      <c r="O2090" s="44"/>
    </row>
    <row r="2091" spans="1:15" x14ac:dyDescent="0.25">
      <c r="A2091" s="43">
        <v>80416</v>
      </c>
      <c r="B2091" s="42">
        <f t="shared" si="129"/>
        <v>8</v>
      </c>
      <c r="C2091" s="42">
        <f t="shared" si="130"/>
        <v>0</v>
      </c>
      <c r="D2091" s="36" t="s">
        <v>1958</v>
      </c>
      <c r="E2091" s="44">
        <v>1941</v>
      </c>
      <c r="F2091" s="44">
        <v>548.13</v>
      </c>
      <c r="G2091" s="44">
        <v>206894.85</v>
      </c>
      <c r="H2091" s="44">
        <v>1491989.7</v>
      </c>
      <c r="I2091" s="44">
        <v>1750320.8555563972</v>
      </c>
      <c r="J2091" s="44">
        <v>500</v>
      </c>
      <c r="K2091" s="44">
        <v>500</v>
      </c>
      <c r="L2091" s="29">
        <f t="shared" si="131"/>
        <v>1699432.68</v>
      </c>
      <c r="M2091" s="29">
        <f t="shared" si="128"/>
        <v>3449753.5355563974</v>
      </c>
      <c r="N2091" s="44"/>
      <c r="O2091" s="44"/>
    </row>
    <row r="2092" spans="1:15" x14ac:dyDescent="0.25">
      <c r="A2092" s="43">
        <v>80417</v>
      </c>
      <c r="B2092" s="42">
        <f t="shared" si="129"/>
        <v>8</v>
      </c>
      <c r="C2092" s="42">
        <f t="shared" si="130"/>
        <v>0</v>
      </c>
      <c r="D2092" s="36" t="s">
        <v>1959</v>
      </c>
      <c r="E2092" s="44">
        <v>2727</v>
      </c>
      <c r="F2092" s="44">
        <v>6329.39</v>
      </c>
      <c r="G2092" s="44">
        <v>143875.60999999999</v>
      </c>
      <c r="H2092" s="44">
        <v>349044.3</v>
      </c>
      <c r="I2092" s="44">
        <v>2450160.4521289882</v>
      </c>
      <c r="J2092" s="44">
        <v>500</v>
      </c>
      <c r="K2092" s="44">
        <v>500</v>
      </c>
      <c r="L2092" s="29">
        <f t="shared" si="131"/>
        <v>499249.3</v>
      </c>
      <c r="M2092" s="29">
        <f t="shared" si="128"/>
        <v>2949409.752128988</v>
      </c>
      <c r="N2092" s="44"/>
      <c r="O2092" s="44"/>
    </row>
    <row r="2093" spans="1:15" x14ac:dyDescent="0.25">
      <c r="A2093" s="43">
        <v>80418</v>
      </c>
      <c r="B2093" s="42">
        <f t="shared" si="129"/>
        <v>8</v>
      </c>
      <c r="C2093" s="42">
        <f t="shared" si="130"/>
        <v>0</v>
      </c>
      <c r="D2093" s="36" t="s">
        <v>1960</v>
      </c>
      <c r="E2093" s="44">
        <v>2423</v>
      </c>
      <c r="F2093" s="44">
        <v>5884.1</v>
      </c>
      <c r="G2093" s="44">
        <v>153681.76</v>
      </c>
      <c r="H2093" s="44">
        <v>809421.88</v>
      </c>
      <c r="I2093" s="44">
        <v>2177024.4665679405</v>
      </c>
      <c r="J2093" s="44">
        <v>500</v>
      </c>
      <c r="K2093" s="44">
        <v>500</v>
      </c>
      <c r="L2093" s="29">
        <f t="shared" si="131"/>
        <v>968987.74</v>
      </c>
      <c r="M2093" s="29">
        <f t="shared" si="128"/>
        <v>3146012.2065679403</v>
      </c>
      <c r="N2093" s="44"/>
      <c r="O2093" s="44"/>
    </row>
    <row r="2094" spans="1:15" x14ac:dyDescent="0.25">
      <c r="A2094" s="43">
        <v>80419</v>
      </c>
      <c r="B2094" s="42">
        <f t="shared" si="129"/>
        <v>8</v>
      </c>
      <c r="C2094" s="42">
        <f t="shared" si="130"/>
        <v>0</v>
      </c>
      <c r="D2094" s="36" t="s">
        <v>1961</v>
      </c>
      <c r="E2094" s="44">
        <v>802</v>
      </c>
      <c r="F2094" s="44">
        <v>2040.59</v>
      </c>
      <c r="G2094" s="44">
        <v>42373.09</v>
      </c>
      <c r="H2094" s="44">
        <v>78783.02</v>
      </c>
      <c r="I2094" s="44">
        <v>720582.57521358575</v>
      </c>
      <c r="J2094" s="44">
        <v>500</v>
      </c>
      <c r="K2094" s="44">
        <v>500</v>
      </c>
      <c r="L2094" s="29">
        <f t="shared" si="131"/>
        <v>123196.7</v>
      </c>
      <c r="M2094" s="29">
        <f t="shared" si="128"/>
        <v>843779.2752135857</v>
      </c>
      <c r="N2094" s="44"/>
      <c r="O2094" s="44"/>
    </row>
    <row r="2095" spans="1:15" x14ac:dyDescent="0.25">
      <c r="A2095" s="43">
        <v>80420</v>
      </c>
      <c r="B2095" s="42">
        <f t="shared" si="129"/>
        <v>8</v>
      </c>
      <c r="C2095" s="42">
        <f t="shared" si="130"/>
        <v>0</v>
      </c>
      <c r="D2095" s="36" t="s">
        <v>1962</v>
      </c>
      <c r="E2095" s="44">
        <v>2581</v>
      </c>
      <c r="F2095" s="44">
        <v>2217.21</v>
      </c>
      <c r="G2095" s="44">
        <v>191078.11</v>
      </c>
      <c r="H2095" s="44">
        <v>1080453.3600000001</v>
      </c>
      <c r="I2095" s="44">
        <v>2318982.0780876121</v>
      </c>
      <c r="J2095" s="44">
        <v>500</v>
      </c>
      <c r="K2095" s="44">
        <v>500</v>
      </c>
      <c r="L2095" s="29">
        <f t="shared" si="131"/>
        <v>1273748.6800000002</v>
      </c>
      <c r="M2095" s="29">
        <f t="shared" si="128"/>
        <v>3592730.7580876122</v>
      </c>
      <c r="N2095" s="44"/>
      <c r="O2095" s="44"/>
    </row>
    <row r="2096" spans="1:15" x14ac:dyDescent="0.25">
      <c r="A2096" s="43">
        <v>80421</v>
      </c>
      <c r="B2096" s="42">
        <f t="shared" si="129"/>
        <v>8</v>
      </c>
      <c r="C2096" s="42">
        <f t="shared" si="130"/>
        <v>0</v>
      </c>
      <c r="D2096" s="36" t="s">
        <v>1963</v>
      </c>
      <c r="E2096" s="44">
        <v>616</v>
      </c>
      <c r="F2096" s="44">
        <v>2862.54</v>
      </c>
      <c r="G2096" s="44">
        <v>40988.449999999997</v>
      </c>
      <c r="H2096" s="44">
        <v>10993.76</v>
      </c>
      <c r="I2096" s="44">
        <v>559731.59593451151</v>
      </c>
      <c r="J2096" s="44">
        <v>500</v>
      </c>
      <c r="K2096" s="44">
        <v>500</v>
      </c>
      <c r="L2096" s="29">
        <f t="shared" si="131"/>
        <v>54844.75</v>
      </c>
      <c r="M2096" s="29">
        <f t="shared" si="128"/>
        <v>614576.34593451151</v>
      </c>
      <c r="N2096" s="44"/>
      <c r="O2096" s="44"/>
    </row>
    <row r="2097" spans="1:20" x14ac:dyDescent="0.25">
      <c r="A2097" s="43">
        <v>80422</v>
      </c>
      <c r="B2097" s="42">
        <f t="shared" si="129"/>
        <v>8</v>
      </c>
      <c r="C2097" s="42">
        <f t="shared" si="130"/>
        <v>0</v>
      </c>
      <c r="D2097" s="36" t="s">
        <v>1964</v>
      </c>
      <c r="E2097" s="44">
        <v>407</v>
      </c>
      <c r="F2097" s="44">
        <v>4264.08</v>
      </c>
      <c r="G2097" s="44">
        <v>29262.71</v>
      </c>
      <c r="H2097" s="44">
        <v>5972.56</v>
      </c>
      <c r="I2097" s="44">
        <v>371646.90392156271</v>
      </c>
      <c r="J2097" s="44">
        <v>500</v>
      </c>
      <c r="K2097" s="44">
        <v>500</v>
      </c>
      <c r="L2097" s="29">
        <f t="shared" si="131"/>
        <v>39499.35</v>
      </c>
      <c r="M2097" s="29">
        <f t="shared" si="128"/>
        <v>411146.25392156269</v>
      </c>
      <c r="N2097" s="44"/>
      <c r="O2097" s="44"/>
    </row>
    <row r="2098" spans="1:20" x14ac:dyDescent="0.25">
      <c r="A2098" s="43">
        <v>80423</v>
      </c>
      <c r="B2098" s="42">
        <f t="shared" si="129"/>
        <v>8</v>
      </c>
      <c r="C2098" s="42">
        <f t="shared" si="130"/>
        <v>0</v>
      </c>
      <c r="D2098" s="36" t="s">
        <v>1965</v>
      </c>
      <c r="E2098" s="44">
        <v>2077</v>
      </c>
      <c r="F2098" s="44">
        <v>1240.18</v>
      </c>
      <c r="G2098" s="44">
        <v>168814.55</v>
      </c>
      <c r="H2098" s="44">
        <v>773336.7</v>
      </c>
      <c r="I2098" s="44">
        <v>1866147.1430406705</v>
      </c>
      <c r="J2098" s="44">
        <v>500</v>
      </c>
      <c r="K2098" s="44">
        <v>500</v>
      </c>
      <c r="L2098" s="29">
        <f t="shared" si="131"/>
        <v>943391.42999999993</v>
      </c>
      <c r="M2098" s="29">
        <f t="shared" si="128"/>
        <v>2809538.5730406707</v>
      </c>
      <c r="N2098" s="44"/>
      <c r="O2098" s="44"/>
    </row>
    <row r="2099" spans="1:20" x14ac:dyDescent="0.25">
      <c r="A2099" s="43">
        <v>80424</v>
      </c>
      <c r="B2099" s="42">
        <f t="shared" si="129"/>
        <v>8</v>
      </c>
      <c r="C2099" s="42">
        <f t="shared" si="130"/>
        <v>0</v>
      </c>
      <c r="D2099" s="36" t="s">
        <v>1966</v>
      </c>
      <c r="E2099" s="44">
        <v>3236</v>
      </c>
      <c r="F2099" s="44">
        <v>5659.66</v>
      </c>
      <c r="G2099" s="44">
        <v>193763.87</v>
      </c>
      <c r="H2099" s="44">
        <v>253310.18</v>
      </c>
      <c r="I2099" s="44">
        <v>2909230.5879576495</v>
      </c>
      <c r="J2099" s="44">
        <v>500</v>
      </c>
      <c r="K2099" s="44">
        <v>500</v>
      </c>
      <c r="L2099" s="29">
        <f t="shared" si="131"/>
        <v>452733.70999999996</v>
      </c>
      <c r="M2099" s="29">
        <f t="shared" si="128"/>
        <v>3361964.2979576495</v>
      </c>
      <c r="N2099" s="44"/>
      <c r="O2099" s="44"/>
    </row>
    <row r="2100" spans="1:20" x14ac:dyDescent="0.25">
      <c r="A2100" s="43">
        <v>90001</v>
      </c>
      <c r="B2100" s="42">
        <f t="shared" si="129"/>
        <v>9</v>
      </c>
      <c r="C2100" s="42"/>
      <c r="D2100" s="36" t="s">
        <v>1967</v>
      </c>
      <c r="E2100" s="44">
        <v>1893779</v>
      </c>
      <c r="F2100" s="44">
        <v>192785.72</v>
      </c>
      <c r="G2100" s="44">
        <v>119245450.66</v>
      </c>
      <c r="H2100" s="44">
        <v>852431738.02999997</v>
      </c>
      <c r="I2100" s="44">
        <v>2385892368.844687</v>
      </c>
      <c r="J2100" s="44">
        <v>500</v>
      </c>
      <c r="K2100" s="44">
        <v>500</v>
      </c>
      <c r="L2100" s="29">
        <f t="shared" ref="L2100" si="132">F2100/J2100*500+G2100/K2100*500+H2100</f>
        <v>971869974.40999997</v>
      </c>
      <c r="M2100" s="29">
        <f t="shared" ref="M2100" si="133">L2100+I2100</f>
        <v>3357762343.2546868</v>
      </c>
      <c r="N2100" s="44"/>
      <c r="O2100" s="44"/>
    </row>
    <row r="2101" spans="1:20" x14ac:dyDescent="0.25">
      <c r="R2101" s="8"/>
    </row>
    <row r="2102" spans="1:20" x14ac:dyDescent="0.25">
      <c r="D2102" s="7" t="s">
        <v>1976</v>
      </c>
      <c r="E2102" s="8">
        <f>SUM(E6:E2100)</f>
        <v>8851417</v>
      </c>
      <c r="F2102" s="32">
        <f>SUM(F6:F2100)</f>
        <v>30950600.95000001</v>
      </c>
      <c r="G2102" s="32">
        <f>SUM(G6:G2100)</f>
        <v>713570479.21000004</v>
      </c>
      <c r="H2102" s="32">
        <f>SUM(H6:H2100)</f>
        <v>3324263326.8799973</v>
      </c>
      <c r="I2102" s="32">
        <f>SUM(I6:I2100)</f>
        <v>8921621527.3459187</v>
      </c>
      <c r="K2102" s="32"/>
      <c r="L2102" s="8">
        <f>SUM(L6:L2100)</f>
        <v>4068989951.1260619</v>
      </c>
      <c r="M2102" s="8">
        <f>SUM(M6:M2100)</f>
        <v>12990611478.471962</v>
      </c>
      <c r="N2102" s="32">
        <f>SUM(N6:N2100)</f>
        <v>14</v>
      </c>
      <c r="O2102" s="32">
        <f>SUM(O6:O2100)</f>
        <v>8</v>
      </c>
      <c r="Q2102" s="8"/>
      <c r="R2102" s="32"/>
      <c r="S2102" s="8"/>
      <c r="T2102" s="32"/>
    </row>
    <row r="2104" spans="1:20" x14ac:dyDescent="0.25">
      <c r="A2104" s="40"/>
    </row>
  </sheetData>
  <pageMargins left="0.39370078740157483" right="0.19685039370078741" top="0.59055118110236227" bottom="0.59055118110236227" header="0.31496062992125984" footer="0.31496062992125984"/>
  <pageSetup paperSize="9" scale="53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1968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1978</v>
      </c>
      <c r="F4" s="11" t="s">
        <v>1977</v>
      </c>
      <c r="G4" s="11" t="s">
        <v>1980</v>
      </c>
      <c r="H4" s="11" t="s">
        <v>1981</v>
      </c>
      <c r="I4" s="11"/>
    </row>
    <row r="5" spans="1:9" x14ac:dyDescent="0.25">
      <c r="C5" s="11" t="s">
        <v>27</v>
      </c>
      <c r="D5" s="10">
        <f>Einw!C4</f>
        <v>44135</v>
      </c>
      <c r="F5" s="11" t="s">
        <v>1979</v>
      </c>
      <c r="G5" s="13">
        <v>0.8</v>
      </c>
      <c r="H5" s="13">
        <v>0.1</v>
      </c>
      <c r="I5" s="11" t="s">
        <v>1982</v>
      </c>
    </row>
    <row r="7" spans="1:9" x14ac:dyDescent="0.25">
      <c r="A7" s="18">
        <v>1</v>
      </c>
      <c r="B7" t="s">
        <v>1969</v>
      </c>
      <c r="C7" s="7">
        <f>SUMIF(Gmden!B:B,'Abs2'!A7,Gmden!L:L)</f>
        <v>93867849.079999998</v>
      </c>
      <c r="D7" s="7">
        <f>Einw!C6</f>
        <v>295983</v>
      </c>
      <c r="E7" s="7">
        <f>C7/D7</f>
        <v>317.1393258396597</v>
      </c>
      <c r="F7" s="12">
        <f t="shared" ref="F7:F15" si="0">E7/$E$17</f>
        <v>0.6957199764196712</v>
      </c>
      <c r="G7" s="14">
        <f>MAX(0,$G$5-F7)</f>
        <v>0.10428002358032884</v>
      </c>
      <c r="H7" s="14">
        <f>G7*$H$5</f>
        <v>1.0428002358032885E-2</v>
      </c>
      <c r="I7" s="15">
        <f>$E$17*H7</f>
        <v>4.7535355455799202</v>
      </c>
    </row>
    <row r="8" spans="1:9" x14ac:dyDescent="0.25">
      <c r="A8" s="18">
        <v>2</v>
      </c>
      <c r="B8" t="s">
        <v>1970</v>
      </c>
      <c r="C8" s="7">
        <f>SUMIF(Gmden!B:B,'Abs2'!A8,Gmden!L:L)</f>
        <v>223207188.74999994</v>
      </c>
      <c r="D8" s="7">
        <f>Einw!C7</f>
        <v>562506</v>
      </c>
      <c r="E8" s="7">
        <f t="shared" ref="E8:E17" si="1">C8/D8</f>
        <v>396.80854737549458</v>
      </c>
      <c r="F8" s="12">
        <f t="shared" si="0"/>
        <v>0.8704932208967936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1971</v>
      </c>
      <c r="C9" s="7">
        <f>SUMIF(Gmden!B:B,'Abs2'!A9,Gmden!L:L)</f>
        <v>646103702.23999977</v>
      </c>
      <c r="D9" s="7">
        <f>Einw!C8</f>
        <v>1690949</v>
      </c>
      <c r="E9" s="7">
        <f t="shared" si="1"/>
        <v>382.09532176310449</v>
      </c>
      <c r="F9" s="12">
        <f t="shared" si="0"/>
        <v>0.83821628725254216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1972</v>
      </c>
      <c r="C10" s="7">
        <f>SUMIF(Gmden!B:B,'Abs2'!A10,Gmden!L:L)</f>
        <v>746859994.40999997</v>
      </c>
      <c r="D10" s="7">
        <f>Einw!C9</f>
        <v>1495952</v>
      </c>
      <c r="E10" s="7">
        <f t="shared" si="1"/>
        <v>499.25398302218252</v>
      </c>
      <c r="F10" s="12">
        <f t="shared" si="0"/>
        <v>1.0952314676711821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1246</v>
      </c>
      <c r="C11" s="7">
        <f>SUMIF(Gmden!B:B,'Abs2'!A11,Gmden!L:L)</f>
        <v>291140342.87000012</v>
      </c>
      <c r="D11" s="7">
        <f>Einw!C10</f>
        <v>559873</v>
      </c>
      <c r="E11" s="7">
        <f t="shared" si="1"/>
        <v>520.01140056762893</v>
      </c>
      <c r="F11" s="12">
        <f t="shared" si="0"/>
        <v>1.1407677631369566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1973</v>
      </c>
      <c r="C12" s="7">
        <f>SUMIF(Gmden!B:B,'Abs2'!A12,Gmden!L:L)</f>
        <v>545141585.7700007</v>
      </c>
      <c r="D12" s="7">
        <f>Einw!C11</f>
        <v>1247413</v>
      </c>
      <c r="E12" s="7">
        <f t="shared" si="1"/>
        <v>437.01772049032735</v>
      </c>
      <c r="F12" s="12">
        <f t="shared" si="0"/>
        <v>0.95870153406401415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1974</v>
      </c>
      <c r="C13" s="7">
        <f>SUMIF(Gmden!B:B,'Abs2'!A13,Gmden!L:L)</f>
        <v>357440607.89021271</v>
      </c>
      <c r="D13" s="7">
        <f>Einw!C12</f>
        <v>759652</v>
      </c>
      <c r="E13" s="7">
        <f t="shared" si="1"/>
        <v>470.53204347545022</v>
      </c>
      <c r="F13" s="12">
        <f t="shared" si="0"/>
        <v>1.0322231130583499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1975</v>
      </c>
      <c r="C14" s="7">
        <f>SUMIF(Gmden!B:B,'Abs2'!A14,Gmden!L:L)</f>
        <v>193358705.70583904</v>
      </c>
      <c r="D14" s="7">
        <f>Einw!C13</f>
        <v>399219</v>
      </c>
      <c r="E14" s="7">
        <f t="shared" si="1"/>
        <v>484.34244288432927</v>
      </c>
      <c r="F14" s="12">
        <f t="shared" si="0"/>
        <v>1.0625194843003993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1967</v>
      </c>
      <c r="C15" s="7">
        <f>SUMIF(Gmden!B:B,'Abs2'!A15,Gmden!L:L)</f>
        <v>971869974.40999997</v>
      </c>
      <c r="D15" s="7">
        <f>Einw!C14</f>
        <v>1914743</v>
      </c>
      <c r="E15" s="7">
        <f t="shared" si="1"/>
        <v>507.57202110674905</v>
      </c>
      <c r="F15" s="12">
        <f t="shared" si="0"/>
        <v>1.1134790477993508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1976</v>
      </c>
      <c r="C17" s="8">
        <f>SUM(C7:C15)</f>
        <v>4068989951.1260519</v>
      </c>
      <c r="D17" s="8">
        <f>SUM(D7:D15)</f>
        <v>8926290</v>
      </c>
      <c r="E17" s="7">
        <f t="shared" si="1"/>
        <v>455.84335161932358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1990</v>
      </c>
    </row>
    <row r="21" spans="2:13" x14ac:dyDescent="0.25">
      <c r="C21" s="11" t="s">
        <v>1987</v>
      </c>
      <c r="D21" s="11" t="s">
        <v>1983</v>
      </c>
      <c r="E21" s="11" t="s">
        <v>1991</v>
      </c>
      <c r="F21" s="21" t="s">
        <v>1984</v>
      </c>
    </row>
    <row r="22" spans="2:13" x14ac:dyDescent="0.25">
      <c r="C22" s="11" t="s">
        <v>1986</v>
      </c>
      <c r="D22" s="11" t="s">
        <v>1985</v>
      </c>
      <c r="E22" s="11" t="s">
        <v>1988</v>
      </c>
      <c r="F22" s="21" t="s">
        <v>1989</v>
      </c>
    </row>
    <row r="23" spans="2:13" x14ac:dyDescent="0.25">
      <c r="C23"/>
      <c r="F23" s="1"/>
    </row>
    <row r="24" spans="2:13" x14ac:dyDescent="0.25">
      <c r="B24" t="s">
        <v>1969</v>
      </c>
      <c r="C24" s="19">
        <f t="shared" ref="C24:C32" si="5">ROUND(D7*I7,0)</f>
        <v>1406966</v>
      </c>
      <c r="D24" s="16">
        <f t="shared" ref="D24:D31" si="6">ROUND($D$34/$D$17*D7,0)</f>
        <v>4646888</v>
      </c>
      <c r="E24" s="19">
        <v>0</v>
      </c>
      <c r="F24" s="22">
        <f>SUM(C24:E24)</f>
        <v>6053854</v>
      </c>
      <c r="H24" s="35"/>
    </row>
    <row r="25" spans="2:13" x14ac:dyDescent="0.25">
      <c r="B25" t="s">
        <v>1970</v>
      </c>
      <c r="C25" s="19">
        <f t="shared" si="5"/>
        <v>0</v>
      </c>
      <c r="D25" s="16">
        <f t="shared" si="6"/>
        <v>8831259</v>
      </c>
      <c r="E25" s="19">
        <v>0</v>
      </c>
      <c r="F25" s="22">
        <f t="shared" ref="F25:F32" si="7">SUM(C25:E25)</f>
        <v>8831259</v>
      </c>
      <c r="H25" s="35"/>
    </row>
    <row r="26" spans="2:13" x14ac:dyDescent="0.25">
      <c r="B26" t="s">
        <v>1971</v>
      </c>
      <c r="C26" s="19">
        <f t="shared" si="5"/>
        <v>0</v>
      </c>
      <c r="D26" s="16">
        <f t="shared" si="6"/>
        <v>26547644</v>
      </c>
      <c r="E26" s="19">
        <v>0</v>
      </c>
      <c r="F26" s="22">
        <f t="shared" si="7"/>
        <v>26547644</v>
      </c>
      <c r="H26" s="35"/>
    </row>
    <row r="27" spans="2:13" x14ac:dyDescent="0.25">
      <c r="B27" t="s">
        <v>1972</v>
      </c>
      <c r="C27" s="19">
        <f t="shared" si="5"/>
        <v>0</v>
      </c>
      <c r="D27" s="16">
        <f t="shared" si="6"/>
        <v>23486221</v>
      </c>
      <c r="E27" s="19">
        <v>0</v>
      </c>
      <c r="F27" s="22">
        <f t="shared" si="7"/>
        <v>23486221</v>
      </c>
      <c r="H27" s="35"/>
    </row>
    <row r="28" spans="2:13" x14ac:dyDescent="0.25">
      <c r="B28" t="s">
        <v>1246</v>
      </c>
      <c r="C28" s="19">
        <f t="shared" si="5"/>
        <v>0</v>
      </c>
      <c r="D28" s="16">
        <f t="shared" si="6"/>
        <v>8789922</v>
      </c>
      <c r="E28" s="19">
        <v>0</v>
      </c>
      <c r="F28" s="22">
        <f t="shared" si="7"/>
        <v>8789922</v>
      </c>
      <c r="H28" s="35"/>
    </row>
    <row r="29" spans="2:13" x14ac:dyDescent="0.25">
      <c r="B29" t="s">
        <v>1973</v>
      </c>
      <c r="C29" s="19">
        <f t="shared" si="5"/>
        <v>0</v>
      </c>
      <c r="D29" s="16">
        <f t="shared" si="6"/>
        <v>19584196</v>
      </c>
      <c r="E29" s="19">
        <v>0</v>
      </c>
      <c r="F29" s="22">
        <f t="shared" si="7"/>
        <v>19584196</v>
      </c>
      <c r="H29" s="35"/>
    </row>
    <row r="30" spans="2:13" x14ac:dyDescent="0.25">
      <c r="B30" t="s">
        <v>1974</v>
      </c>
      <c r="C30" s="19">
        <f t="shared" si="5"/>
        <v>0</v>
      </c>
      <c r="D30" s="16">
        <f t="shared" si="6"/>
        <v>11926422</v>
      </c>
      <c r="E30" s="19">
        <v>0</v>
      </c>
      <c r="F30" s="22">
        <f t="shared" si="7"/>
        <v>11926422</v>
      </c>
      <c r="H30" s="35"/>
    </row>
    <row r="31" spans="2:13" x14ac:dyDescent="0.25">
      <c r="B31" t="s">
        <v>1975</v>
      </c>
      <c r="C31" s="19">
        <f t="shared" si="5"/>
        <v>0</v>
      </c>
      <c r="D31" s="16">
        <f t="shared" si="6"/>
        <v>6267678</v>
      </c>
      <c r="E31" s="19">
        <v>0</v>
      </c>
      <c r="F31" s="22">
        <f t="shared" si="7"/>
        <v>6267678</v>
      </c>
      <c r="H31" s="35"/>
    </row>
    <row r="32" spans="2:13" x14ac:dyDescent="0.25">
      <c r="B32" t="s">
        <v>1967</v>
      </c>
      <c r="C32" s="19">
        <f t="shared" si="5"/>
        <v>0</v>
      </c>
      <c r="D32" s="16">
        <f>D34-SUM(D24:D31)</f>
        <v>30061177</v>
      </c>
      <c r="E32" s="19">
        <f>Anteile!B21+Anteile!B22</f>
        <v>-8000000</v>
      </c>
      <c r="F32" s="22">
        <f t="shared" si="7"/>
        <v>22061177</v>
      </c>
      <c r="H32" s="35"/>
    </row>
    <row r="33" spans="2:6" x14ac:dyDescent="0.25">
      <c r="C33"/>
      <c r="F33" s="1"/>
    </row>
    <row r="34" spans="2:6" x14ac:dyDescent="0.25">
      <c r="B34" t="s">
        <v>1976</v>
      </c>
      <c r="C34" s="7">
        <f>SUM(C24:C32)</f>
        <v>1406966</v>
      </c>
      <c r="D34" s="7">
        <f>Anteile!B20-'Abs2'!C34</f>
        <v>140141407</v>
      </c>
      <c r="E34" s="7">
        <f>SUM(E24:E32)</f>
        <v>-8000000</v>
      </c>
      <c r="F34" s="6">
        <f>SUM(F24:F32)</f>
        <v>133548373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2005</v>
      </c>
    </row>
    <row r="4" spans="1:8" x14ac:dyDescent="0.25">
      <c r="B4" t="s">
        <v>2009</v>
      </c>
      <c r="C4" s="11" t="s">
        <v>19</v>
      </c>
      <c r="D4" s="8" t="s">
        <v>26</v>
      </c>
      <c r="E4" s="11" t="s">
        <v>2011</v>
      </c>
      <c r="F4" s="11"/>
      <c r="G4" s="11"/>
      <c r="H4" s="11"/>
    </row>
    <row r="5" spans="1:8" x14ac:dyDescent="0.25">
      <c r="C5" s="10">
        <f>Gmden!E4</f>
        <v>43404</v>
      </c>
      <c r="D5" s="8" t="s">
        <v>28</v>
      </c>
      <c r="E5" s="11" t="s">
        <v>2012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2006</v>
      </c>
      <c r="C7" s="7">
        <f>SUMIF(Gmden!$C:$C,'Fk Abs3'!$A7,Gmden!E:E)</f>
        <v>4615187</v>
      </c>
      <c r="D7" s="7">
        <f>SUMIF(Gmden!$C:$C,'Fk Abs3'!$A7,Gmden!M:M)</f>
        <v>5542190237.5788708</v>
      </c>
      <c r="E7" s="7">
        <f>D7/C7</f>
        <v>1200.8593016011855</v>
      </c>
    </row>
    <row r="8" spans="1:8" x14ac:dyDescent="0.25">
      <c r="A8" s="18">
        <v>1</v>
      </c>
      <c r="B8" t="s">
        <v>2007</v>
      </c>
      <c r="C8" s="7">
        <f>SUMIF(Gmden!$C:$C,'Fk Abs3'!$A8,Gmden!E:E)</f>
        <v>794362</v>
      </c>
      <c r="D8" s="7">
        <f>SUMIF(Gmden!$C:$C,'Fk Abs3'!$A8,Gmden!M:M)</f>
        <v>1193466427.1796012</v>
      </c>
      <c r="E8" s="7">
        <f t="shared" ref="E8:E12" si="0">D8/C8</f>
        <v>1502.4213484275447</v>
      </c>
    </row>
    <row r="9" spans="1:8" x14ac:dyDescent="0.25">
      <c r="A9" s="18">
        <v>2</v>
      </c>
      <c r="B9" t="s">
        <v>2008</v>
      </c>
      <c r="C9" s="7">
        <f>SUMIF(Gmden!$C:$C,'Fk Abs3'!$A9,Gmden!E:E)</f>
        <v>488890</v>
      </c>
      <c r="D9" s="7">
        <f>SUMIF(Gmden!$C:$C,'Fk Abs3'!$A9,Gmden!M:M)</f>
        <v>829167870.2789731</v>
      </c>
      <c r="E9" s="7">
        <f t="shared" si="0"/>
        <v>1696.0213346130481</v>
      </c>
    </row>
    <row r="10" spans="1:8" x14ac:dyDescent="0.25">
      <c r="A10" s="18">
        <v>3</v>
      </c>
      <c r="B10" t="s">
        <v>2010</v>
      </c>
      <c r="C10" s="7">
        <f>SUMIF(Gmden!$C:$C,'Fk Abs3'!$A10,Gmden!E:E)</f>
        <v>1059199</v>
      </c>
      <c r="D10" s="7">
        <f>SUMIF(Gmden!$C:$C,'Fk Abs3'!$A10,Gmden!M:M)</f>
        <v>2068024600.1798286</v>
      </c>
      <c r="E10" s="7">
        <f t="shared" si="0"/>
        <v>1952.4419869918954</v>
      </c>
    </row>
    <row r="11" spans="1:8" x14ac:dyDescent="0.25">
      <c r="E11" s="7"/>
    </row>
    <row r="12" spans="1:8" x14ac:dyDescent="0.25">
      <c r="B12" t="s">
        <v>1976</v>
      </c>
      <c r="C12" s="7">
        <f>SUM(C7:C10)</f>
        <v>6957638</v>
      </c>
      <c r="D12" s="7">
        <f>SUM(D7:D10)</f>
        <v>9632849135.2172737</v>
      </c>
      <c r="E12" s="7">
        <f t="shared" si="0"/>
        <v>1384.4999028718184</v>
      </c>
    </row>
    <row r="14" spans="1:8" x14ac:dyDescent="0.25">
      <c r="C14" s="38"/>
      <c r="D14" s="38"/>
      <c r="E14" s="38"/>
    </row>
    <row r="15" spans="1:8" x14ac:dyDescent="0.25">
      <c r="C15" s="38"/>
      <c r="D15" s="38"/>
      <c r="E15" s="38"/>
    </row>
    <row r="16" spans="1:8" x14ac:dyDescent="0.25">
      <c r="C16" s="38"/>
      <c r="D16" s="38"/>
      <c r="E16" s="38"/>
    </row>
    <row r="17" spans="3:5" x14ac:dyDescent="0.25">
      <c r="C17" s="38"/>
      <c r="D17" s="38"/>
      <c r="E17" s="38"/>
    </row>
    <row r="18" spans="3:5" x14ac:dyDescent="0.25">
      <c r="C18" s="38"/>
      <c r="D18" s="38"/>
      <c r="E18" s="38"/>
    </row>
    <row r="19" spans="3:5" x14ac:dyDescent="0.25">
      <c r="C19" s="38"/>
      <c r="D19" s="38"/>
      <c r="E19" s="38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13"/>
  <sheetViews>
    <sheetView workbookViewId="0">
      <pane ySplit="5100" topLeftCell="A2097"/>
      <selection pane="bottomLeft" activeCell="A2101" sqref="A2101:XFD2105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3" width="12.7109375" style="8" bestFit="1" customWidth="1"/>
    <col min="14" max="16" width="11.42578125" style="8"/>
    <col min="17" max="16384" width="11.42578125" style="7"/>
  </cols>
  <sheetData>
    <row r="1" spans="1:16" x14ac:dyDescent="0.25">
      <c r="A1" s="17" t="s">
        <v>2004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2176</v>
      </c>
      <c r="E3" s="8" t="s">
        <v>19</v>
      </c>
      <c r="F3" s="8" t="s">
        <v>1992</v>
      </c>
      <c r="G3" s="8" t="s">
        <v>19</v>
      </c>
      <c r="H3" s="25" t="s">
        <v>1995</v>
      </c>
      <c r="I3" s="8" t="s">
        <v>1997</v>
      </c>
      <c r="J3" s="8" t="s">
        <v>19</v>
      </c>
      <c r="K3" s="25" t="s">
        <v>1995</v>
      </c>
      <c r="L3" s="8" t="s">
        <v>26</v>
      </c>
      <c r="M3" s="8" t="s">
        <v>26</v>
      </c>
      <c r="N3" s="25" t="s">
        <v>1995</v>
      </c>
      <c r="O3" s="8" t="s">
        <v>2014</v>
      </c>
      <c r="P3" s="25" t="s">
        <v>1984</v>
      </c>
    </row>
    <row r="4" spans="1:16" x14ac:dyDescent="0.25">
      <c r="E4" s="10">
        <f>Gmden!E4</f>
        <v>43404</v>
      </c>
      <c r="F4" s="8" t="s">
        <v>1993</v>
      </c>
      <c r="G4" s="8" t="s">
        <v>1994</v>
      </c>
      <c r="H4" s="25" t="s">
        <v>1996</v>
      </c>
      <c r="I4" s="8" t="s">
        <v>1998</v>
      </c>
      <c r="J4" s="8" t="s">
        <v>1999</v>
      </c>
      <c r="K4" s="25" t="s">
        <v>2000</v>
      </c>
      <c r="L4" s="8" t="s">
        <v>28</v>
      </c>
      <c r="M4" s="8" t="s">
        <v>2013</v>
      </c>
      <c r="N4" s="25" t="s">
        <v>28</v>
      </c>
      <c r="O4" s="8" t="s">
        <v>2015</v>
      </c>
      <c r="P4" s="25" t="s">
        <v>2016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14568</v>
      </c>
      <c r="F7" s="37">
        <f>Gmden!N6</f>
        <v>1</v>
      </c>
      <c r="G7" s="8">
        <f>IF(AND(E7&gt;$G$5,F7=1),E7,0)</f>
        <v>14568</v>
      </c>
      <c r="H7" s="25">
        <f>ROUND(Anteile!$B$29/'Abs3'!$G$2102*'Abs3'!G7,0)</f>
        <v>107436</v>
      </c>
      <c r="I7" s="37">
        <f>Gmden!O6</f>
        <v>1</v>
      </c>
      <c r="J7" s="8">
        <f>IF(I7=1,E7,0)</f>
        <v>14568</v>
      </c>
      <c r="K7" s="25">
        <f>ROUND(Anteile!$B$30/'Abs3'!$J$2102*'Abs3'!J7,0)</f>
        <v>71371</v>
      </c>
      <c r="L7" s="8">
        <f>Gmden!M6</f>
        <v>26734275.559868105</v>
      </c>
      <c r="M7" s="8">
        <f ca="1">IF(AND(E7&gt;10000,Gmden!J6=500,Gmden!K6=500),MAX(0,OFFSET('Fk Abs3'!$E$7,'Abs3'!C7,0)*0.95*E7-L7),0)</f>
        <v>0</v>
      </c>
      <c r="N7" s="25">
        <f ca="1">ROUND(Anteile!$B$31/'Abs3'!$M$2102*'Abs3'!M7,0)</f>
        <v>0</v>
      </c>
      <c r="O7" s="27">
        <f ca="1">Anteile!B28-H2102-K2102-N2102</f>
        <v>5</v>
      </c>
      <c r="P7" s="25">
        <f ca="1">H7+K7+N7+O7</f>
        <v>178812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1953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ROUND(Anteile!$B$29/'Abs3'!$G$2102*'Abs3'!G8,0)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ROUND(Anteile!$B$30/'Abs3'!$J$2102*'Abs3'!J8,0)</f>
        <v>0</v>
      </c>
      <c r="L8" s="8">
        <f>Gmden!M7</f>
        <v>2715099.8496790696</v>
      </c>
      <c r="M8" s="8">
        <f ca="1">IF(AND(E8&gt;10000,Gmden!J7=500,Gmden!K7=500),MAX(0,OFFSET('Fk Abs3'!$E$7,'Abs3'!C8,0)*0.95*E8-L8),0)</f>
        <v>0</v>
      </c>
      <c r="N8" s="25">
        <f ca="1">ROUND(Anteile!$B$31/'Abs3'!$M$2102*'Abs3'!M8,0)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1909</v>
      </c>
      <c r="F9" s="37">
        <f>Gmden!N8</f>
        <v>0</v>
      </c>
      <c r="G9" s="8">
        <f t="shared" si="2"/>
        <v>0</v>
      </c>
      <c r="H9" s="25">
        <f>ROUND(Anteile!$B$29/'Abs3'!$G$2102*'Abs3'!G9,0)</f>
        <v>0</v>
      </c>
      <c r="I9" s="37">
        <f>Gmden!O8</f>
        <v>0</v>
      </c>
      <c r="J9" s="8">
        <f t="shared" si="3"/>
        <v>0</v>
      </c>
      <c r="K9" s="25">
        <f>ROUND(Anteile!$B$30/'Abs3'!$J$2102*'Abs3'!J9,0)</f>
        <v>0</v>
      </c>
      <c r="L9" s="8">
        <f>Gmden!M8</f>
        <v>1962378.3280214416</v>
      </c>
      <c r="M9" s="8">
        <f ca="1">IF(AND(E9&gt;10000,Gmden!J8=500,Gmden!K8=500),MAX(0,OFFSET('Fk Abs3'!$E$7,'Abs3'!C9,0)*0.95*E9-L9),0)</f>
        <v>0</v>
      </c>
      <c r="N9" s="25">
        <f ca="1">ROUND(Anteile!$B$31/'Abs3'!$M$2102*'Abs3'!M9,0)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1819</v>
      </c>
      <c r="F10" s="37">
        <f>Gmden!N9</f>
        <v>0</v>
      </c>
      <c r="G10" s="8">
        <f t="shared" si="2"/>
        <v>0</v>
      </c>
      <c r="H10" s="25">
        <f>ROUND(Anteile!$B$29/'Abs3'!$G$2102*'Abs3'!G10,0)</f>
        <v>0</v>
      </c>
      <c r="I10" s="37">
        <f>Gmden!O9</f>
        <v>0</v>
      </c>
      <c r="J10" s="8">
        <f t="shared" si="3"/>
        <v>0</v>
      </c>
      <c r="K10" s="25">
        <f>ROUND(Anteile!$B$30/'Abs3'!$J$2102*'Abs3'!J10,0)</f>
        <v>0</v>
      </c>
      <c r="L10" s="8">
        <f>Gmden!M9</f>
        <v>1689148.1622530131</v>
      </c>
      <c r="M10" s="8">
        <f ca="1">IF(AND(E10&gt;10000,Gmden!J9=500,Gmden!K9=500),MAX(0,OFFSET('Fk Abs3'!$E$7,'Abs3'!C10,0)*0.95*E10-L10),0)</f>
        <v>0</v>
      </c>
      <c r="N10" s="25">
        <f ca="1">ROUND(Anteile!$B$31/'Abs3'!$M$2102*'Abs3'!M10,0)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2048</v>
      </c>
      <c r="F11" s="37">
        <f>Gmden!N10</f>
        <v>0</v>
      </c>
      <c r="G11" s="8">
        <f t="shared" si="2"/>
        <v>0</v>
      </c>
      <c r="H11" s="25">
        <f>ROUND(Anteile!$B$29/'Abs3'!$G$2102*'Abs3'!G11,0)</f>
        <v>0</v>
      </c>
      <c r="I11" s="37">
        <f>Gmden!O10</f>
        <v>0</v>
      </c>
      <c r="J11" s="8">
        <f t="shared" si="3"/>
        <v>0</v>
      </c>
      <c r="K11" s="25">
        <f>ROUND(Anteile!$B$30/'Abs3'!$J$2102*'Abs3'!J11,0)</f>
        <v>0</v>
      </c>
      <c r="L11" s="8">
        <f>Gmden!M10</f>
        <v>2017165.8925971254</v>
      </c>
      <c r="M11" s="8">
        <f ca="1">IF(AND(E11&gt;10000,Gmden!J10=500,Gmden!K10=500),MAX(0,OFFSET('Fk Abs3'!$E$7,'Abs3'!C11,0)*0.95*E11-L11),0)</f>
        <v>0</v>
      </c>
      <c r="N11" s="25">
        <f ca="1">ROUND(Anteile!$B$31/'Abs3'!$M$2102*'Abs3'!M11,0)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3101</v>
      </c>
      <c r="F12" s="37">
        <f>Gmden!N11</f>
        <v>0</v>
      </c>
      <c r="G12" s="8">
        <f t="shared" si="2"/>
        <v>0</v>
      </c>
      <c r="H12" s="25">
        <f>ROUND(Anteile!$B$29/'Abs3'!$G$2102*'Abs3'!G12,0)</f>
        <v>0</v>
      </c>
      <c r="I12" s="37">
        <f>Gmden!O11</f>
        <v>0</v>
      </c>
      <c r="J12" s="8">
        <f t="shared" si="3"/>
        <v>0</v>
      </c>
      <c r="K12" s="25">
        <f>ROUND(Anteile!$B$30/'Abs3'!$J$2102*'Abs3'!J12,0)</f>
        <v>0</v>
      </c>
      <c r="L12" s="8">
        <f>Gmden!M11</f>
        <v>3494968.0230877372</v>
      </c>
      <c r="M12" s="8">
        <f ca="1">IF(AND(E12&gt;10000,Gmden!J11=500,Gmden!K11=500),MAX(0,OFFSET('Fk Abs3'!$E$7,'Abs3'!C12,0)*0.95*E12-L12),0)</f>
        <v>0</v>
      </c>
      <c r="N12" s="25">
        <f ca="1">ROUND(Anteile!$B$31/'Abs3'!$M$2102*'Abs3'!M12,0)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1152</v>
      </c>
      <c r="F13" s="37">
        <f>Gmden!N12</f>
        <v>0</v>
      </c>
      <c r="G13" s="8">
        <f t="shared" si="2"/>
        <v>0</v>
      </c>
      <c r="H13" s="25">
        <f>ROUND(Anteile!$B$29/'Abs3'!$G$2102*'Abs3'!G13,0)</f>
        <v>0</v>
      </c>
      <c r="I13" s="37">
        <f>Gmden!O12</f>
        <v>0</v>
      </c>
      <c r="J13" s="8">
        <f t="shared" si="3"/>
        <v>0</v>
      </c>
      <c r="K13" s="25">
        <f>ROUND(Anteile!$B$30/'Abs3'!$J$2102*'Abs3'!J13,0)</f>
        <v>0</v>
      </c>
      <c r="L13" s="8">
        <f>Gmden!M12</f>
        <v>991483.03583588288</v>
      </c>
      <c r="M13" s="8">
        <f ca="1">IF(AND(E13&gt;10000,Gmden!J12=500,Gmden!K12=500),MAX(0,OFFSET('Fk Abs3'!$E$7,'Abs3'!C13,0)*0.95*E13-L13),0)</f>
        <v>0</v>
      </c>
      <c r="N13" s="25">
        <f ca="1">ROUND(Anteile!$B$31/'Abs3'!$M$2102*'Abs3'!M13,0)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1194</v>
      </c>
      <c r="F14" s="37">
        <f>Gmden!N13</f>
        <v>0</v>
      </c>
      <c r="G14" s="8">
        <f t="shared" si="2"/>
        <v>0</v>
      </c>
      <c r="H14" s="25">
        <f>ROUND(Anteile!$B$29/'Abs3'!$G$2102*'Abs3'!G14,0)</f>
        <v>0</v>
      </c>
      <c r="I14" s="37">
        <f>Gmden!O13</f>
        <v>0</v>
      </c>
      <c r="J14" s="8">
        <f t="shared" si="3"/>
        <v>0</v>
      </c>
      <c r="K14" s="25">
        <f>ROUND(Anteile!$B$30/'Abs3'!$J$2102*'Abs3'!J14,0)</f>
        <v>0</v>
      </c>
      <c r="L14" s="8">
        <f>Gmden!M13</f>
        <v>1088082.5705278162</v>
      </c>
      <c r="M14" s="8">
        <f ca="1">IF(AND(E14&gt;10000,Gmden!J13=500,Gmden!K13=500),MAX(0,OFFSET('Fk Abs3'!$E$7,'Abs3'!C14,0)*0.95*E14-L14),0)</f>
        <v>0</v>
      </c>
      <c r="N14" s="25">
        <f ca="1">ROUND(Anteile!$B$31/'Abs3'!$M$2102*'Abs3'!M14,0)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2231</v>
      </c>
      <c r="F15" s="37">
        <f>Gmden!N14</f>
        <v>0</v>
      </c>
      <c r="G15" s="8">
        <f t="shared" si="2"/>
        <v>0</v>
      </c>
      <c r="H15" s="25">
        <f>ROUND(Anteile!$B$29/'Abs3'!$G$2102*'Abs3'!G15,0)</f>
        <v>0</v>
      </c>
      <c r="I15" s="37">
        <f>Gmden!O14</f>
        <v>0</v>
      </c>
      <c r="J15" s="8">
        <f t="shared" si="3"/>
        <v>0</v>
      </c>
      <c r="K15" s="25">
        <f>ROUND(Anteile!$B$30/'Abs3'!$J$2102*'Abs3'!J15,0)</f>
        <v>0</v>
      </c>
      <c r="L15" s="8">
        <f>Gmden!M14</f>
        <v>2128394.3697979571</v>
      </c>
      <c r="M15" s="8">
        <f ca="1">IF(AND(E15&gt;10000,Gmden!J14=500,Gmden!K14=500),MAX(0,OFFSET('Fk Abs3'!$E$7,'Abs3'!C15,0)*0.95*E15-L15),0)</f>
        <v>0</v>
      </c>
      <c r="N15" s="25">
        <f ca="1">ROUND(Anteile!$B$31/'Abs3'!$M$2102*'Abs3'!M15,0)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1404</v>
      </c>
      <c r="F16" s="37">
        <f>Gmden!N15</f>
        <v>0</v>
      </c>
      <c r="G16" s="8">
        <f t="shared" si="2"/>
        <v>0</v>
      </c>
      <c r="H16" s="25">
        <f>ROUND(Anteile!$B$29/'Abs3'!$G$2102*'Abs3'!G16,0)</f>
        <v>0</v>
      </c>
      <c r="I16" s="37">
        <f>Gmden!O15</f>
        <v>0</v>
      </c>
      <c r="J16" s="8">
        <f t="shared" si="3"/>
        <v>0</v>
      </c>
      <c r="K16" s="25">
        <f>ROUND(Anteile!$B$30/'Abs3'!$J$2102*'Abs3'!J16,0)</f>
        <v>0</v>
      </c>
      <c r="L16" s="8">
        <f>Gmden!M15</f>
        <v>2143606.1902259975</v>
      </c>
      <c r="M16" s="8">
        <f ca="1">IF(AND(E16&gt;10000,Gmden!J15=500,Gmden!K15=500),MAX(0,OFFSET('Fk Abs3'!$E$7,'Abs3'!C16,0)*0.95*E16-L16),0)</f>
        <v>0</v>
      </c>
      <c r="N16" s="25">
        <f ca="1">ROUND(Anteile!$B$31/'Abs3'!$M$2102*'Abs3'!M16,0)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3445</v>
      </c>
      <c r="F17" s="37">
        <f>Gmden!N16</f>
        <v>0</v>
      </c>
      <c r="G17" s="8">
        <f t="shared" si="2"/>
        <v>0</v>
      </c>
      <c r="H17" s="25">
        <f>ROUND(Anteile!$B$29/'Abs3'!$G$2102*'Abs3'!G17,0)</f>
        <v>0</v>
      </c>
      <c r="I17" s="37">
        <f>Gmden!O16</f>
        <v>0</v>
      </c>
      <c r="J17" s="8">
        <f t="shared" si="3"/>
        <v>0</v>
      </c>
      <c r="K17" s="25">
        <f>ROUND(Anteile!$B$30/'Abs3'!$J$2102*'Abs3'!J17,0)</f>
        <v>0</v>
      </c>
      <c r="L17" s="8">
        <f>Gmden!M16</f>
        <v>3173863.6324692857</v>
      </c>
      <c r="M17" s="8">
        <f ca="1">IF(AND(E17&gt;10000,Gmden!J16=500,Gmden!K16=500),MAX(0,OFFSET('Fk Abs3'!$E$7,'Abs3'!C17,0)*0.95*E17-L17),0)</f>
        <v>0</v>
      </c>
      <c r="N17" s="25">
        <f ca="1">ROUND(Anteile!$B$31/'Abs3'!$M$2102*'Abs3'!M17,0)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1756</v>
      </c>
      <c r="F18" s="37">
        <f>Gmden!N17</f>
        <v>0</v>
      </c>
      <c r="G18" s="8">
        <f t="shared" si="2"/>
        <v>0</v>
      </c>
      <c r="H18" s="25">
        <f>ROUND(Anteile!$B$29/'Abs3'!$G$2102*'Abs3'!G18,0)</f>
        <v>0</v>
      </c>
      <c r="I18" s="37">
        <f>Gmden!O17</f>
        <v>0</v>
      </c>
      <c r="J18" s="8">
        <f t="shared" si="3"/>
        <v>0</v>
      </c>
      <c r="K18" s="25">
        <f>ROUND(Anteile!$B$30/'Abs3'!$J$2102*'Abs3'!J18,0)</f>
        <v>0</v>
      </c>
      <c r="L18" s="8">
        <f>Gmden!M17</f>
        <v>1491933.3869280301</v>
      </c>
      <c r="M18" s="8">
        <f ca="1">IF(AND(E18&gt;10000,Gmden!J17=500,Gmden!K17=500),MAX(0,OFFSET('Fk Abs3'!$E$7,'Abs3'!C18,0)*0.95*E18-L18),0)</f>
        <v>0</v>
      </c>
      <c r="N18" s="25">
        <f ca="1">ROUND(Anteile!$B$31/'Abs3'!$M$2102*'Abs3'!M18,0)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1261</v>
      </c>
      <c r="F19" s="37">
        <f>Gmden!N18</f>
        <v>0</v>
      </c>
      <c r="G19" s="8">
        <f t="shared" si="2"/>
        <v>0</v>
      </c>
      <c r="H19" s="25">
        <f>ROUND(Anteile!$B$29/'Abs3'!$G$2102*'Abs3'!G19,0)</f>
        <v>0</v>
      </c>
      <c r="I19" s="37">
        <f>Gmden!O18</f>
        <v>0</v>
      </c>
      <c r="J19" s="8">
        <f t="shared" si="3"/>
        <v>0</v>
      </c>
      <c r="K19" s="25">
        <f>ROUND(Anteile!$B$30/'Abs3'!$J$2102*'Abs3'!J19,0)</f>
        <v>0</v>
      </c>
      <c r="L19" s="8">
        <f>Gmden!M18</f>
        <v>1186982.8284887574</v>
      </c>
      <c r="M19" s="8">
        <f ca="1">IF(AND(E19&gt;10000,Gmden!J18=500,Gmden!K18=500),MAX(0,OFFSET('Fk Abs3'!$E$7,'Abs3'!C19,0)*0.95*E19-L19),0)</f>
        <v>0</v>
      </c>
      <c r="N19" s="25">
        <f ca="1">ROUND(Anteile!$B$31/'Abs3'!$M$2102*'Abs3'!M19,0)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2920</v>
      </c>
      <c r="F20" s="37">
        <f>Gmden!N19</f>
        <v>0</v>
      </c>
      <c r="G20" s="8">
        <f t="shared" si="2"/>
        <v>0</v>
      </c>
      <c r="H20" s="25">
        <f>ROUND(Anteile!$B$29/'Abs3'!$G$2102*'Abs3'!G20,0)</f>
        <v>0</v>
      </c>
      <c r="I20" s="37">
        <f>Gmden!O19</f>
        <v>0</v>
      </c>
      <c r="J20" s="8">
        <f t="shared" si="3"/>
        <v>0</v>
      </c>
      <c r="K20" s="25">
        <f>ROUND(Anteile!$B$30/'Abs3'!$J$2102*'Abs3'!J20,0)</f>
        <v>0</v>
      </c>
      <c r="L20" s="8">
        <f>Gmden!M19</f>
        <v>2758447.6338201198</v>
      </c>
      <c r="M20" s="8">
        <f ca="1">IF(AND(E20&gt;10000,Gmden!J19=500,Gmden!K19=500),MAX(0,OFFSET('Fk Abs3'!$E$7,'Abs3'!C20,0)*0.95*E20-L20),0)</f>
        <v>0</v>
      </c>
      <c r="N20" s="25">
        <f ca="1">ROUND(Anteile!$B$31/'Abs3'!$M$2102*'Abs3'!M20,0)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2648</v>
      </c>
      <c r="F21" s="37">
        <f>Gmden!N20</f>
        <v>0</v>
      </c>
      <c r="G21" s="8">
        <f t="shared" si="2"/>
        <v>0</v>
      </c>
      <c r="H21" s="25">
        <f>ROUND(Anteile!$B$29/'Abs3'!$G$2102*'Abs3'!G21,0)</f>
        <v>0</v>
      </c>
      <c r="I21" s="37">
        <f>Gmden!O20</f>
        <v>0</v>
      </c>
      <c r="J21" s="8">
        <f t="shared" si="3"/>
        <v>0</v>
      </c>
      <c r="K21" s="25">
        <f>ROUND(Anteile!$B$30/'Abs3'!$J$2102*'Abs3'!J21,0)</f>
        <v>0</v>
      </c>
      <c r="L21" s="8">
        <f>Gmden!M20</f>
        <v>2500021.0110533144</v>
      </c>
      <c r="M21" s="8">
        <f ca="1">IF(AND(E21&gt;10000,Gmden!J20=500,Gmden!K20=500),MAX(0,OFFSET('Fk Abs3'!$E$7,'Abs3'!C21,0)*0.95*E21-L21),0)</f>
        <v>0</v>
      </c>
      <c r="N21" s="25">
        <f ca="1">ROUND(Anteile!$B$31/'Abs3'!$M$2102*'Abs3'!M21,0)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1384</v>
      </c>
      <c r="F22" s="37">
        <f>Gmden!N21</f>
        <v>0</v>
      </c>
      <c r="G22" s="8">
        <f t="shared" si="2"/>
        <v>0</v>
      </c>
      <c r="H22" s="25">
        <f>ROUND(Anteile!$B$29/'Abs3'!$G$2102*'Abs3'!G22,0)</f>
        <v>0</v>
      </c>
      <c r="I22" s="37">
        <f>Gmden!O21</f>
        <v>0</v>
      </c>
      <c r="J22" s="8">
        <f t="shared" si="3"/>
        <v>0</v>
      </c>
      <c r="K22" s="25">
        <f>ROUND(Anteile!$B$30/'Abs3'!$J$2102*'Abs3'!J22,0)</f>
        <v>0</v>
      </c>
      <c r="L22" s="8">
        <f>Gmden!M21</f>
        <v>1255179.8193722758</v>
      </c>
      <c r="M22" s="8">
        <f ca="1">IF(AND(E22&gt;10000,Gmden!J21=500,Gmden!K21=500),MAX(0,OFFSET('Fk Abs3'!$E$7,'Abs3'!C22,0)*0.95*E22-L22),0)</f>
        <v>0</v>
      </c>
      <c r="N22" s="25">
        <f ca="1">ROUND(Anteile!$B$31/'Abs3'!$M$2102*'Abs3'!M22,0)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3028</v>
      </c>
      <c r="F23" s="37">
        <f>Gmden!N22</f>
        <v>0</v>
      </c>
      <c r="G23" s="8">
        <f t="shared" si="2"/>
        <v>0</v>
      </c>
      <c r="H23" s="25">
        <f>ROUND(Anteile!$B$29/'Abs3'!$G$2102*'Abs3'!G23,0)</f>
        <v>0</v>
      </c>
      <c r="I23" s="37">
        <f>Gmden!O22</f>
        <v>0</v>
      </c>
      <c r="J23" s="8">
        <f t="shared" si="3"/>
        <v>0</v>
      </c>
      <c r="K23" s="25">
        <f>ROUND(Anteile!$B$30/'Abs3'!$J$2102*'Abs3'!J23,0)</f>
        <v>0</v>
      </c>
      <c r="L23" s="8">
        <f>Gmden!M22</f>
        <v>3455554.2687422344</v>
      </c>
      <c r="M23" s="8">
        <f ca="1">IF(AND(E23&gt;10000,Gmden!J22=500,Gmden!K22=500),MAX(0,OFFSET('Fk Abs3'!$E$7,'Abs3'!C23,0)*0.95*E23-L23),0)</f>
        <v>0</v>
      </c>
      <c r="N23" s="25">
        <f ca="1">ROUND(Anteile!$B$31/'Abs3'!$M$2102*'Abs3'!M23,0)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2648</v>
      </c>
      <c r="F24" s="37">
        <f>Gmden!N23</f>
        <v>0</v>
      </c>
      <c r="G24" s="8">
        <f t="shared" si="2"/>
        <v>0</v>
      </c>
      <c r="H24" s="25">
        <f>ROUND(Anteile!$B$29/'Abs3'!$G$2102*'Abs3'!G24,0)</f>
        <v>0</v>
      </c>
      <c r="I24" s="37">
        <f>Gmden!O23</f>
        <v>0</v>
      </c>
      <c r="J24" s="8">
        <f t="shared" si="3"/>
        <v>0</v>
      </c>
      <c r="K24" s="25">
        <f>ROUND(Anteile!$B$30/'Abs3'!$J$2102*'Abs3'!J24,0)</f>
        <v>0</v>
      </c>
      <c r="L24" s="8">
        <f>Gmden!M23</f>
        <v>2387592.4910533144</v>
      </c>
      <c r="M24" s="8">
        <f ca="1">IF(AND(E24&gt;10000,Gmden!J23=500,Gmden!K23=500),MAX(0,OFFSET('Fk Abs3'!$E$7,'Abs3'!C24,0)*0.95*E24-L24),0)</f>
        <v>0</v>
      </c>
      <c r="N24" s="25">
        <f ca="1">ROUND(Anteile!$B$31/'Abs3'!$M$2102*'Abs3'!M24,0)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2089</v>
      </c>
      <c r="F25" s="37">
        <f>Gmden!N24</f>
        <v>0</v>
      </c>
      <c r="G25" s="8">
        <f t="shared" si="2"/>
        <v>0</v>
      </c>
      <c r="H25" s="25">
        <f>ROUND(Anteile!$B$29/'Abs3'!$G$2102*'Abs3'!G25,0)</f>
        <v>0</v>
      </c>
      <c r="I25" s="37">
        <f>Gmden!O24</f>
        <v>0</v>
      </c>
      <c r="J25" s="8">
        <f t="shared" si="3"/>
        <v>0</v>
      </c>
      <c r="K25" s="25">
        <f>ROUND(Anteile!$B$30/'Abs3'!$J$2102*'Abs3'!J25,0)</f>
        <v>0</v>
      </c>
      <c r="L25" s="8">
        <f>Gmden!M24</f>
        <v>1819571.3795582983</v>
      </c>
      <c r="M25" s="8">
        <f ca="1">IF(AND(E25&gt;10000,Gmden!J24=500,Gmden!K24=500),MAX(0,OFFSET('Fk Abs3'!$E$7,'Abs3'!C25,0)*0.95*E25-L25),0)</f>
        <v>0</v>
      </c>
      <c r="N25" s="25">
        <f ca="1">ROUND(Anteile!$B$31/'Abs3'!$M$2102*'Abs3'!M25,0)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1589</v>
      </c>
      <c r="F26" s="37">
        <f>Gmden!N25</f>
        <v>0</v>
      </c>
      <c r="G26" s="8">
        <f t="shared" si="2"/>
        <v>0</v>
      </c>
      <c r="H26" s="25">
        <f>ROUND(Anteile!$B$29/'Abs3'!$G$2102*'Abs3'!G26,0)</f>
        <v>0</v>
      </c>
      <c r="I26" s="37">
        <f>Gmden!O25</f>
        <v>0</v>
      </c>
      <c r="J26" s="8">
        <f t="shared" si="3"/>
        <v>0</v>
      </c>
      <c r="K26" s="25">
        <f>ROUND(Anteile!$B$30/'Abs3'!$J$2102*'Abs3'!J26,0)</f>
        <v>0</v>
      </c>
      <c r="L26" s="8">
        <f>Gmden!M25</f>
        <v>1440631.0641781406</v>
      </c>
      <c r="M26" s="8">
        <f ca="1">IF(AND(E26&gt;10000,Gmden!J25=500,Gmden!K25=500),MAX(0,OFFSET('Fk Abs3'!$E$7,'Abs3'!C26,0)*0.95*E26-L26),0)</f>
        <v>0</v>
      </c>
      <c r="N26" s="25">
        <f ca="1">ROUND(Anteile!$B$31/'Abs3'!$M$2102*'Abs3'!M26,0)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1956</v>
      </c>
      <c r="F27" s="37">
        <f>Gmden!N26</f>
        <v>0</v>
      </c>
      <c r="G27" s="8">
        <f t="shared" si="2"/>
        <v>0</v>
      </c>
      <c r="H27" s="25">
        <f>ROUND(Anteile!$B$29/'Abs3'!$G$2102*'Abs3'!G27,0)</f>
        <v>0</v>
      </c>
      <c r="I27" s="37">
        <f>Gmden!O26</f>
        <v>0</v>
      </c>
      <c r="J27" s="8">
        <f t="shared" si="3"/>
        <v>0</v>
      </c>
      <c r="K27" s="25">
        <f>ROUND(Anteile!$B$30/'Abs3'!$J$2102*'Abs3'!J27,0)</f>
        <v>0</v>
      </c>
      <c r="L27" s="8">
        <f>Gmden!M26</f>
        <v>1979659.5313671762</v>
      </c>
      <c r="M27" s="8">
        <f ca="1">IF(AND(E27&gt;10000,Gmden!J26=500,Gmden!K26=500),MAX(0,OFFSET('Fk Abs3'!$E$7,'Abs3'!C27,0)*0.95*E27-L27),0)</f>
        <v>0</v>
      </c>
      <c r="N27" s="25">
        <f ca="1">ROUND(Anteile!$B$31/'Abs3'!$M$2102*'Abs3'!M27,0)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474</v>
      </c>
      <c r="F28" s="37">
        <f>Gmden!N27</f>
        <v>0</v>
      </c>
      <c r="G28" s="8">
        <f t="shared" si="2"/>
        <v>0</v>
      </c>
      <c r="H28" s="25">
        <f>ROUND(Anteile!$B$29/'Abs3'!$G$2102*'Abs3'!G28,0)</f>
        <v>0</v>
      </c>
      <c r="I28" s="37">
        <f>Gmden!O27</f>
        <v>0</v>
      </c>
      <c r="J28" s="8">
        <f t="shared" si="3"/>
        <v>0</v>
      </c>
      <c r="K28" s="25">
        <f>ROUND(Anteile!$B$30/'Abs3'!$J$2102*'Abs3'!J28,0)</f>
        <v>0</v>
      </c>
      <c r="L28" s="8">
        <f>Gmden!M27</f>
        <v>398179.39438038936</v>
      </c>
      <c r="M28" s="8">
        <f ca="1">IF(AND(E28&gt;10000,Gmden!J27=500,Gmden!K27=500),MAX(0,OFFSET('Fk Abs3'!$E$7,'Abs3'!C28,0)*0.95*E28-L28),0)</f>
        <v>0</v>
      </c>
      <c r="N28" s="25">
        <f ca="1">ROUND(Anteile!$B$31/'Abs3'!$M$2102*'Abs3'!M28,0)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842</v>
      </c>
      <c r="F29" s="37">
        <f>Gmden!N28</f>
        <v>0</v>
      </c>
      <c r="G29" s="8">
        <f t="shared" si="2"/>
        <v>0</v>
      </c>
      <c r="H29" s="25">
        <f>ROUND(Anteile!$B$29/'Abs3'!$G$2102*'Abs3'!G29,0)</f>
        <v>0</v>
      </c>
      <c r="I29" s="37">
        <f>Gmden!O28</f>
        <v>0</v>
      </c>
      <c r="J29" s="8">
        <f t="shared" si="3"/>
        <v>0</v>
      </c>
      <c r="K29" s="25">
        <f>ROUND(Anteile!$B$30/'Abs3'!$J$2102*'Abs3'!J29,0)</f>
        <v>0</v>
      </c>
      <c r="L29" s="8">
        <f>Gmden!M28</f>
        <v>676356.48930018535</v>
      </c>
      <c r="M29" s="8">
        <f ca="1">IF(AND(E29&gt;10000,Gmden!J28=500,Gmden!K28=500),MAX(0,OFFSET('Fk Abs3'!$E$7,'Abs3'!C29,0)*0.95*E29-L29),0)</f>
        <v>0</v>
      </c>
      <c r="N29" s="25">
        <f ca="1">ROUND(Anteile!$B$31/'Abs3'!$M$2102*'Abs3'!M29,0)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939</v>
      </c>
      <c r="F30" s="37">
        <f>Gmden!N29</f>
        <v>0</v>
      </c>
      <c r="G30" s="8">
        <f t="shared" si="2"/>
        <v>0</v>
      </c>
      <c r="H30" s="25">
        <f>ROUND(Anteile!$B$29/'Abs3'!$G$2102*'Abs3'!G30,0)</f>
        <v>0</v>
      </c>
      <c r="I30" s="37">
        <f>Gmden!O29</f>
        <v>0</v>
      </c>
      <c r="J30" s="8">
        <f t="shared" si="3"/>
        <v>0</v>
      </c>
      <c r="K30" s="25">
        <f>ROUND(Anteile!$B$30/'Abs3'!$J$2102*'Abs3'!J30,0)</f>
        <v>0</v>
      </c>
      <c r="L30" s="8">
        <f>Gmden!M29</f>
        <v>775672.44918393588</v>
      </c>
      <c r="M30" s="8">
        <f ca="1">IF(AND(E30&gt;10000,Gmden!J29=500,Gmden!K29=500),MAX(0,OFFSET('Fk Abs3'!$E$7,'Abs3'!C30,0)*0.95*E30-L30),0)</f>
        <v>0</v>
      </c>
      <c r="N30" s="25">
        <f ca="1">ROUND(Anteile!$B$31/'Abs3'!$M$2102*'Abs3'!M30,0)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1046</v>
      </c>
      <c r="F31" s="37">
        <f>Gmden!N30</f>
        <v>0</v>
      </c>
      <c r="G31" s="8">
        <f t="shared" si="2"/>
        <v>0</v>
      </c>
      <c r="H31" s="25">
        <f>ROUND(Anteile!$B$29/'Abs3'!$G$2102*'Abs3'!G31,0)</f>
        <v>0</v>
      </c>
      <c r="I31" s="37">
        <f>Gmden!O30</f>
        <v>0</v>
      </c>
      <c r="J31" s="8">
        <f t="shared" si="3"/>
        <v>0</v>
      </c>
      <c r="K31" s="25">
        <f>ROUND(Anteile!$B$30/'Abs3'!$J$2102*'Abs3'!J31,0)</f>
        <v>0</v>
      </c>
      <c r="L31" s="8">
        <f>Gmden!M30</f>
        <v>961875.81637528969</v>
      </c>
      <c r="M31" s="8">
        <f ca="1">IF(AND(E31&gt;10000,Gmden!J30=500,Gmden!K30=500),MAX(0,OFFSET('Fk Abs3'!$E$7,'Abs3'!C31,0)*0.95*E31-L31),0)</f>
        <v>0</v>
      </c>
      <c r="N31" s="25">
        <f ca="1">ROUND(Anteile!$B$31/'Abs3'!$M$2102*'Abs3'!M31,0)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801</v>
      </c>
      <c r="F32" s="37">
        <f>Gmden!N31</f>
        <v>0</v>
      </c>
      <c r="G32" s="8">
        <f t="shared" si="2"/>
        <v>0</v>
      </c>
      <c r="H32" s="25">
        <f>ROUND(Anteile!$B$29/'Abs3'!$G$2102*'Abs3'!G32,0)</f>
        <v>0</v>
      </c>
      <c r="I32" s="37">
        <f>Gmden!O31</f>
        <v>0</v>
      </c>
      <c r="J32" s="8">
        <f t="shared" si="3"/>
        <v>0</v>
      </c>
      <c r="K32" s="25">
        <f>ROUND(Anteile!$B$30/'Abs3'!$J$2102*'Abs3'!J32,0)</f>
        <v>0</v>
      </c>
      <c r="L32" s="8">
        <f>Gmden!M31</f>
        <v>684933.90233901248</v>
      </c>
      <c r="M32" s="8">
        <f ca="1">IF(AND(E32&gt;10000,Gmden!J31=500,Gmden!K31=500),MAX(0,OFFSET('Fk Abs3'!$E$7,'Abs3'!C32,0)*0.95*E32-L32),0)</f>
        <v>0</v>
      </c>
      <c r="N32" s="25">
        <f ca="1">ROUND(Anteile!$B$31/'Abs3'!$M$2102*'Abs3'!M32,0)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1364</v>
      </c>
      <c r="F33" s="37">
        <f>Gmden!N32</f>
        <v>0</v>
      </c>
      <c r="G33" s="8">
        <f t="shared" si="2"/>
        <v>0</v>
      </c>
      <c r="H33" s="25">
        <f>ROUND(Anteile!$B$29/'Abs3'!$G$2102*'Abs3'!G33,0)</f>
        <v>0</v>
      </c>
      <c r="I33" s="37">
        <f>Gmden!O32</f>
        <v>0</v>
      </c>
      <c r="J33" s="8">
        <f t="shared" si="3"/>
        <v>0</v>
      </c>
      <c r="K33" s="25">
        <f>ROUND(Anteile!$B$30/'Abs3'!$J$2102*'Abs3'!J33,0)</f>
        <v>0</v>
      </c>
      <c r="L33" s="8">
        <f>Gmden!M32</f>
        <v>1234669.5947570698</v>
      </c>
      <c r="M33" s="8">
        <f ca="1">IF(AND(E33&gt;10000,Gmden!J32=500,Gmden!K32=500),MAX(0,OFFSET('Fk Abs3'!$E$7,'Abs3'!C33,0)*0.95*E33-L33),0)</f>
        <v>0</v>
      </c>
      <c r="N33" s="25">
        <f ca="1">ROUND(Anteile!$B$31/'Abs3'!$M$2102*'Abs3'!M33,0)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917</v>
      </c>
      <c r="F34" s="37">
        <f>Gmden!N33</f>
        <v>0</v>
      </c>
      <c r="G34" s="8">
        <f t="shared" si="2"/>
        <v>0</v>
      </c>
      <c r="H34" s="25">
        <f>ROUND(Anteile!$B$29/'Abs3'!$G$2102*'Abs3'!G34,0)</f>
        <v>0</v>
      </c>
      <c r="I34" s="37">
        <f>Gmden!O33</f>
        <v>0</v>
      </c>
      <c r="J34" s="8">
        <f t="shared" si="3"/>
        <v>0</v>
      </c>
      <c r="K34" s="25">
        <f>ROUND(Anteile!$B$30/'Abs3'!$J$2102*'Abs3'!J34,0)</f>
        <v>0</v>
      </c>
      <c r="L34" s="8">
        <f>Gmden!M33</f>
        <v>825618.71910720901</v>
      </c>
      <c r="M34" s="8">
        <f ca="1">IF(AND(E34&gt;10000,Gmden!J33=500,Gmden!K33=500),MAX(0,OFFSET('Fk Abs3'!$E$7,'Abs3'!C34,0)*0.95*E34-L34),0)</f>
        <v>0</v>
      </c>
      <c r="N34" s="25">
        <f ca="1">ROUND(Anteile!$B$31/'Abs3'!$M$2102*'Abs3'!M34,0)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1013</v>
      </c>
      <c r="F35" s="37">
        <f>Gmden!N34</f>
        <v>0</v>
      </c>
      <c r="G35" s="8">
        <f t="shared" si="2"/>
        <v>0</v>
      </c>
      <c r="H35" s="25">
        <f>ROUND(Anteile!$B$29/'Abs3'!$G$2102*'Abs3'!G35,0)</f>
        <v>0</v>
      </c>
      <c r="I35" s="37">
        <f>Gmden!O34</f>
        <v>0</v>
      </c>
      <c r="J35" s="8">
        <f t="shared" si="3"/>
        <v>0</v>
      </c>
      <c r="K35" s="25">
        <f>ROUND(Anteile!$B$30/'Abs3'!$J$2102*'Abs3'!J35,0)</f>
        <v>0</v>
      </c>
      <c r="L35" s="8">
        <f>Gmden!M34</f>
        <v>822039.05126019916</v>
      </c>
      <c r="M35" s="8">
        <f ca="1">IF(AND(E35&gt;10000,Gmden!J34=500,Gmden!K34=500),MAX(0,OFFSET('Fk Abs3'!$E$7,'Abs3'!C35,0)*0.95*E35-L35),0)</f>
        <v>0</v>
      </c>
      <c r="N35" s="25">
        <f ca="1">ROUND(Anteile!$B$31/'Abs3'!$M$2102*'Abs3'!M35,0)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3713</v>
      </c>
      <c r="F36" s="37">
        <f>Gmden!N35</f>
        <v>0</v>
      </c>
      <c r="G36" s="8">
        <f t="shared" si="2"/>
        <v>0</v>
      </c>
      <c r="H36" s="25">
        <f>ROUND(Anteile!$B$29/'Abs3'!$G$2102*'Abs3'!G36,0)</f>
        <v>0</v>
      </c>
      <c r="I36" s="37">
        <f>Gmden!O35</f>
        <v>0</v>
      </c>
      <c r="J36" s="8">
        <f t="shared" si="3"/>
        <v>0</v>
      </c>
      <c r="K36" s="25">
        <f>ROUND(Anteile!$B$30/'Abs3'!$J$2102*'Abs3'!J36,0)</f>
        <v>0</v>
      </c>
      <c r="L36" s="8">
        <f>Gmden!M35</f>
        <v>4797752.5732141016</v>
      </c>
      <c r="M36" s="8">
        <f ca="1">IF(AND(E36&gt;10000,Gmden!J35=500,Gmden!K35=500),MAX(0,OFFSET('Fk Abs3'!$E$7,'Abs3'!C36,0)*0.95*E36-L36),0)</f>
        <v>0</v>
      </c>
      <c r="N36" s="25">
        <f ca="1">ROUND(Anteile!$B$31/'Abs3'!$M$2102*'Abs3'!M36,0)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886</v>
      </c>
      <c r="F37" s="37">
        <f>Gmden!N36</f>
        <v>0</v>
      </c>
      <c r="G37" s="8">
        <f t="shared" si="2"/>
        <v>0</v>
      </c>
      <c r="H37" s="25">
        <f>ROUND(Anteile!$B$29/'Abs3'!$G$2102*'Abs3'!G37,0)</f>
        <v>0</v>
      </c>
      <c r="I37" s="37">
        <f>Gmden!O36</f>
        <v>0</v>
      </c>
      <c r="J37" s="8">
        <f t="shared" si="3"/>
        <v>0</v>
      </c>
      <c r="K37" s="25">
        <f>ROUND(Anteile!$B$30/'Abs3'!$J$2102*'Abs3'!J37,0)</f>
        <v>0</v>
      </c>
      <c r="L37" s="8">
        <f>Gmden!M36</f>
        <v>798751.04945363919</v>
      </c>
      <c r="M37" s="8">
        <f ca="1">IF(AND(E37&gt;10000,Gmden!J36=500,Gmden!K36=500),MAX(0,OFFSET('Fk Abs3'!$E$7,'Abs3'!C37,0)*0.95*E37-L37),0)</f>
        <v>0</v>
      </c>
      <c r="N37" s="25">
        <f ca="1">ROUND(Anteile!$B$31/'Abs3'!$M$2102*'Abs3'!M37,0)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736</v>
      </c>
      <c r="F38" s="37">
        <f>Gmden!N37</f>
        <v>0</v>
      </c>
      <c r="G38" s="8">
        <f t="shared" si="2"/>
        <v>0</v>
      </c>
      <c r="H38" s="25">
        <f>ROUND(Anteile!$B$29/'Abs3'!$G$2102*'Abs3'!G38,0)</f>
        <v>0</v>
      </c>
      <c r="I38" s="37">
        <f>Gmden!O37</f>
        <v>0</v>
      </c>
      <c r="J38" s="8">
        <f t="shared" si="3"/>
        <v>0</v>
      </c>
      <c r="K38" s="25">
        <f>ROUND(Anteile!$B$30/'Abs3'!$J$2102*'Abs3'!J38,0)</f>
        <v>0</v>
      </c>
      <c r="L38" s="8">
        <f>Gmden!M37</f>
        <v>638470.95983959187</v>
      </c>
      <c r="M38" s="8">
        <f ca="1">IF(AND(E38&gt;10000,Gmden!J37=500,Gmden!K37=500),MAX(0,OFFSET('Fk Abs3'!$E$7,'Abs3'!C38,0)*0.95*E38-L38),0)</f>
        <v>0</v>
      </c>
      <c r="N38" s="25">
        <f ca="1">ROUND(Anteile!$B$31/'Abs3'!$M$2102*'Abs3'!M38,0)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1994</v>
      </c>
      <c r="F39" s="37">
        <f>Gmden!N38</f>
        <v>0</v>
      </c>
      <c r="G39" s="8">
        <f t="shared" si="2"/>
        <v>0</v>
      </c>
      <c r="H39" s="25">
        <f>ROUND(Anteile!$B$29/'Abs3'!$G$2102*'Abs3'!G39,0)</f>
        <v>0</v>
      </c>
      <c r="I39" s="37">
        <f>Gmden!O38</f>
        <v>0</v>
      </c>
      <c r="J39" s="8">
        <f t="shared" si="3"/>
        <v>0</v>
      </c>
      <c r="K39" s="25">
        <f>ROUND(Anteile!$B$30/'Abs3'!$J$2102*'Abs3'!J39,0)</f>
        <v>0</v>
      </c>
      <c r="L39" s="8">
        <f>Gmden!M38</f>
        <v>1738798.0051360682</v>
      </c>
      <c r="M39" s="8">
        <f ca="1">IF(AND(E39&gt;10000,Gmden!J38=500,Gmden!K38=500),MAX(0,OFFSET('Fk Abs3'!$E$7,'Abs3'!C39,0)*0.95*E39-L39),0)</f>
        <v>0</v>
      </c>
      <c r="N39" s="25">
        <f ca="1">ROUND(Anteile!$B$31/'Abs3'!$M$2102*'Abs3'!M39,0)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983</v>
      </c>
      <c r="F40" s="37">
        <f>Gmden!N39</f>
        <v>0</v>
      </c>
      <c r="G40" s="8">
        <f t="shared" si="2"/>
        <v>0</v>
      </c>
      <c r="H40" s="25">
        <f>ROUND(Anteile!$B$29/'Abs3'!$G$2102*'Abs3'!G40,0)</f>
        <v>0</v>
      </c>
      <c r="I40" s="37">
        <f>Gmden!O39</f>
        <v>0</v>
      </c>
      <c r="J40" s="8">
        <f t="shared" si="3"/>
        <v>0</v>
      </c>
      <c r="K40" s="25">
        <f>ROUND(Anteile!$B$30/'Abs3'!$J$2102*'Abs3'!J40,0)</f>
        <v>0</v>
      </c>
      <c r="L40" s="8">
        <f>Gmden!M39</f>
        <v>785681.4593373898</v>
      </c>
      <c r="M40" s="8">
        <f ca="1">IF(AND(E40&gt;10000,Gmden!J39=500,Gmden!K39=500),MAX(0,OFFSET('Fk Abs3'!$E$7,'Abs3'!C40,0)*0.95*E40-L40),0)</f>
        <v>0</v>
      </c>
      <c r="N40" s="25">
        <f ca="1">ROUND(Anteile!$B$31/'Abs3'!$M$2102*'Abs3'!M40,0)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475</v>
      </c>
      <c r="F41" s="37">
        <f>Gmden!N40</f>
        <v>0</v>
      </c>
      <c r="G41" s="8">
        <f t="shared" si="2"/>
        <v>0</v>
      </c>
      <c r="H41" s="25">
        <f>ROUND(Anteile!$B$29/'Abs3'!$G$2102*'Abs3'!G41,0)</f>
        <v>0</v>
      </c>
      <c r="I41" s="37">
        <f>Gmden!O40</f>
        <v>0</v>
      </c>
      <c r="J41" s="8">
        <f t="shared" si="3"/>
        <v>0</v>
      </c>
      <c r="K41" s="25">
        <f>ROUND(Anteile!$B$30/'Abs3'!$J$2102*'Abs3'!J41,0)</f>
        <v>0</v>
      </c>
      <c r="L41" s="8">
        <f>Gmden!M40</f>
        <v>385503.44211114972</v>
      </c>
      <c r="M41" s="8">
        <f ca="1">IF(AND(E41&gt;10000,Gmden!J40=500,Gmden!K40=500),MAX(0,OFFSET('Fk Abs3'!$E$7,'Abs3'!C41,0)*0.95*E41-L41),0)</f>
        <v>0</v>
      </c>
      <c r="N41" s="25">
        <f ca="1">ROUND(Anteile!$B$31/'Abs3'!$M$2102*'Abs3'!M41,0)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1435</v>
      </c>
      <c r="F42" s="37">
        <f>Gmden!N41</f>
        <v>0</v>
      </c>
      <c r="G42" s="8">
        <f t="shared" si="2"/>
        <v>0</v>
      </c>
      <c r="H42" s="25">
        <f>ROUND(Anteile!$B$29/'Abs3'!$G$2102*'Abs3'!G42,0)</f>
        <v>0</v>
      </c>
      <c r="I42" s="37">
        <f>Gmden!O41</f>
        <v>0</v>
      </c>
      <c r="J42" s="8">
        <f t="shared" si="3"/>
        <v>0</v>
      </c>
      <c r="K42" s="25">
        <f>ROUND(Anteile!$B$30/'Abs3'!$J$2102*'Abs3'!J42,0)</f>
        <v>0</v>
      </c>
      <c r="L42" s="8">
        <f>Gmden!M41</f>
        <v>1222724.4136410523</v>
      </c>
      <c r="M42" s="8">
        <f ca="1">IF(AND(E42&gt;10000,Gmden!J41=500,Gmden!K41=500),MAX(0,OFFSET('Fk Abs3'!$E$7,'Abs3'!C42,0)*0.95*E42-L42),0)</f>
        <v>0</v>
      </c>
      <c r="N42" s="25">
        <f ca="1">ROUND(Anteile!$B$31/'Abs3'!$M$2102*'Abs3'!M42,0)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930</v>
      </c>
      <c r="F43" s="37">
        <f>Gmden!N42</f>
        <v>0</v>
      </c>
      <c r="G43" s="8">
        <f t="shared" si="2"/>
        <v>0</v>
      </c>
      <c r="H43" s="25">
        <f>ROUND(Anteile!$B$29/'Abs3'!$G$2102*'Abs3'!G43,0)</f>
        <v>0</v>
      </c>
      <c r="I43" s="37">
        <f>Gmden!O42</f>
        <v>0</v>
      </c>
      <c r="J43" s="8">
        <f t="shared" si="3"/>
        <v>0</v>
      </c>
      <c r="K43" s="25">
        <f>ROUND(Anteile!$B$30/'Abs3'!$J$2102*'Abs3'!J43,0)</f>
        <v>0</v>
      </c>
      <c r="L43" s="8">
        <f>Gmden!M42</f>
        <v>804894.79960709298</v>
      </c>
      <c r="M43" s="8">
        <f ca="1">IF(AND(E43&gt;10000,Gmden!J42=500,Gmden!K42=500),MAX(0,OFFSET('Fk Abs3'!$E$7,'Abs3'!C43,0)*0.95*E43-L43),0)</f>
        <v>0</v>
      </c>
      <c r="N43" s="25">
        <f ca="1">ROUND(Anteile!$B$31/'Abs3'!$M$2102*'Abs3'!M43,0)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970</v>
      </c>
      <c r="F44" s="37">
        <f>Gmden!N43</f>
        <v>0</v>
      </c>
      <c r="G44" s="8">
        <f t="shared" si="2"/>
        <v>0</v>
      </c>
      <c r="H44" s="25">
        <f>ROUND(Anteile!$B$29/'Abs3'!$G$2102*'Abs3'!G44,0)</f>
        <v>0</v>
      </c>
      <c r="I44" s="37">
        <f>Gmden!O43</f>
        <v>0</v>
      </c>
      <c r="J44" s="8">
        <f t="shared" si="3"/>
        <v>0</v>
      </c>
      <c r="K44" s="25">
        <f>ROUND(Anteile!$B$30/'Abs3'!$J$2102*'Abs3'!J44,0)</f>
        <v>0</v>
      </c>
      <c r="L44" s="8">
        <f>Gmden!M43</f>
        <v>975945.00883750571</v>
      </c>
      <c r="M44" s="8">
        <f ca="1">IF(AND(E44&gt;10000,Gmden!J43=500,Gmden!K43=500),MAX(0,OFFSET('Fk Abs3'!$E$7,'Abs3'!C44,0)*0.95*E44-L44),0)</f>
        <v>0</v>
      </c>
      <c r="N44" s="25">
        <f ca="1">ROUND(Anteile!$B$31/'Abs3'!$M$2102*'Abs3'!M44,0)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2670</v>
      </c>
      <c r="F45" s="37">
        <f>Gmden!N44</f>
        <v>0</v>
      </c>
      <c r="G45" s="8">
        <f t="shared" si="2"/>
        <v>0</v>
      </c>
      <c r="H45" s="25">
        <f>ROUND(Anteile!$B$29/'Abs3'!$G$2102*'Abs3'!G45,0)</f>
        <v>0</v>
      </c>
      <c r="I45" s="37">
        <f>Gmden!O44</f>
        <v>0</v>
      </c>
      <c r="J45" s="8">
        <f t="shared" si="3"/>
        <v>0</v>
      </c>
      <c r="K45" s="25">
        <f>ROUND(Anteile!$B$30/'Abs3'!$J$2102*'Abs3'!J45,0)</f>
        <v>0</v>
      </c>
      <c r="L45" s="8">
        <f>Gmden!M44</f>
        <v>3660141.930000734</v>
      </c>
      <c r="M45" s="8">
        <f ca="1">IF(AND(E45&gt;10000,Gmden!J44=500,Gmden!K44=500),MAX(0,OFFSET('Fk Abs3'!$E$7,'Abs3'!C45,0)*0.95*E45-L45),0)</f>
        <v>0</v>
      </c>
      <c r="N45" s="25">
        <f ca="1">ROUND(Anteile!$B$31/'Abs3'!$M$2102*'Abs3'!M45,0)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1226</v>
      </c>
      <c r="F46" s="37">
        <f>Gmden!N45</f>
        <v>0</v>
      </c>
      <c r="G46" s="8">
        <f t="shared" si="2"/>
        <v>0</v>
      </c>
      <c r="H46" s="25">
        <f>ROUND(Anteile!$B$29/'Abs3'!$G$2102*'Abs3'!G46,0)</f>
        <v>0</v>
      </c>
      <c r="I46" s="37">
        <f>Gmden!O45</f>
        <v>0</v>
      </c>
      <c r="J46" s="8">
        <f t="shared" si="3"/>
        <v>0</v>
      </c>
      <c r="K46" s="25">
        <f>ROUND(Anteile!$B$30/'Abs3'!$J$2102*'Abs3'!J46,0)</f>
        <v>0</v>
      </c>
      <c r="L46" s="8">
        <f>Gmden!M45</f>
        <v>1017500.2979121463</v>
      </c>
      <c r="M46" s="8">
        <f ca="1">IF(AND(E46&gt;10000,Gmden!J45=500,Gmden!K45=500),MAX(0,OFFSET('Fk Abs3'!$E$7,'Abs3'!C46,0)*0.95*E46-L46),0)</f>
        <v>0</v>
      </c>
      <c r="N46" s="25">
        <f ca="1">ROUND(Anteile!$B$31/'Abs3'!$M$2102*'Abs3'!M46,0)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904</v>
      </c>
      <c r="F47" s="37">
        <f>Gmden!N46</f>
        <v>0</v>
      </c>
      <c r="G47" s="8">
        <f t="shared" si="2"/>
        <v>0</v>
      </c>
      <c r="H47" s="25">
        <f>ROUND(Anteile!$B$29/'Abs3'!$G$2102*'Abs3'!G47,0)</f>
        <v>0</v>
      </c>
      <c r="I47" s="37">
        <f>Gmden!O46</f>
        <v>0</v>
      </c>
      <c r="J47" s="8">
        <f t="shared" si="3"/>
        <v>0</v>
      </c>
      <c r="K47" s="25">
        <f>ROUND(Anteile!$B$30/'Abs3'!$J$2102*'Abs3'!J47,0)</f>
        <v>0</v>
      </c>
      <c r="L47" s="8">
        <f>Gmden!M46</f>
        <v>787459.59860732488</v>
      </c>
      <c r="M47" s="8">
        <f ca="1">IF(AND(E47&gt;10000,Gmden!J46=500,Gmden!K46=500),MAX(0,OFFSET('Fk Abs3'!$E$7,'Abs3'!C47,0)*0.95*E47-L47),0)</f>
        <v>0</v>
      </c>
      <c r="N47" s="25">
        <f ca="1">ROUND(Anteile!$B$31/'Abs3'!$M$2102*'Abs3'!M47,0)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1360</v>
      </c>
      <c r="F48" s="37">
        <f>Gmden!N47</f>
        <v>0</v>
      </c>
      <c r="G48" s="8">
        <f t="shared" si="2"/>
        <v>0</v>
      </c>
      <c r="H48" s="25">
        <f>ROUND(Anteile!$B$29/'Abs3'!$G$2102*'Abs3'!G48,0)</f>
        <v>0</v>
      </c>
      <c r="I48" s="37">
        <f>Gmden!O47</f>
        <v>0</v>
      </c>
      <c r="J48" s="8">
        <f t="shared" si="3"/>
        <v>0</v>
      </c>
      <c r="K48" s="25">
        <f>ROUND(Anteile!$B$30/'Abs3'!$J$2102*'Abs3'!J48,0)</f>
        <v>0</v>
      </c>
      <c r="L48" s="8">
        <f>Gmden!M47</f>
        <v>1332235.6538340286</v>
      </c>
      <c r="M48" s="8">
        <f ca="1">IF(AND(E48&gt;10000,Gmden!J47=500,Gmden!K47=500),MAX(0,OFFSET('Fk Abs3'!$E$7,'Abs3'!C48,0)*0.95*E48-L48),0)</f>
        <v>0</v>
      </c>
      <c r="N48" s="25">
        <f ca="1">ROUND(Anteile!$B$31/'Abs3'!$M$2102*'Abs3'!M48,0)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358</v>
      </c>
      <c r="F49" s="37">
        <f>Gmden!N48</f>
        <v>0</v>
      </c>
      <c r="G49" s="8">
        <f t="shared" si="2"/>
        <v>0</v>
      </c>
      <c r="H49" s="25">
        <f>ROUND(Anteile!$B$29/'Abs3'!$G$2102*'Abs3'!G49,0)</f>
        <v>0</v>
      </c>
      <c r="I49" s="37">
        <f>Gmden!O48</f>
        <v>0</v>
      </c>
      <c r="J49" s="8">
        <f t="shared" si="3"/>
        <v>0</v>
      </c>
      <c r="K49" s="25">
        <f>ROUND(Anteile!$B$30/'Abs3'!$J$2102*'Abs3'!J49,0)</f>
        <v>0</v>
      </c>
      <c r="L49" s="8">
        <f>Gmden!M48</f>
        <v>285048.71761219285</v>
      </c>
      <c r="M49" s="8">
        <f ca="1">IF(AND(E49&gt;10000,Gmden!J48=500,Gmden!K48=500),MAX(0,OFFSET('Fk Abs3'!$E$7,'Abs3'!C49,0)*0.95*E49-L49),0)</f>
        <v>0</v>
      </c>
      <c r="N49" s="25">
        <f ca="1">ROUND(Anteile!$B$31/'Abs3'!$M$2102*'Abs3'!M49,0)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491</v>
      </c>
      <c r="F50" s="37">
        <f>Gmden!N49</f>
        <v>0</v>
      </c>
      <c r="G50" s="8">
        <f t="shared" si="2"/>
        <v>0</v>
      </c>
      <c r="H50" s="25">
        <f>ROUND(Anteile!$B$29/'Abs3'!$G$2102*'Abs3'!G50,0)</f>
        <v>0</v>
      </c>
      <c r="I50" s="37">
        <f>Gmden!O49</f>
        <v>0</v>
      </c>
      <c r="J50" s="8">
        <f t="shared" si="3"/>
        <v>0</v>
      </c>
      <c r="K50" s="25">
        <f>ROUND(Anteile!$B$30/'Abs3'!$J$2102*'Abs3'!J50,0)</f>
        <v>0</v>
      </c>
      <c r="L50" s="8">
        <f>Gmden!M49</f>
        <v>398822.19748669903</v>
      </c>
      <c r="M50" s="8">
        <f ca="1">IF(AND(E50&gt;10000,Gmden!J49=500,Gmden!K49=500),MAX(0,OFFSET('Fk Abs3'!$E$7,'Abs3'!C50,0)*0.95*E50-L50),0)</f>
        <v>0</v>
      </c>
      <c r="N50" s="25">
        <f ca="1">ROUND(Anteile!$B$31/'Abs3'!$M$2102*'Abs3'!M50,0)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241</v>
      </c>
      <c r="F51" s="37">
        <f>Gmden!N50</f>
        <v>0</v>
      </c>
      <c r="G51" s="8">
        <f t="shared" si="2"/>
        <v>0</v>
      </c>
      <c r="H51" s="25">
        <f>ROUND(Anteile!$B$29/'Abs3'!$G$2102*'Abs3'!G51,0)</f>
        <v>0</v>
      </c>
      <c r="I51" s="37">
        <f>Gmden!O50</f>
        <v>0</v>
      </c>
      <c r="J51" s="8">
        <f t="shared" si="3"/>
        <v>0</v>
      </c>
      <c r="K51" s="25">
        <f>ROUND(Anteile!$B$30/'Abs3'!$J$2102*'Abs3'!J51,0)</f>
        <v>0</v>
      </c>
      <c r="L51" s="8">
        <f>Gmden!M50</f>
        <v>198164.65311323595</v>
      </c>
      <c r="M51" s="8">
        <f ca="1">IF(AND(E51&gt;10000,Gmden!J50=500,Gmden!K50=500),MAX(0,OFFSET('Fk Abs3'!$E$7,'Abs3'!C51,0)*0.95*E51-L51),0)</f>
        <v>0</v>
      </c>
      <c r="N51" s="25">
        <f ca="1">ROUND(Anteile!$B$31/'Abs3'!$M$2102*'Abs3'!M51,0)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337</v>
      </c>
      <c r="F52" s="37">
        <f>Gmden!N51</f>
        <v>0</v>
      </c>
      <c r="G52" s="8">
        <f t="shared" si="2"/>
        <v>0</v>
      </c>
      <c r="H52" s="25">
        <f>ROUND(Anteile!$B$29/'Abs3'!$G$2102*'Abs3'!G52,0)</f>
        <v>0</v>
      </c>
      <c r="I52" s="37">
        <f>Gmden!O51</f>
        <v>0</v>
      </c>
      <c r="J52" s="8">
        <f t="shared" si="3"/>
        <v>0</v>
      </c>
      <c r="K52" s="25">
        <f>ROUND(Anteile!$B$30/'Abs3'!$J$2102*'Abs3'!J52,0)</f>
        <v>0</v>
      </c>
      <c r="L52" s="8">
        <f>Gmden!M51</f>
        <v>270411.18526622624</v>
      </c>
      <c r="M52" s="8">
        <f ca="1">IF(AND(E52&gt;10000,Gmden!J51=500,Gmden!K51=500),MAX(0,OFFSET('Fk Abs3'!$E$7,'Abs3'!C52,0)*0.95*E52-L52),0)</f>
        <v>0</v>
      </c>
      <c r="N52" s="25">
        <f ca="1">ROUND(Anteile!$B$31/'Abs3'!$M$2102*'Abs3'!M52,0)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223</v>
      </c>
      <c r="F53" s="37">
        <f>Gmden!N52</f>
        <v>0</v>
      </c>
      <c r="G53" s="8">
        <f t="shared" si="2"/>
        <v>0</v>
      </c>
      <c r="H53" s="25">
        <f>ROUND(Anteile!$B$29/'Abs3'!$G$2102*'Abs3'!G53,0)</f>
        <v>0</v>
      </c>
      <c r="I53" s="37">
        <f>Gmden!O52</f>
        <v>0</v>
      </c>
      <c r="J53" s="8">
        <f t="shared" si="3"/>
        <v>0</v>
      </c>
      <c r="K53" s="25">
        <f>ROUND(Anteile!$B$30/'Abs3'!$J$2102*'Abs3'!J53,0)</f>
        <v>0</v>
      </c>
      <c r="L53" s="8">
        <f>Gmden!M52</f>
        <v>176304.62395955028</v>
      </c>
      <c r="M53" s="8">
        <f ca="1">IF(AND(E53&gt;10000,Gmden!J52=500,Gmden!K52=500),MAX(0,OFFSET('Fk Abs3'!$E$7,'Abs3'!C53,0)*0.95*E53-L53),0)</f>
        <v>0</v>
      </c>
      <c r="N53" s="25">
        <f ca="1">ROUND(Anteile!$B$31/'Abs3'!$M$2102*'Abs3'!M53,0)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65</v>
      </c>
      <c r="F54" s="37">
        <f>Gmden!N53</f>
        <v>0</v>
      </c>
      <c r="G54" s="8">
        <f t="shared" si="2"/>
        <v>0</v>
      </c>
      <c r="H54" s="25">
        <f>ROUND(Anteile!$B$29/'Abs3'!$G$2102*'Abs3'!G54,0)</f>
        <v>0</v>
      </c>
      <c r="I54" s="37">
        <f>Gmden!O53</f>
        <v>0</v>
      </c>
      <c r="J54" s="8">
        <f t="shared" si="3"/>
        <v>0</v>
      </c>
      <c r="K54" s="25">
        <f>ROUND(Anteile!$B$30/'Abs3'!$J$2102*'Abs3'!J54,0)</f>
        <v>0</v>
      </c>
      <c r="L54" s="8">
        <f>Gmden!M53</f>
        <v>51502.162499420483</v>
      </c>
      <c r="M54" s="8">
        <f ca="1">IF(AND(E54&gt;10000,Gmden!J53=500,Gmden!K53=500),MAX(0,OFFSET('Fk Abs3'!$E$7,'Abs3'!C54,0)*0.95*E54-L54),0)</f>
        <v>0</v>
      </c>
      <c r="N54" s="25">
        <f ca="1">ROUND(Anteile!$B$31/'Abs3'!$M$2102*'Abs3'!M54,0)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213</v>
      </c>
      <c r="F55" s="37">
        <f>Gmden!N54</f>
        <v>0</v>
      </c>
      <c r="G55" s="8">
        <f t="shared" si="2"/>
        <v>0</v>
      </c>
      <c r="H55" s="25">
        <f>ROUND(Anteile!$B$29/'Abs3'!$G$2102*'Abs3'!G55,0)</f>
        <v>0</v>
      </c>
      <c r="I55" s="37">
        <f>Gmden!O54</f>
        <v>0</v>
      </c>
      <c r="J55" s="8">
        <f t="shared" si="3"/>
        <v>0</v>
      </c>
      <c r="K55" s="25">
        <f>ROUND(Anteile!$B$30/'Abs3'!$J$2102*'Abs3'!J55,0)</f>
        <v>0</v>
      </c>
      <c r="L55" s="8">
        <f>Gmden!M54</f>
        <v>176602.06665194713</v>
      </c>
      <c r="M55" s="8">
        <f ca="1">IF(AND(E55&gt;10000,Gmden!J54=500,Gmden!K54=500),MAX(0,OFFSET('Fk Abs3'!$E$7,'Abs3'!C55,0)*0.95*E55-L55),0)</f>
        <v>0</v>
      </c>
      <c r="N55" s="25">
        <f ca="1">ROUND(Anteile!$B$31/'Abs3'!$M$2102*'Abs3'!M55,0)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376</v>
      </c>
      <c r="F56" s="37">
        <f>Gmden!N55</f>
        <v>0</v>
      </c>
      <c r="G56" s="8">
        <f t="shared" si="2"/>
        <v>0</v>
      </c>
      <c r="H56" s="25">
        <f>ROUND(Anteile!$B$29/'Abs3'!$G$2102*'Abs3'!G56,0)</f>
        <v>0</v>
      </c>
      <c r="I56" s="37">
        <f>Gmden!O55</f>
        <v>0</v>
      </c>
      <c r="J56" s="8">
        <f t="shared" si="3"/>
        <v>0</v>
      </c>
      <c r="K56" s="25">
        <f>ROUND(Anteile!$B$30/'Abs3'!$J$2102*'Abs3'!J56,0)</f>
        <v>0</v>
      </c>
      <c r="L56" s="8">
        <f>Gmden!M55</f>
        <v>320691.05356719095</v>
      </c>
      <c r="M56" s="8">
        <f ca="1">IF(AND(E56&gt;10000,Gmden!J55=500,Gmden!K55=500),MAX(0,OFFSET('Fk Abs3'!$E$7,'Abs3'!C56,0)*0.95*E56-L56),0)</f>
        <v>0</v>
      </c>
      <c r="N56" s="25">
        <f ca="1">ROUND(Anteile!$B$31/'Abs3'!$M$2102*'Abs3'!M56,0)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340</v>
      </c>
      <c r="F57" s="37">
        <f>Gmden!N56</f>
        <v>0</v>
      </c>
      <c r="G57" s="8">
        <f t="shared" si="2"/>
        <v>0</v>
      </c>
      <c r="H57" s="25">
        <f>ROUND(Anteile!$B$29/'Abs3'!$G$2102*'Abs3'!G57,0)</f>
        <v>0</v>
      </c>
      <c r="I57" s="37">
        <f>Gmden!O56</f>
        <v>0</v>
      </c>
      <c r="J57" s="8">
        <f t="shared" si="3"/>
        <v>0</v>
      </c>
      <c r="K57" s="25">
        <f>ROUND(Anteile!$B$30/'Abs3'!$J$2102*'Abs3'!J57,0)</f>
        <v>0</v>
      </c>
      <c r="L57" s="8">
        <f>Gmden!M56</f>
        <v>292661.30845850718</v>
      </c>
      <c r="M57" s="8">
        <f ca="1">IF(AND(E57&gt;10000,Gmden!J56=500,Gmden!K56=500),MAX(0,OFFSET('Fk Abs3'!$E$7,'Abs3'!C57,0)*0.95*E57-L57),0)</f>
        <v>0</v>
      </c>
      <c r="N57" s="25">
        <f ca="1">ROUND(Anteile!$B$31/'Abs3'!$M$2102*'Abs3'!M57,0)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447</v>
      </c>
      <c r="F58" s="37">
        <f>Gmden!N57</f>
        <v>0</v>
      </c>
      <c r="G58" s="8">
        <f t="shared" si="2"/>
        <v>0</v>
      </c>
      <c r="H58" s="25">
        <f>ROUND(Anteile!$B$29/'Abs3'!$G$2102*'Abs3'!G58,0)</f>
        <v>0</v>
      </c>
      <c r="I58" s="37">
        <f>Gmden!O57</f>
        <v>0</v>
      </c>
      <c r="J58" s="8">
        <f t="shared" si="3"/>
        <v>0</v>
      </c>
      <c r="K58" s="25">
        <f>ROUND(Anteile!$B$30/'Abs3'!$J$2102*'Abs3'!J58,0)</f>
        <v>0</v>
      </c>
      <c r="L58" s="8">
        <f>Gmden!M57</f>
        <v>371829.78564986092</v>
      </c>
      <c r="M58" s="8">
        <f ca="1">IF(AND(E58&gt;10000,Gmden!J57=500,Gmden!K57=500),MAX(0,OFFSET('Fk Abs3'!$E$7,'Abs3'!C58,0)*0.95*E58-L58),0)</f>
        <v>0</v>
      </c>
      <c r="N58" s="25">
        <f ca="1">ROUND(Anteile!$B$31/'Abs3'!$M$2102*'Abs3'!M58,0)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398</v>
      </c>
      <c r="F59" s="37">
        <f>Gmden!N58</f>
        <v>0</v>
      </c>
      <c r="G59" s="8">
        <f t="shared" si="2"/>
        <v>0</v>
      </c>
      <c r="H59" s="25">
        <f>ROUND(Anteile!$B$29/'Abs3'!$G$2102*'Abs3'!G59,0)</f>
        <v>0</v>
      </c>
      <c r="I59" s="37">
        <f>Gmden!O58</f>
        <v>0</v>
      </c>
      <c r="J59" s="8">
        <f t="shared" si="3"/>
        <v>0</v>
      </c>
      <c r="K59" s="25">
        <f>ROUND(Anteile!$B$30/'Abs3'!$J$2102*'Abs3'!J59,0)</f>
        <v>0</v>
      </c>
      <c r="L59" s="8">
        <f>Gmden!M58</f>
        <v>342546.90684260544</v>
      </c>
      <c r="M59" s="8">
        <f ca="1">IF(AND(E59&gt;10000,Gmden!J58=500,Gmden!K58=500),MAX(0,OFFSET('Fk Abs3'!$E$7,'Abs3'!C59,0)*0.95*E59-L59),0)</f>
        <v>0</v>
      </c>
      <c r="N59" s="25">
        <f ca="1">ROUND(Anteile!$B$31/'Abs3'!$M$2102*'Abs3'!M59,0)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1738</v>
      </c>
      <c r="F60" s="37">
        <f>Gmden!N59</f>
        <v>0</v>
      </c>
      <c r="G60" s="8">
        <f t="shared" si="2"/>
        <v>0</v>
      </c>
      <c r="H60" s="25">
        <f>ROUND(Anteile!$B$29/'Abs3'!$G$2102*'Abs3'!G60,0)</f>
        <v>0</v>
      </c>
      <c r="I60" s="37">
        <f>Gmden!O59</f>
        <v>0</v>
      </c>
      <c r="J60" s="8">
        <f t="shared" si="3"/>
        <v>0</v>
      </c>
      <c r="K60" s="25">
        <f>ROUND(Anteile!$B$30/'Abs3'!$J$2102*'Abs3'!J60,0)</f>
        <v>0</v>
      </c>
      <c r="L60" s="8">
        <f>Gmden!M59</f>
        <v>1612367.4160614279</v>
      </c>
      <c r="M60" s="8">
        <f ca="1">IF(AND(E60&gt;10000,Gmden!J59=500,Gmden!K59=500),MAX(0,OFFSET('Fk Abs3'!$E$7,'Abs3'!C60,0)*0.95*E60-L60),0)</f>
        <v>0</v>
      </c>
      <c r="N60" s="25">
        <f ca="1">ROUND(Anteile!$B$31/'Abs3'!$M$2102*'Abs3'!M60,0)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931</v>
      </c>
      <c r="F61" s="37">
        <f>Gmden!N60</f>
        <v>0</v>
      </c>
      <c r="G61" s="8">
        <f t="shared" si="2"/>
        <v>0</v>
      </c>
      <c r="H61" s="25">
        <f>ROUND(Anteile!$B$29/'Abs3'!$G$2102*'Abs3'!G61,0)</f>
        <v>0</v>
      </c>
      <c r="I61" s="37">
        <f>Gmden!O60</f>
        <v>0</v>
      </c>
      <c r="J61" s="8">
        <f t="shared" si="3"/>
        <v>0</v>
      </c>
      <c r="K61" s="25">
        <f>ROUND(Anteile!$B$30/'Abs3'!$J$2102*'Abs3'!J61,0)</f>
        <v>0</v>
      </c>
      <c r="L61" s="8">
        <f>Gmden!M60</f>
        <v>841490.82733785338</v>
      </c>
      <c r="M61" s="8">
        <f ca="1">IF(AND(E61&gt;10000,Gmden!J60=500,Gmden!K60=500),MAX(0,OFFSET('Fk Abs3'!$E$7,'Abs3'!C61,0)*0.95*E61-L61),0)</f>
        <v>0</v>
      </c>
      <c r="N61" s="25">
        <f ca="1">ROUND(Anteile!$B$31/'Abs3'!$M$2102*'Abs3'!M61,0)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1226</v>
      </c>
      <c r="F62" s="37">
        <f>Gmden!N61</f>
        <v>0</v>
      </c>
      <c r="G62" s="8">
        <f t="shared" si="2"/>
        <v>0</v>
      </c>
      <c r="H62" s="25">
        <f>ROUND(Anteile!$B$29/'Abs3'!$G$2102*'Abs3'!G62,0)</f>
        <v>0</v>
      </c>
      <c r="I62" s="37">
        <f>Gmden!O61</f>
        <v>0</v>
      </c>
      <c r="J62" s="8">
        <f t="shared" si="3"/>
        <v>0</v>
      </c>
      <c r="K62" s="25">
        <f>ROUND(Anteile!$B$30/'Abs3'!$J$2102*'Abs3'!J62,0)</f>
        <v>0</v>
      </c>
      <c r="L62" s="8">
        <f>Gmden!M61</f>
        <v>1839234.7057160698</v>
      </c>
      <c r="M62" s="8">
        <f ca="1">IF(AND(E62&gt;10000,Gmden!J61=500,Gmden!K61=500),MAX(0,OFFSET('Fk Abs3'!$E$7,'Abs3'!C62,0)*0.95*E62-L62),0)</f>
        <v>0</v>
      </c>
      <c r="N62" s="25">
        <f ca="1">ROUND(Anteile!$B$31/'Abs3'!$M$2102*'Abs3'!M62,0)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4110</v>
      </c>
      <c r="F63" s="37">
        <f>Gmden!N62</f>
        <v>0</v>
      </c>
      <c r="G63" s="8">
        <f t="shared" si="2"/>
        <v>0</v>
      </c>
      <c r="H63" s="25">
        <f>ROUND(Anteile!$B$29/'Abs3'!$G$2102*'Abs3'!G63,0)</f>
        <v>0</v>
      </c>
      <c r="I63" s="37">
        <f>Gmden!O62</f>
        <v>0</v>
      </c>
      <c r="J63" s="8">
        <f t="shared" si="3"/>
        <v>0</v>
      </c>
      <c r="K63" s="25">
        <f>ROUND(Anteile!$B$30/'Abs3'!$J$2102*'Abs3'!J63,0)</f>
        <v>0</v>
      </c>
      <c r="L63" s="8">
        <f>Gmden!M62</f>
        <v>4716198.2434248952</v>
      </c>
      <c r="M63" s="8">
        <f ca="1">IF(AND(E63&gt;10000,Gmden!J62=500,Gmden!K62=500),MAX(0,OFFSET('Fk Abs3'!$E$7,'Abs3'!C63,0)*0.95*E63-L63),0)</f>
        <v>0</v>
      </c>
      <c r="N63" s="25">
        <f ca="1">ROUND(Anteile!$B$31/'Abs3'!$M$2102*'Abs3'!M63,0)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1040</v>
      </c>
      <c r="F64" s="37">
        <f>Gmden!N63</f>
        <v>0</v>
      </c>
      <c r="G64" s="8">
        <f t="shared" si="2"/>
        <v>0</v>
      </c>
      <c r="H64" s="25">
        <f>ROUND(Anteile!$B$29/'Abs3'!$G$2102*'Abs3'!G64,0)</f>
        <v>0</v>
      </c>
      <c r="I64" s="37">
        <f>Gmden!O63</f>
        <v>0</v>
      </c>
      <c r="J64" s="8">
        <f t="shared" si="3"/>
        <v>0</v>
      </c>
      <c r="K64" s="25">
        <f>ROUND(Anteile!$B$30/'Abs3'!$J$2102*'Abs3'!J64,0)</f>
        <v>0</v>
      </c>
      <c r="L64" s="8">
        <f>Gmden!M63</f>
        <v>910983.90428275464</v>
      </c>
      <c r="M64" s="8">
        <f ca="1">IF(AND(E64&gt;10000,Gmden!J63=500,Gmden!K63=500),MAX(0,OFFSET('Fk Abs3'!$E$7,'Abs3'!C64,0)*0.95*E64-L64),0)</f>
        <v>0</v>
      </c>
      <c r="N64" s="25">
        <f ca="1">ROUND(Anteile!$B$31/'Abs3'!$M$2102*'Abs3'!M64,0)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1148</v>
      </c>
      <c r="F65" s="37">
        <f>Gmden!N64</f>
        <v>0</v>
      </c>
      <c r="G65" s="8">
        <f t="shared" si="2"/>
        <v>0</v>
      </c>
      <c r="H65" s="25">
        <f>ROUND(Anteile!$B$29/'Abs3'!$G$2102*'Abs3'!G65,0)</f>
        <v>0</v>
      </c>
      <c r="I65" s="37">
        <f>Gmden!O64</f>
        <v>0</v>
      </c>
      <c r="J65" s="8">
        <f t="shared" si="3"/>
        <v>0</v>
      </c>
      <c r="K65" s="25">
        <f>ROUND(Anteile!$B$30/'Abs3'!$J$2102*'Abs3'!J65,0)</f>
        <v>0</v>
      </c>
      <c r="L65" s="8">
        <f>Gmden!M64</f>
        <v>983900.24491284182</v>
      </c>
      <c r="M65" s="8">
        <f ca="1">IF(AND(E65&gt;10000,Gmden!J64=500,Gmden!K64=500),MAX(0,OFFSET('Fk Abs3'!$E$7,'Abs3'!C65,0)*0.95*E65-L65),0)</f>
        <v>0</v>
      </c>
      <c r="N65" s="25">
        <f ca="1">ROUND(Anteile!$B$31/'Abs3'!$M$2102*'Abs3'!M65,0)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917</v>
      </c>
      <c r="F66" s="37">
        <f>Gmden!N65</f>
        <v>0</v>
      </c>
      <c r="G66" s="8">
        <f t="shared" si="2"/>
        <v>0</v>
      </c>
      <c r="H66" s="25">
        <f>ROUND(Anteile!$B$29/'Abs3'!$G$2102*'Abs3'!G66,0)</f>
        <v>0</v>
      </c>
      <c r="I66" s="37">
        <f>Gmden!O65</f>
        <v>0</v>
      </c>
      <c r="J66" s="8">
        <f t="shared" si="3"/>
        <v>0</v>
      </c>
      <c r="K66" s="25">
        <f>ROUND(Anteile!$B$30/'Abs3'!$J$2102*'Abs3'!J66,0)</f>
        <v>0</v>
      </c>
      <c r="L66" s="8">
        <f>Gmden!M65</f>
        <v>771485.24910720903</v>
      </c>
      <c r="M66" s="8">
        <f ca="1">IF(AND(E66&gt;10000,Gmden!J65=500,Gmden!K65=500),MAX(0,OFFSET('Fk Abs3'!$E$7,'Abs3'!C66,0)*0.95*E66-L66),0)</f>
        <v>0</v>
      </c>
      <c r="N66" s="25">
        <f ca="1">ROUND(Anteile!$B$31/'Abs3'!$M$2102*'Abs3'!M66,0)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2163</v>
      </c>
      <c r="F67" s="37">
        <f>Gmden!N66</f>
        <v>0</v>
      </c>
      <c r="G67" s="8">
        <f t="shared" si="2"/>
        <v>0</v>
      </c>
      <c r="H67" s="25">
        <f>ROUND(Anteile!$B$29/'Abs3'!$G$2102*'Abs3'!G67,0)</f>
        <v>0</v>
      </c>
      <c r="I67" s="37">
        <f>Gmden!O66</f>
        <v>0</v>
      </c>
      <c r="J67" s="8">
        <f t="shared" si="3"/>
        <v>0</v>
      </c>
      <c r="K67" s="25">
        <f>ROUND(Anteile!$B$30/'Abs3'!$J$2102*'Abs3'!J67,0)</f>
        <v>0</v>
      </c>
      <c r="L67" s="8">
        <f>Gmden!M66</f>
        <v>2656803.7916345615</v>
      </c>
      <c r="M67" s="8">
        <f ca="1">IF(AND(E67&gt;10000,Gmden!J66=500,Gmden!K66=500),MAX(0,OFFSET('Fk Abs3'!$E$7,'Abs3'!C67,0)*0.95*E67-L67),0)</f>
        <v>0</v>
      </c>
      <c r="N67" s="25">
        <f ca="1">ROUND(Anteile!$B$31/'Abs3'!$M$2102*'Abs3'!M67,0)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1966</v>
      </c>
      <c r="F68" s="37">
        <f>Gmden!N67</f>
        <v>0</v>
      </c>
      <c r="G68" s="8">
        <f t="shared" si="2"/>
        <v>0</v>
      </c>
      <c r="H68" s="25">
        <f>ROUND(Anteile!$B$29/'Abs3'!$G$2102*'Abs3'!G68,0)</f>
        <v>0</v>
      </c>
      <c r="I68" s="37">
        <f>Gmden!O67</f>
        <v>0</v>
      </c>
      <c r="J68" s="8">
        <f t="shared" si="3"/>
        <v>0</v>
      </c>
      <c r="K68" s="25">
        <f>ROUND(Anteile!$B$30/'Abs3'!$J$2102*'Abs3'!J68,0)</f>
        <v>0</v>
      </c>
      <c r="L68" s="8">
        <f>Gmden!M67</f>
        <v>1740743.9986747794</v>
      </c>
      <c r="M68" s="8">
        <f ca="1">IF(AND(E68&gt;10000,Gmden!J67=500,Gmden!K67=500),MAX(0,OFFSET('Fk Abs3'!$E$7,'Abs3'!C68,0)*0.95*E68-L68),0)</f>
        <v>0</v>
      </c>
      <c r="N68" s="25">
        <f ca="1">ROUND(Anteile!$B$31/'Abs3'!$M$2102*'Abs3'!M68,0)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714</v>
      </c>
      <c r="F69" s="37">
        <f>Gmden!N68</f>
        <v>0</v>
      </c>
      <c r="G69" s="8">
        <f t="shared" si="2"/>
        <v>0</v>
      </c>
      <c r="H69" s="25">
        <f>ROUND(Anteile!$B$29/'Abs3'!$G$2102*'Abs3'!G69,0)</f>
        <v>0</v>
      </c>
      <c r="I69" s="37">
        <f>Gmden!O68</f>
        <v>0</v>
      </c>
      <c r="J69" s="8">
        <f t="shared" si="3"/>
        <v>0</v>
      </c>
      <c r="K69" s="25">
        <f>ROUND(Anteile!$B$30/'Abs3'!$J$2102*'Abs3'!J69,0)</f>
        <v>0</v>
      </c>
      <c r="L69" s="8">
        <f>Gmden!M68</f>
        <v>597630.04976286506</v>
      </c>
      <c r="M69" s="8">
        <f ca="1">IF(AND(E69&gt;10000,Gmden!J68=500,Gmden!K68=500),MAX(0,OFFSET('Fk Abs3'!$E$7,'Abs3'!C69,0)*0.95*E69-L69),0)</f>
        <v>0</v>
      </c>
      <c r="N69" s="25">
        <f ca="1">ROUND(Anteile!$B$31/'Abs3'!$M$2102*'Abs3'!M69,0)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721</v>
      </c>
      <c r="F70" s="37">
        <f>Gmden!N69</f>
        <v>0</v>
      </c>
      <c r="G70" s="8">
        <f t="shared" si="2"/>
        <v>0</v>
      </c>
      <c r="H70" s="25">
        <f>ROUND(Anteile!$B$29/'Abs3'!$G$2102*'Abs3'!G70,0)</f>
        <v>0</v>
      </c>
      <c r="I70" s="37">
        <f>Gmden!O69</f>
        <v>0</v>
      </c>
      <c r="J70" s="8">
        <f t="shared" si="3"/>
        <v>0</v>
      </c>
      <c r="K70" s="25">
        <f>ROUND(Anteile!$B$30/'Abs3'!$J$2102*'Abs3'!J70,0)</f>
        <v>0</v>
      </c>
      <c r="L70" s="8">
        <f>Gmden!M69</f>
        <v>631660.11387818726</v>
      </c>
      <c r="M70" s="8">
        <f ca="1">IF(AND(E70&gt;10000,Gmden!J69=500,Gmden!K69=500),MAX(0,OFFSET('Fk Abs3'!$E$7,'Abs3'!C70,0)*0.95*E70-L70),0)</f>
        <v>0</v>
      </c>
      <c r="N70" s="25">
        <f ca="1">ROUND(Anteile!$B$31/'Abs3'!$M$2102*'Abs3'!M70,0)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397</v>
      </c>
      <c r="F71" s="37">
        <f>Gmden!N70</f>
        <v>0</v>
      </c>
      <c r="G71" s="8">
        <f t="shared" si="2"/>
        <v>0</v>
      </c>
      <c r="H71" s="25">
        <f>ROUND(Anteile!$B$29/'Abs3'!$G$2102*'Abs3'!G71,0)</f>
        <v>0</v>
      </c>
      <c r="I71" s="37">
        <f>Gmden!O70</f>
        <v>0</v>
      </c>
      <c r="J71" s="8">
        <f t="shared" si="3"/>
        <v>0</v>
      </c>
      <c r="K71" s="25">
        <f>ROUND(Anteile!$B$30/'Abs3'!$J$2102*'Abs3'!J71,0)</f>
        <v>0</v>
      </c>
      <c r="L71" s="8">
        <f>Gmden!M70</f>
        <v>325341.20911184506</v>
      </c>
      <c r="M71" s="8">
        <f ca="1">IF(AND(E71&gt;10000,Gmden!J70=500,Gmden!K70=500),MAX(0,OFFSET('Fk Abs3'!$E$7,'Abs3'!C71,0)*0.95*E71-L71),0)</f>
        <v>0</v>
      </c>
      <c r="N71" s="25">
        <f ca="1">ROUND(Anteile!$B$31/'Abs3'!$M$2102*'Abs3'!M71,0)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1217</v>
      </c>
      <c r="F72" s="37">
        <f>Gmden!N71</f>
        <v>0</v>
      </c>
      <c r="G72" s="8">
        <f t="shared" ref="G72:G135" si="7">IF(AND(E72&gt;$G$5,F72=1),E72,0)</f>
        <v>0</v>
      </c>
      <c r="H72" s="25">
        <f>ROUND(Anteile!$B$29/'Abs3'!$G$2102*'Abs3'!G72,0)</f>
        <v>0</v>
      </c>
      <c r="I72" s="37">
        <f>Gmden!O71</f>
        <v>0</v>
      </c>
      <c r="J72" s="8">
        <f t="shared" ref="J72:J135" si="8">IF(I72=1,E72,0)</f>
        <v>0</v>
      </c>
      <c r="K72" s="25">
        <f>ROUND(Anteile!$B$30/'Abs3'!$J$2102*'Abs3'!J72,0)</f>
        <v>0</v>
      </c>
      <c r="L72" s="8">
        <f>Gmden!M71</f>
        <v>1115426.2183353035</v>
      </c>
      <c r="M72" s="8">
        <f ca="1">IF(AND(E72&gt;10000,Gmden!J71=500,Gmden!K71=500),MAX(0,OFFSET('Fk Abs3'!$E$7,'Abs3'!C72,0)*0.95*E72-L72),0)</f>
        <v>0</v>
      </c>
      <c r="N72" s="25">
        <f ca="1">ROUND(Anteile!$B$31/'Abs3'!$M$2102*'Abs3'!M72,0)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2767</v>
      </c>
      <c r="F73" s="37">
        <f>Gmden!N72</f>
        <v>0</v>
      </c>
      <c r="G73" s="8">
        <f t="shared" si="7"/>
        <v>0</v>
      </c>
      <c r="H73" s="25">
        <f>ROUND(Anteile!$B$29/'Abs3'!$G$2102*'Abs3'!G73,0)</f>
        <v>0</v>
      </c>
      <c r="I73" s="37">
        <f>Gmden!O72</f>
        <v>0</v>
      </c>
      <c r="J73" s="8">
        <f t="shared" si="8"/>
        <v>0</v>
      </c>
      <c r="K73" s="25">
        <f>ROUND(Anteile!$B$30/'Abs3'!$J$2102*'Abs3'!J73,0)</f>
        <v>0</v>
      </c>
      <c r="L73" s="8">
        <f>Gmden!M72</f>
        <v>2521040.6210137918</v>
      </c>
      <c r="M73" s="8">
        <f ca="1">IF(AND(E73&gt;10000,Gmden!J72=500,Gmden!K72=500),MAX(0,OFFSET('Fk Abs3'!$E$7,'Abs3'!C73,0)*0.95*E73-L73),0)</f>
        <v>0</v>
      </c>
      <c r="N73" s="25">
        <f ca="1">ROUND(Anteile!$B$31/'Abs3'!$M$2102*'Abs3'!M73,0)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1020</v>
      </c>
      <c r="F74" s="37">
        <f>Gmden!N73</f>
        <v>0</v>
      </c>
      <c r="G74" s="8">
        <f t="shared" si="7"/>
        <v>0</v>
      </c>
      <c r="H74" s="25">
        <f>ROUND(Anteile!$B$29/'Abs3'!$G$2102*'Abs3'!G74,0)</f>
        <v>0</v>
      </c>
      <c r="I74" s="37">
        <f>Gmden!O73</f>
        <v>0</v>
      </c>
      <c r="J74" s="8">
        <f t="shared" si="8"/>
        <v>0</v>
      </c>
      <c r="K74" s="25">
        <f>ROUND(Anteile!$B$30/'Abs3'!$J$2102*'Abs3'!J74,0)</f>
        <v>0</v>
      </c>
      <c r="L74" s="8">
        <f>Gmden!M73</f>
        <v>1144682.3853755214</v>
      </c>
      <c r="M74" s="8">
        <f ca="1">IF(AND(E74&gt;10000,Gmden!J73=500,Gmden!K73=500),MAX(0,OFFSET('Fk Abs3'!$E$7,'Abs3'!C74,0)*0.95*E74-L74),0)</f>
        <v>0</v>
      </c>
      <c r="N74" s="25">
        <f ca="1">ROUND(Anteile!$B$31/'Abs3'!$M$2102*'Abs3'!M74,0)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1220</v>
      </c>
      <c r="F75" s="37">
        <f>Gmden!N74</f>
        <v>0</v>
      </c>
      <c r="G75" s="8">
        <f t="shared" si="7"/>
        <v>0</v>
      </c>
      <c r="H75" s="25">
        <f>ROUND(Anteile!$B$29/'Abs3'!$G$2102*'Abs3'!G75,0)</f>
        <v>0</v>
      </c>
      <c r="I75" s="37">
        <f>Gmden!O74</f>
        <v>0</v>
      </c>
      <c r="J75" s="8">
        <f t="shared" si="8"/>
        <v>0</v>
      </c>
      <c r="K75" s="25">
        <f>ROUND(Anteile!$B$30/'Abs3'!$J$2102*'Abs3'!J75,0)</f>
        <v>0</v>
      </c>
      <c r="L75" s="8">
        <f>Gmden!M74</f>
        <v>1079704.1615275845</v>
      </c>
      <c r="M75" s="8">
        <f ca="1">IF(AND(E75&gt;10000,Gmden!J74=500,Gmden!K74=500),MAX(0,OFFSET('Fk Abs3'!$E$7,'Abs3'!C75,0)*0.95*E75-L75),0)</f>
        <v>0</v>
      </c>
      <c r="N75" s="25">
        <f ca="1">ROUND(Anteile!$B$31/'Abs3'!$M$2102*'Abs3'!M75,0)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2060</v>
      </c>
      <c r="F76" s="37">
        <f>Gmden!N75</f>
        <v>0</v>
      </c>
      <c r="G76" s="8">
        <f t="shared" si="7"/>
        <v>0</v>
      </c>
      <c r="H76" s="25">
        <f>ROUND(Anteile!$B$29/'Abs3'!$G$2102*'Abs3'!G76,0)</f>
        <v>0</v>
      </c>
      <c r="I76" s="37">
        <f>Gmden!O75</f>
        <v>0</v>
      </c>
      <c r="J76" s="8">
        <f t="shared" si="8"/>
        <v>0</v>
      </c>
      <c r="K76" s="25">
        <f>ROUND(Anteile!$B$30/'Abs3'!$J$2102*'Abs3'!J76,0)</f>
        <v>0</v>
      </c>
      <c r="L76" s="8">
        <f>Gmden!M75</f>
        <v>2272906.4953662492</v>
      </c>
      <c r="M76" s="8">
        <f ca="1">IF(AND(E76&gt;10000,Gmden!J75=500,Gmden!K75=500),MAX(0,OFFSET('Fk Abs3'!$E$7,'Abs3'!C76,0)*0.95*E76-L76),0)</f>
        <v>0</v>
      </c>
      <c r="N76" s="25">
        <f ca="1">ROUND(Anteile!$B$31/'Abs3'!$M$2102*'Abs3'!M76,0)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7415</v>
      </c>
      <c r="F77" s="37">
        <f>Gmden!N76</f>
        <v>0</v>
      </c>
      <c r="G77" s="8">
        <f t="shared" si="7"/>
        <v>0</v>
      </c>
      <c r="H77" s="25">
        <f>ROUND(Anteile!$B$29/'Abs3'!$G$2102*'Abs3'!G77,0)</f>
        <v>0</v>
      </c>
      <c r="I77" s="37">
        <f>Gmden!O76</f>
        <v>0</v>
      </c>
      <c r="J77" s="8">
        <f t="shared" si="8"/>
        <v>0</v>
      </c>
      <c r="K77" s="25">
        <f>ROUND(Anteile!$B$30/'Abs3'!$J$2102*'Abs3'!J77,0)</f>
        <v>0</v>
      </c>
      <c r="L77" s="8">
        <f>Gmden!M76</f>
        <v>8391598.8935877383</v>
      </c>
      <c r="M77" s="8">
        <f ca="1">IF(AND(E77&gt;10000,Gmden!J76=500,Gmden!K76=500),MAX(0,OFFSET('Fk Abs3'!$E$7,'Abs3'!C77,0)*0.95*E77-L77),0)</f>
        <v>0</v>
      </c>
      <c r="N77" s="25">
        <f ca="1">ROUND(Anteile!$B$31/'Abs3'!$M$2102*'Abs3'!M77,0)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4568</v>
      </c>
      <c r="F78" s="37">
        <f>Gmden!N77</f>
        <v>0</v>
      </c>
      <c r="G78" s="8">
        <f t="shared" si="7"/>
        <v>0</v>
      </c>
      <c r="H78" s="25">
        <f>ROUND(Anteile!$B$29/'Abs3'!$G$2102*'Abs3'!G78,0)</f>
        <v>0</v>
      </c>
      <c r="I78" s="37">
        <f>Gmden!O77</f>
        <v>0</v>
      </c>
      <c r="J78" s="8">
        <f t="shared" si="8"/>
        <v>0</v>
      </c>
      <c r="K78" s="25">
        <f>ROUND(Anteile!$B$30/'Abs3'!$J$2102*'Abs3'!J78,0)</f>
        <v>0</v>
      </c>
      <c r="L78" s="8">
        <f>Gmden!M77</f>
        <v>5587355.1746581066</v>
      </c>
      <c r="M78" s="8">
        <f ca="1">IF(AND(E78&gt;10000,Gmden!J77=500,Gmden!K77=500),MAX(0,OFFSET('Fk Abs3'!$E$7,'Abs3'!C78,0)*0.95*E78-L78),0)</f>
        <v>0</v>
      </c>
      <c r="N78" s="25">
        <f ca="1">ROUND(Anteile!$B$31/'Abs3'!$M$2102*'Abs3'!M78,0)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747</v>
      </c>
      <c r="F79" s="37">
        <f>Gmden!N78</f>
        <v>0</v>
      </c>
      <c r="G79" s="8">
        <f t="shared" si="7"/>
        <v>0</v>
      </c>
      <c r="H79" s="25">
        <f>ROUND(Anteile!$B$29/'Abs3'!$G$2102*'Abs3'!G79,0)</f>
        <v>0</v>
      </c>
      <c r="I79" s="37">
        <f>Gmden!O78</f>
        <v>0</v>
      </c>
      <c r="J79" s="8">
        <f t="shared" si="8"/>
        <v>0</v>
      </c>
      <c r="K79" s="25">
        <f>ROUND(Anteile!$B$30/'Abs3'!$J$2102*'Abs3'!J79,0)</f>
        <v>0</v>
      </c>
      <c r="L79" s="8">
        <f>Gmden!M78</f>
        <v>1253570.1072617825</v>
      </c>
      <c r="M79" s="8">
        <f ca="1">IF(AND(E79&gt;10000,Gmden!J78=500,Gmden!K78=500),MAX(0,OFFSET('Fk Abs3'!$E$7,'Abs3'!C79,0)*0.95*E79-L79),0)</f>
        <v>0</v>
      </c>
      <c r="N79" s="25">
        <f ca="1">ROUND(Anteile!$B$31/'Abs3'!$M$2102*'Abs3'!M79,0)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2972</v>
      </c>
      <c r="F80" s="37">
        <f>Gmden!N79</f>
        <v>0</v>
      </c>
      <c r="G80" s="8">
        <f t="shared" si="7"/>
        <v>0</v>
      </c>
      <c r="H80" s="25">
        <f>ROUND(Anteile!$B$29/'Abs3'!$G$2102*'Abs3'!G80,0)</f>
        <v>0</v>
      </c>
      <c r="I80" s="37">
        <f>Gmden!O79</f>
        <v>0</v>
      </c>
      <c r="J80" s="8">
        <f t="shared" si="8"/>
        <v>0</v>
      </c>
      <c r="K80" s="25">
        <f>ROUND(Anteile!$B$30/'Abs3'!$J$2102*'Abs3'!J80,0)</f>
        <v>0</v>
      </c>
      <c r="L80" s="8">
        <f>Gmden!M79</f>
        <v>2845594.5458196565</v>
      </c>
      <c r="M80" s="8">
        <f ca="1">IF(AND(E80&gt;10000,Gmden!J79=500,Gmden!K79=500),MAX(0,OFFSET('Fk Abs3'!$E$7,'Abs3'!C80,0)*0.95*E80-L80),0)</f>
        <v>0</v>
      </c>
      <c r="N80" s="25">
        <f ca="1">ROUND(Anteile!$B$31/'Abs3'!$M$2102*'Abs3'!M80,0)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2683</v>
      </c>
      <c r="F81" s="37">
        <f>Gmden!N80</f>
        <v>0</v>
      </c>
      <c r="G81" s="8">
        <f t="shared" si="7"/>
        <v>0</v>
      </c>
      <c r="H81" s="25">
        <f>ROUND(Anteile!$B$29/'Abs3'!$G$2102*'Abs3'!G81,0)</f>
        <v>0</v>
      </c>
      <c r="I81" s="37">
        <f>Gmden!O80</f>
        <v>0</v>
      </c>
      <c r="J81" s="8">
        <f t="shared" si="8"/>
        <v>0</v>
      </c>
      <c r="K81" s="25">
        <f>ROUND(Anteile!$B$30/'Abs3'!$J$2102*'Abs3'!J81,0)</f>
        <v>0</v>
      </c>
      <c r="L81" s="8">
        <f>Gmden!M80</f>
        <v>2477775.9216299257</v>
      </c>
      <c r="M81" s="8">
        <f ca="1">IF(AND(E81&gt;10000,Gmden!J80=500,Gmden!K80=500),MAX(0,OFFSET('Fk Abs3'!$E$7,'Abs3'!C81,0)*0.95*E81-L81),0)</f>
        <v>0</v>
      </c>
      <c r="N81" s="25">
        <f ca="1">ROUND(Anteile!$B$31/'Abs3'!$M$2102*'Abs3'!M81,0)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2240</v>
      </c>
      <c r="F82" s="37">
        <f>Gmden!N81</f>
        <v>0</v>
      </c>
      <c r="G82" s="8">
        <f t="shared" si="7"/>
        <v>0</v>
      </c>
      <c r="H82" s="25">
        <f>ROUND(Anteile!$B$29/'Abs3'!$G$2102*'Abs3'!G82,0)</f>
        <v>0</v>
      </c>
      <c r="I82" s="37">
        <f>Gmden!O81</f>
        <v>0</v>
      </c>
      <c r="J82" s="8">
        <f t="shared" si="8"/>
        <v>0</v>
      </c>
      <c r="K82" s="25">
        <f>ROUND(Anteile!$B$30/'Abs3'!$J$2102*'Abs3'!J82,0)</f>
        <v>0</v>
      </c>
      <c r="L82" s="8">
        <f>Gmden!M81</f>
        <v>2445971.3249401357</v>
      </c>
      <c r="M82" s="8">
        <f ca="1">IF(AND(E82&gt;10000,Gmden!J81=500,Gmden!K81=500),MAX(0,OFFSET('Fk Abs3'!$E$7,'Abs3'!C82,0)*0.95*E82-L82),0)</f>
        <v>0</v>
      </c>
      <c r="N82" s="25">
        <f ca="1">ROUND(Anteile!$B$31/'Abs3'!$M$2102*'Abs3'!M82,0)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2405</v>
      </c>
      <c r="F83" s="37">
        <f>Gmden!N82</f>
        <v>0</v>
      </c>
      <c r="G83" s="8">
        <f t="shared" si="7"/>
        <v>0</v>
      </c>
      <c r="H83" s="25">
        <f>ROUND(Anteile!$B$29/'Abs3'!$G$2102*'Abs3'!G83,0)</f>
        <v>0</v>
      </c>
      <c r="I83" s="37">
        <f>Gmden!O82</f>
        <v>0</v>
      </c>
      <c r="J83" s="8">
        <f t="shared" si="8"/>
        <v>0</v>
      </c>
      <c r="K83" s="25">
        <f>ROUND(Anteile!$B$30/'Abs3'!$J$2102*'Abs3'!J83,0)</f>
        <v>0</v>
      </c>
      <c r="L83" s="8">
        <f>Gmden!M82</f>
        <v>2050672.4724785578</v>
      </c>
      <c r="M83" s="8">
        <f ca="1">IF(AND(E83&gt;10000,Gmden!J82=500,Gmden!K82=500),MAX(0,OFFSET('Fk Abs3'!$E$7,'Abs3'!C83,0)*0.95*E83-L83),0)</f>
        <v>0</v>
      </c>
      <c r="N83" s="25">
        <f ca="1">ROUND(Anteile!$B$31/'Abs3'!$M$2102*'Abs3'!M83,0)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1247</v>
      </c>
      <c r="F84" s="37">
        <f>Gmden!N83</f>
        <v>0</v>
      </c>
      <c r="G84" s="8">
        <f t="shared" si="7"/>
        <v>0</v>
      </c>
      <c r="H84" s="25">
        <f>ROUND(Anteile!$B$29/'Abs3'!$G$2102*'Abs3'!G84,0)</f>
        <v>0</v>
      </c>
      <c r="I84" s="37">
        <f>Gmden!O83</f>
        <v>0</v>
      </c>
      <c r="J84" s="8">
        <f t="shared" si="8"/>
        <v>0</v>
      </c>
      <c r="K84" s="25">
        <f>ROUND(Anteile!$B$30/'Abs3'!$J$2102*'Abs3'!J84,0)</f>
        <v>0</v>
      </c>
      <c r="L84" s="8">
        <f>Gmden!M83</f>
        <v>1188154.9002581129</v>
      </c>
      <c r="M84" s="8">
        <f ca="1">IF(AND(E84&gt;10000,Gmden!J83=500,Gmden!K83=500),MAX(0,OFFSET('Fk Abs3'!$E$7,'Abs3'!C84,0)*0.95*E84-L84),0)</f>
        <v>0</v>
      </c>
      <c r="N84" s="25">
        <f ca="1">ROUND(Anteile!$B$31/'Abs3'!$M$2102*'Abs3'!M84,0)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1176</v>
      </c>
      <c r="F85" s="37">
        <f>Gmden!N84</f>
        <v>0</v>
      </c>
      <c r="G85" s="8">
        <f t="shared" si="7"/>
        <v>0</v>
      </c>
      <c r="H85" s="25">
        <f>ROUND(Anteile!$B$29/'Abs3'!$G$2102*'Abs3'!G85,0)</f>
        <v>0</v>
      </c>
      <c r="I85" s="37">
        <f>Gmden!O84</f>
        <v>0</v>
      </c>
      <c r="J85" s="8">
        <f t="shared" si="8"/>
        <v>0</v>
      </c>
      <c r="K85" s="25">
        <f>ROUND(Anteile!$B$30/'Abs3'!$J$2102*'Abs3'!J85,0)</f>
        <v>0</v>
      </c>
      <c r="L85" s="8">
        <f>Gmden!M84</f>
        <v>1067991.1113741305</v>
      </c>
      <c r="M85" s="8">
        <f ca="1">IF(AND(E85&gt;10000,Gmden!J84=500,Gmden!K84=500),MAX(0,OFFSET('Fk Abs3'!$E$7,'Abs3'!C85,0)*0.95*E85-L85),0)</f>
        <v>0</v>
      </c>
      <c r="N85" s="25">
        <f ca="1">ROUND(Anteile!$B$31/'Abs3'!$M$2102*'Abs3'!M85,0)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2685</v>
      </c>
      <c r="F86" s="37">
        <f>Gmden!N85</f>
        <v>0</v>
      </c>
      <c r="G86" s="8">
        <f t="shared" si="7"/>
        <v>0</v>
      </c>
      <c r="H86" s="25">
        <f>ROUND(Anteile!$B$29/'Abs3'!$G$2102*'Abs3'!G86,0)</f>
        <v>0</v>
      </c>
      <c r="I86" s="37">
        <f>Gmden!O85</f>
        <v>0</v>
      </c>
      <c r="J86" s="8">
        <f t="shared" si="8"/>
        <v>0</v>
      </c>
      <c r="K86" s="25">
        <f>ROUND(Anteile!$B$30/'Abs3'!$J$2102*'Abs3'!J86,0)</f>
        <v>0</v>
      </c>
      <c r="L86" s="8">
        <f>Gmden!M85</f>
        <v>2333680.5670914464</v>
      </c>
      <c r="M86" s="8">
        <f ca="1">IF(AND(E86&gt;10000,Gmden!J85=500,Gmden!K85=500),MAX(0,OFFSET('Fk Abs3'!$E$7,'Abs3'!C86,0)*0.95*E86-L86),0)</f>
        <v>0</v>
      </c>
      <c r="N86" s="25">
        <f ca="1">ROUND(Anteile!$B$31/'Abs3'!$M$2102*'Abs3'!M86,0)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763</v>
      </c>
      <c r="F87" s="37">
        <f>Gmden!N86</f>
        <v>0</v>
      </c>
      <c r="G87" s="8">
        <f t="shared" si="7"/>
        <v>0</v>
      </c>
      <c r="H87" s="25">
        <f>ROUND(Anteile!$B$29/'Abs3'!$G$2102*'Abs3'!G87,0)</f>
        <v>0</v>
      </c>
      <c r="I87" s="37">
        <f>Gmden!O86</f>
        <v>0</v>
      </c>
      <c r="J87" s="8">
        <f t="shared" si="8"/>
        <v>0</v>
      </c>
      <c r="K87" s="25">
        <f>ROUND(Anteile!$B$30/'Abs3'!$J$2102*'Abs3'!J87,0)</f>
        <v>0</v>
      </c>
      <c r="L87" s="8">
        <f>Gmden!M86</f>
        <v>833267.18857012049</v>
      </c>
      <c r="M87" s="8">
        <f ca="1">IF(AND(E87&gt;10000,Gmden!J86=500,Gmden!K86=500),MAX(0,OFFSET('Fk Abs3'!$E$7,'Abs3'!C87,0)*0.95*E87-L87),0)</f>
        <v>0</v>
      </c>
      <c r="N87" s="25">
        <f ca="1">ROUND(Anteile!$B$31/'Abs3'!$M$2102*'Abs3'!M87,0)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874</v>
      </c>
      <c r="F88" s="37">
        <f>Gmden!N87</f>
        <v>0</v>
      </c>
      <c r="G88" s="8">
        <f t="shared" si="7"/>
        <v>0</v>
      </c>
      <c r="H88" s="25">
        <f>ROUND(Anteile!$B$29/'Abs3'!$G$2102*'Abs3'!G88,0)</f>
        <v>0</v>
      </c>
      <c r="I88" s="37">
        <f>Gmden!O87</f>
        <v>0</v>
      </c>
      <c r="J88" s="8">
        <f t="shared" si="8"/>
        <v>0</v>
      </c>
      <c r="K88" s="25">
        <f>ROUND(Anteile!$B$30/'Abs3'!$J$2102*'Abs3'!J88,0)</f>
        <v>0</v>
      </c>
      <c r="L88" s="8">
        <f>Gmden!M87</f>
        <v>773652.27668451541</v>
      </c>
      <c r="M88" s="8">
        <f ca="1">IF(AND(E88&gt;10000,Gmden!J87=500,Gmden!K87=500),MAX(0,OFFSET('Fk Abs3'!$E$7,'Abs3'!C88,0)*0.95*E88-L88),0)</f>
        <v>0</v>
      </c>
      <c r="N88" s="25">
        <f ca="1">ROUND(Anteile!$B$31/'Abs3'!$M$2102*'Abs3'!M88,0)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1267</v>
      </c>
      <c r="F89" s="37">
        <f>Gmden!N88</f>
        <v>0</v>
      </c>
      <c r="G89" s="8">
        <f t="shared" si="7"/>
        <v>0</v>
      </c>
      <c r="H89" s="25">
        <f>ROUND(Anteile!$B$29/'Abs3'!$G$2102*'Abs3'!G89,0)</f>
        <v>0</v>
      </c>
      <c r="I89" s="37">
        <f>Gmden!O88</f>
        <v>0</v>
      </c>
      <c r="J89" s="8">
        <f t="shared" si="8"/>
        <v>0</v>
      </c>
      <c r="K89" s="25">
        <f>ROUND(Anteile!$B$30/'Abs3'!$J$2102*'Abs3'!J89,0)</f>
        <v>0</v>
      </c>
      <c r="L89" s="8">
        <f>Gmden!M88</f>
        <v>1213642.4248733192</v>
      </c>
      <c r="M89" s="8">
        <f ca="1">IF(AND(E89&gt;10000,Gmden!J88=500,Gmden!K88=500),MAX(0,OFFSET('Fk Abs3'!$E$7,'Abs3'!C89,0)*0.95*E89-L89),0)</f>
        <v>0</v>
      </c>
      <c r="N89" s="25">
        <f ca="1">ROUND(Anteile!$B$31/'Abs3'!$M$2102*'Abs3'!M89,0)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649</v>
      </c>
      <c r="F90" s="37">
        <f>Gmden!N89</f>
        <v>0</v>
      </c>
      <c r="G90" s="8">
        <f t="shared" si="7"/>
        <v>0</v>
      </c>
      <c r="H90" s="25">
        <f>ROUND(Anteile!$B$29/'Abs3'!$G$2102*'Abs3'!G90,0)</f>
        <v>0</v>
      </c>
      <c r="I90" s="37">
        <f>Gmden!O89</f>
        <v>0</v>
      </c>
      <c r="J90" s="8">
        <f t="shared" si="8"/>
        <v>0</v>
      </c>
      <c r="K90" s="25">
        <f>ROUND(Anteile!$B$30/'Abs3'!$J$2102*'Abs3'!J90,0)</f>
        <v>0</v>
      </c>
      <c r="L90" s="8">
        <f>Gmden!M89</f>
        <v>527118.67726344464</v>
      </c>
      <c r="M90" s="8">
        <f ca="1">IF(AND(E90&gt;10000,Gmden!J89=500,Gmden!K89=500),MAX(0,OFFSET('Fk Abs3'!$E$7,'Abs3'!C90,0)*0.95*E90-L90),0)</f>
        <v>0</v>
      </c>
      <c r="N90" s="25">
        <f ca="1">ROUND(Anteile!$B$31/'Abs3'!$M$2102*'Abs3'!M90,0)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2266</v>
      </c>
      <c r="F91" s="37">
        <f>Gmden!N90</f>
        <v>0</v>
      </c>
      <c r="G91" s="8">
        <f t="shared" si="7"/>
        <v>0</v>
      </c>
      <c r="H91" s="25">
        <f>ROUND(Anteile!$B$29/'Abs3'!$G$2102*'Abs3'!G91,0)</f>
        <v>0</v>
      </c>
      <c r="I91" s="37">
        <f>Gmden!O90</f>
        <v>0</v>
      </c>
      <c r="J91" s="8">
        <f t="shared" si="8"/>
        <v>0</v>
      </c>
      <c r="K91" s="25">
        <f>ROUND(Anteile!$B$30/'Abs3'!$J$2102*'Abs3'!J91,0)</f>
        <v>0</v>
      </c>
      <c r="L91" s="8">
        <f>Gmden!M90</f>
        <v>2309777.117902874</v>
      </c>
      <c r="M91" s="8">
        <f ca="1">IF(AND(E91&gt;10000,Gmden!J90=500,Gmden!K90=500),MAX(0,OFFSET('Fk Abs3'!$E$7,'Abs3'!C91,0)*0.95*E91-L91),0)</f>
        <v>0</v>
      </c>
      <c r="N91" s="25">
        <f ca="1">ROUND(Anteile!$B$31/'Abs3'!$M$2102*'Abs3'!M91,0)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1761</v>
      </c>
      <c r="F92" s="37">
        <f>Gmden!N91</f>
        <v>0</v>
      </c>
      <c r="G92" s="8">
        <f t="shared" si="7"/>
        <v>0</v>
      </c>
      <c r="H92" s="25">
        <f>ROUND(Anteile!$B$29/'Abs3'!$G$2102*'Abs3'!G92,0)</f>
        <v>0</v>
      </c>
      <c r="I92" s="37">
        <f>Gmden!O91</f>
        <v>0</v>
      </c>
      <c r="J92" s="8">
        <f t="shared" si="8"/>
        <v>0</v>
      </c>
      <c r="K92" s="25">
        <f>ROUND(Anteile!$B$30/'Abs3'!$J$2102*'Abs3'!J92,0)</f>
        <v>0</v>
      </c>
      <c r="L92" s="8">
        <f>Gmden!M91</f>
        <v>1639759.0338689147</v>
      </c>
      <c r="M92" s="8">
        <f ca="1">IF(AND(E92&gt;10000,Gmden!J91=500,Gmden!K91=500),MAX(0,OFFSET('Fk Abs3'!$E$7,'Abs3'!C92,0)*0.95*E92-L92),0)</f>
        <v>0</v>
      </c>
      <c r="N92" s="25">
        <f ca="1">ROUND(Anteile!$B$31/'Abs3'!$M$2102*'Abs3'!M92,0)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3118</v>
      </c>
      <c r="F93" s="37">
        <f>Gmden!N92</f>
        <v>0</v>
      </c>
      <c r="G93" s="8">
        <f t="shared" si="7"/>
        <v>0</v>
      </c>
      <c r="H93" s="25">
        <f>ROUND(Anteile!$B$29/'Abs3'!$G$2102*'Abs3'!G93,0)</f>
        <v>0</v>
      </c>
      <c r="I93" s="37">
        <f>Gmden!O92</f>
        <v>0</v>
      </c>
      <c r="J93" s="8">
        <f t="shared" si="8"/>
        <v>0</v>
      </c>
      <c r="K93" s="25">
        <f>ROUND(Anteile!$B$30/'Abs3'!$J$2102*'Abs3'!J93,0)</f>
        <v>0</v>
      </c>
      <c r="L93" s="8">
        <f>Gmden!M92</f>
        <v>2803076.8045106623</v>
      </c>
      <c r="M93" s="8">
        <f ca="1">IF(AND(E93&gt;10000,Gmden!J92=500,Gmden!K92=500),MAX(0,OFFSET('Fk Abs3'!$E$7,'Abs3'!C93,0)*0.95*E93-L93),0)</f>
        <v>0</v>
      </c>
      <c r="N93" s="25">
        <f ca="1">ROUND(Anteile!$B$31/'Abs3'!$M$2102*'Abs3'!M93,0)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608</v>
      </c>
      <c r="F94" s="37">
        <f>Gmden!N93</f>
        <v>0</v>
      </c>
      <c r="G94" s="8">
        <f t="shared" si="7"/>
        <v>0</v>
      </c>
      <c r="H94" s="25">
        <f>ROUND(Anteile!$B$29/'Abs3'!$G$2102*'Abs3'!G94,0)</f>
        <v>0</v>
      </c>
      <c r="I94" s="37">
        <f>Gmden!O93</f>
        <v>0</v>
      </c>
      <c r="J94" s="8">
        <f t="shared" si="8"/>
        <v>0</v>
      </c>
      <c r="K94" s="25">
        <f>ROUND(Anteile!$B$30/'Abs3'!$J$2102*'Abs3'!J94,0)</f>
        <v>0</v>
      </c>
      <c r="L94" s="8">
        <f>Gmden!M93</f>
        <v>521952.61030227161</v>
      </c>
      <c r="M94" s="8">
        <f ca="1">IF(AND(E94&gt;10000,Gmden!J93=500,Gmden!K93=500),MAX(0,OFFSET('Fk Abs3'!$E$7,'Abs3'!C94,0)*0.95*E94-L94),0)</f>
        <v>0</v>
      </c>
      <c r="N94" s="25">
        <f ca="1">ROUND(Anteile!$B$31/'Abs3'!$M$2102*'Abs3'!M94,0)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2864</v>
      </c>
      <c r="F95" s="37">
        <f>Gmden!N94</f>
        <v>0</v>
      </c>
      <c r="G95" s="8">
        <f t="shared" si="7"/>
        <v>0</v>
      </c>
      <c r="H95" s="25">
        <f>ROUND(Anteile!$B$29/'Abs3'!$G$2102*'Abs3'!G95,0)</f>
        <v>0</v>
      </c>
      <c r="I95" s="37">
        <f>Gmden!O94</f>
        <v>0</v>
      </c>
      <c r="J95" s="8">
        <f t="shared" si="8"/>
        <v>0</v>
      </c>
      <c r="K95" s="25">
        <f>ROUND(Anteile!$B$30/'Abs3'!$J$2102*'Abs3'!J95,0)</f>
        <v>0</v>
      </c>
      <c r="L95" s="8">
        <f>Gmden!M94</f>
        <v>3369250.9236338334</v>
      </c>
      <c r="M95" s="8">
        <f ca="1">IF(AND(E95&gt;10000,Gmden!J94=500,Gmden!K94=500),MAX(0,OFFSET('Fk Abs3'!$E$7,'Abs3'!C95,0)*0.95*E95-L95),0)</f>
        <v>0</v>
      </c>
      <c r="N95" s="25">
        <f ca="1">ROUND(Anteile!$B$31/'Abs3'!$M$2102*'Abs3'!M95,0)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1323</v>
      </c>
      <c r="F96" s="37">
        <f>Gmden!N95</f>
        <v>0</v>
      </c>
      <c r="G96" s="8">
        <f t="shared" si="7"/>
        <v>0</v>
      </c>
      <c r="H96" s="25">
        <f>ROUND(Anteile!$B$29/'Abs3'!$G$2102*'Abs3'!G96,0)</f>
        <v>0</v>
      </c>
      <c r="I96" s="37">
        <f>Gmden!O95</f>
        <v>0</v>
      </c>
      <c r="J96" s="8">
        <f t="shared" si="8"/>
        <v>0</v>
      </c>
      <c r="K96" s="25">
        <f>ROUND(Anteile!$B$30/'Abs3'!$J$2102*'Abs3'!J96,0)</f>
        <v>0</v>
      </c>
      <c r="L96" s="8">
        <f>Gmden!M95</f>
        <v>1149414.8377958969</v>
      </c>
      <c r="M96" s="8">
        <f ca="1">IF(AND(E96&gt;10000,Gmden!J95=500,Gmden!K95=500),MAX(0,OFFSET('Fk Abs3'!$E$7,'Abs3'!C96,0)*0.95*E96-L96),0)</f>
        <v>0</v>
      </c>
      <c r="N96" s="25">
        <f ca="1">ROUND(Anteile!$B$31/'Abs3'!$M$2102*'Abs3'!M96,0)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3858</v>
      </c>
      <c r="F97" s="37">
        <f>Gmden!N96</f>
        <v>0</v>
      </c>
      <c r="G97" s="8">
        <f t="shared" si="7"/>
        <v>0</v>
      </c>
      <c r="H97" s="25">
        <f>ROUND(Anteile!$B$29/'Abs3'!$G$2102*'Abs3'!G97,0)</f>
        <v>0</v>
      </c>
      <c r="I97" s="37">
        <f>Gmden!O96</f>
        <v>0</v>
      </c>
      <c r="J97" s="8">
        <f t="shared" si="8"/>
        <v>0</v>
      </c>
      <c r="K97" s="25">
        <f>ROUND(Anteile!$B$30/'Abs3'!$J$2102*'Abs3'!J97,0)</f>
        <v>0</v>
      </c>
      <c r="L97" s="8">
        <f>Gmden!M96</f>
        <v>4256759.0452732956</v>
      </c>
      <c r="M97" s="8">
        <f ca="1">IF(AND(E97&gt;10000,Gmden!J96=500,Gmden!K96=500),MAX(0,OFFSET('Fk Abs3'!$E$7,'Abs3'!C97,0)*0.95*E97-L97),0)</f>
        <v>0</v>
      </c>
      <c r="N97" s="25">
        <f ca="1">ROUND(Anteile!$B$31/'Abs3'!$M$2102*'Abs3'!M97,0)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1923</v>
      </c>
      <c r="F98" s="37">
        <f>Gmden!N97</f>
        <v>0</v>
      </c>
      <c r="G98" s="8">
        <f t="shared" si="7"/>
        <v>0</v>
      </c>
      <c r="H98" s="25">
        <f>ROUND(Anteile!$B$29/'Abs3'!$G$2102*'Abs3'!G98,0)</f>
        <v>0</v>
      </c>
      <c r="I98" s="37">
        <f>Gmden!O97</f>
        <v>0</v>
      </c>
      <c r="J98" s="8">
        <f t="shared" si="8"/>
        <v>0</v>
      </c>
      <c r="K98" s="25">
        <f>ROUND(Anteile!$B$30/'Abs3'!$J$2102*'Abs3'!J98,0)</f>
        <v>0</v>
      </c>
      <c r="L98" s="8">
        <f>Gmden!M97</f>
        <v>1818054.3562520859</v>
      </c>
      <c r="M98" s="8">
        <f ca="1">IF(AND(E98&gt;10000,Gmden!J97=500,Gmden!K97=500),MAX(0,OFFSET('Fk Abs3'!$E$7,'Abs3'!C98,0)*0.95*E98-L98),0)</f>
        <v>0</v>
      </c>
      <c r="N98" s="25">
        <f ca="1">ROUND(Anteile!$B$31/'Abs3'!$M$2102*'Abs3'!M98,0)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2368</v>
      </c>
      <c r="F99" s="37">
        <f>Gmden!N98</f>
        <v>0</v>
      </c>
      <c r="G99" s="8">
        <f t="shared" si="7"/>
        <v>0</v>
      </c>
      <c r="H99" s="25">
        <f>ROUND(Anteile!$B$29/'Abs3'!$G$2102*'Abs3'!G99,0)</f>
        <v>0</v>
      </c>
      <c r="I99" s="37">
        <f>Gmden!O98</f>
        <v>0</v>
      </c>
      <c r="J99" s="8">
        <f t="shared" si="8"/>
        <v>0</v>
      </c>
      <c r="K99" s="25">
        <f>ROUND(Anteile!$B$30/'Abs3'!$J$2102*'Abs3'!J99,0)</f>
        <v>0</v>
      </c>
      <c r="L99" s="8">
        <f>Gmden!M98</f>
        <v>2461239.1605655034</v>
      </c>
      <c r="M99" s="8">
        <f ca="1">IF(AND(E99&gt;10000,Gmden!J98=500,Gmden!K98=500),MAX(0,OFFSET('Fk Abs3'!$E$7,'Abs3'!C99,0)*0.95*E99-L99),0)</f>
        <v>0</v>
      </c>
      <c r="N99" s="25">
        <f ca="1">ROUND(Anteile!$B$31/'Abs3'!$M$2102*'Abs3'!M99,0)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1634</v>
      </c>
      <c r="F100" s="37">
        <f>Gmden!N99</f>
        <v>0</v>
      </c>
      <c r="G100" s="8">
        <f t="shared" si="7"/>
        <v>0</v>
      </c>
      <c r="H100" s="25">
        <f>ROUND(Anteile!$B$29/'Abs3'!$G$2102*'Abs3'!G100,0)</f>
        <v>0</v>
      </c>
      <c r="I100" s="37">
        <f>Gmden!O99</f>
        <v>0</v>
      </c>
      <c r="J100" s="8">
        <f t="shared" si="8"/>
        <v>0</v>
      </c>
      <c r="K100" s="25">
        <f>ROUND(Anteile!$B$30/'Abs3'!$J$2102*'Abs3'!J100,0)</f>
        <v>0</v>
      </c>
      <c r="L100" s="8">
        <f>Gmden!M99</f>
        <v>1754395.4065121738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ROUND(Anteile!$B$31/'Abs3'!$M$2102*'Abs3'!M100,0)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3236</v>
      </c>
      <c r="F101" s="37">
        <f>Gmden!N100</f>
        <v>0</v>
      </c>
      <c r="G101" s="8">
        <f t="shared" si="7"/>
        <v>0</v>
      </c>
      <c r="H101" s="25">
        <f>ROUND(Anteile!$B$29/'Abs3'!$G$2102*'Abs3'!G101,0)</f>
        <v>0</v>
      </c>
      <c r="I101" s="37">
        <f>Gmden!O100</f>
        <v>0</v>
      </c>
      <c r="J101" s="8">
        <f t="shared" si="8"/>
        <v>0</v>
      </c>
      <c r="K101" s="25">
        <f>ROUND(Anteile!$B$30/'Abs3'!$J$2102*'Abs3'!J101,0)</f>
        <v>0</v>
      </c>
      <c r="L101" s="8">
        <f>Gmden!M100</f>
        <v>3386302.3867403795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ROUND(Anteile!$B$31/'Abs3'!$M$2102*'Abs3'!M101,0)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2237</v>
      </c>
      <c r="F102" s="37">
        <f>Gmden!N101</f>
        <v>0</v>
      </c>
      <c r="G102" s="8">
        <f t="shared" si="7"/>
        <v>0</v>
      </c>
      <c r="H102" s="25">
        <f>ROUND(Anteile!$B$29/'Abs3'!$G$2102*'Abs3'!G102,0)</f>
        <v>0</v>
      </c>
      <c r="I102" s="37">
        <f>Gmden!O101</f>
        <v>0</v>
      </c>
      <c r="J102" s="8">
        <f t="shared" si="8"/>
        <v>0</v>
      </c>
      <c r="K102" s="25">
        <f>ROUND(Anteile!$B$30/'Abs3'!$J$2102*'Abs3'!J102,0)</f>
        <v>0</v>
      </c>
      <c r="L102" s="8">
        <f>Gmden!M101</f>
        <v>2266395.6443495378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ROUND(Anteile!$B$31/'Abs3'!$M$2102*'Abs3'!M102,0)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8387</v>
      </c>
      <c r="F103" s="37">
        <f>Gmden!N102</f>
        <v>0</v>
      </c>
      <c r="G103" s="8">
        <f t="shared" si="7"/>
        <v>0</v>
      </c>
      <c r="H103" s="25">
        <f>ROUND(Anteile!$B$29/'Abs3'!$G$2102*'Abs3'!G103,0)</f>
        <v>0</v>
      </c>
      <c r="I103" s="37">
        <f>Gmden!O102</f>
        <v>0</v>
      </c>
      <c r="J103" s="8">
        <f t="shared" si="8"/>
        <v>0</v>
      </c>
      <c r="K103" s="25">
        <f>ROUND(Anteile!$B$30/'Abs3'!$J$2102*'Abs3'!J103,0)</f>
        <v>0</v>
      </c>
      <c r="L103" s="8">
        <f>Gmden!M102</f>
        <v>9817906.5678867623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ROUND(Anteile!$B$31/'Abs3'!$M$2102*'Abs3'!M103,0)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1800</v>
      </c>
      <c r="F104" s="37">
        <f>Gmden!N103</f>
        <v>0</v>
      </c>
      <c r="G104" s="8">
        <f t="shared" si="7"/>
        <v>0</v>
      </c>
      <c r="H104" s="25">
        <f>ROUND(Anteile!$B$29/'Abs3'!$G$2102*'Abs3'!G104,0)</f>
        <v>0</v>
      </c>
      <c r="I104" s="37">
        <f>Gmden!O103</f>
        <v>0</v>
      </c>
      <c r="J104" s="8">
        <f t="shared" si="8"/>
        <v>0</v>
      </c>
      <c r="K104" s="25">
        <f>ROUND(Anteile!$B$30/'Abs3'!$J$2102*'Abs3'!J104,0)</f>
        <v>0</v>
      </c>
      <c r="L104" s="8">
        <f>Gmden!M103</f>
        <v>1611145.3453685672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ROUND(Anteile!$B$31/'Abs3'!$M$2102*'Abs3'!M104,0)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1217</v>
      </c>
      <c r="F105" s="37">
        <f>Gmden!N104</f>
        <v>0</v>
      </c>
      <c r="G105" s="8">
        <f t="shared" si="7"/>
        <v>0</v>
      </c>
      <c r="H105" s="25">
        <f>ROUND(Anteile!$B$29/'Abs3'!$G$2102*'Abs3'!G105,0)</f>
        <v>0</v>
      </c>
      <c r="I105" s="37">
        <f>Gmden!O104</f>
        <v>0</v>
      </c>
      <c r="J105" s="8">
        <f t="shared" si="8"/>
        <v>0</v>
      </c>
      <c r="K105" s="25">
        <f>ROUND(Anteile!$B$30/'Abs3'!$J$2102*'Abs3'!J105,0)</f>
        <v>0</v>
      </c>
      <c r="L105" s="8">
        <f>Gmden!M104</f>
        <v>1159295.0383353035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ROUND(Anteile!$B$31/'Abs3'!$M$2102*'Abs3'!M105,0)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1598</v>
      </c>
      <c r="F106" s="37">
        <f>Gmden!N105</f>
        <v>0</v>
      </c>
      <c r="G106" s="8">
        <f t="shared" si="7"/>
        <v>0</v>
      </c>
      <c r="H106" s="25">
        <f>ROUND(Anteile!$B$29/'Abs3'!$G$2102*'Abs3'!G106,0)</f>
        <v>0</v>
      </c>
      <c r="I106" s="37">
        <f>Gmden!O105</f>
        <v>0</v>
      </c>
      <c r="J106" s="8">
        <f t="shared" si="8"/>
        <v>0</v>
      </c>
      <c r="K106" s="25">
        <f>ROUND(Anteile!$B$30/'Abs3'!$J$2102*'Abs3'!J106,0)</f>
        <v>0</v>
      </c>
      <c r="L106" s="8">
        <f>Gmden!M105</f>
        <v>1775216.9142723742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ROUND(Anteile!$B$31/'Abs3'!$M$2102*'Abs3'!M106,0)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4793</v>
      </c>
      <c r="F107" s="37">
        <f>Gmden!N106</f>
        <v>0</v>
      </c>
      <c r="G107" s="8">
        <f t="shared" si="7"/>
        <v>0</v>
      </c>
      <c r="H107" s="25">
        <f>ROUND(Anteile!$B$29/'Abs3'!$G$2102*'Abs3'!G107,0)</f>
        <v>0</v>
      </c>
      <c r="I107" s="37">
        <f>Gmden!O106</f>
        <v>0</v>
      </c>
      <c r="J107" s="8">
        <f t="shared" si="8"/>
        <v>0</v>
      </c>
      <c r="K107" s="25">
        <f>ROUND(Anteile!$B$30/'Abs3'!$J$2102*'Abs3'!J107,0)</f>
        <v>0</v>
      </c>
      <c r="L107" s="8">
        <f>Gmden!M106</f>
        <v>7838589.0026402893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ROUND(Anteile!$B$31/'Abs3'!$M$2102*'Abs3'!M107,0)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2124</v>
      </c>
      <c r="F108" s="37">
        <f>Gmden!N107</f>
        <v>0</v>
      </c>
      <c r="G108" s="8">
        <f t="shared" si="7"/>
        <v>0</v>
      </c>
      <c r="H108" s="25">
        <f>ROUND(Anteile!$B$29/'Abs3'!$G$2102*'Abs3'!G108,0)</f>
        <v>0</v>
      </c>
      <c r="I108" s="37">
        <f>Gmden!O107</f>
        <v>0</v>
      </c>
      <c r="J108" s="8">
        <f t="shared" si="8"/>
        <v>0</v>
      </c>
      <c r="K108" s="25">
        <f>ROUND(Anteile!$B$30/'Abs3'!$J$2102*'Abs3'!J108,0)</f>
        <v>0</v>
      </c>
      <c r="L108" s="8">
        <f>Gmden!M107</f>
        <v>2575532.8718444905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ROUND(Anteile!$B$31/'Abs3'!$M$2102*'Abs3'!M108,0)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1387</v>
      </c>
      <c r="F109" s="37">
        <f>Gmden!N108</f>
        <v>0</v>
      </c>
      <c r="G109" s="8">
        <f t="shared" si="7"/>
        <v>0</v>
      </c>
      <c r="H109" s="25">
        <f>ROUND(Anteile!$B$29/'Abs3'!$G$2102*'Abs3'!G109,0)</f>
        <v>0</v>
      </c>
      <c r="I109" s="37">
        <f>Gmden!O108</f>
        <v>0</v>
      </c>
      <c r="J109" s="8">
        <f t="shared" si="8"/>
        <v>0</v>
      </c>
      <c r="K109" s="25">
        <f>ROUND(Anteile!$B$30/'Abs3'!$J$2102*'Abs3'!J109,0)</f>
        <v>0</v>
      </c>
      <c r="L109" s="8">
        <f>Gmden!M108</f>
        <v>1432492.9575112537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ROUND(Anteile!$B$31/'Abs3'!$M$2102*'Abs3'!M109,0)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1196</v>
      </c>
      <c r="F110" s="37">
        <f>Gmden!N109</f>
        <v>0</v>
      </c>
      <c r="G110" s="8">
        <f t="shared" si="7"/>
        <v>0</v>
      </c>
      <c r="H110" s="25">
        <f>ROUND(Anteile!$B$29/'Abs3'!$G$2102*'Abs3'!G110,0)</f>
        <v>0</v>
      </c>
      <c r="I110" s="37">
        <f>Gmden!O109</f>
        <v>0</v>
      </c>
      <c r="J110" s="8">
        <f t="shared" si="8"/>
        <v>0</v>
      </c>
      <c r="K110" s="25">
        <f>ROUND(Anteile!$B$30/'Abs3'!$J$2102*'Abs3'!J110,0)</f>
        <v>0</v>
      </c>
      <c r="L110" s="8">
        <f>Gmden!M109</f>
        <v>1148902.595989337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ROUND(Anteile!$B$31/'Abs3'!$M$2102*'Abs3'!M110,0)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1689</v>
      </c>
      <c r="F111" s="37">
        <f>Gmden!N110</f>
        <v>0</v>
      </c>
      <c r="G111" s="8">
        <f t="shared" si="7"/>
        <v>0</v>
      </c>
      <c r="H111" s="25">
        <f>ROUND(Anteile!$B$29/'Abs3'!$G$2102*'Abs3'!G111,0)</f>
        <v>0</v>
      </c>
      <c r="I111" s="37">
        <f>Gmden!O110</f>
        <v>0</v>
      </c>
      <c r="J111" s="8">
        <f t="shared" si="8"/>
        <v>0</v>
      </c>
      <c r="K111" s="25">
        <f>ROUND(Anteile!$B$30/'Abs3'!$J$2102*'Abs3'!J111,0)</f>
        <v>0</v>
      </c>
      <c r="L111" s="8">
        <f>Gmden!M110</f>
        <v>1997938.1772541725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ROUND(Anteile!$B$31/'Abs3'!$M$2102*'Abs3'!M111,0)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2459</v>
      </c>
      <c r="F112" s="37">
        <f>Gmden!N111</f>
        <v>0</v>
      </c>
      <c r="G112" s="8">
        <f t="shared" si="7"/>
        <v>0</v>
      </c>
      <c r="H112" s="25">
        <f>ROUND(Anteile!$B$29/'Abs3'!$G$2102*'Abs3'!G112,0)</f>
        <v>0</v>
      </c>
      <c r="I112" s="37">
        <f>Gmden!O111</f>
        <v>0</v>
      </c>
      <c r="J112" s="8">
        <f t="shared" si="8"/>
        <v>0</v>
      </c>
      <c r="K112" s="25">
        <f>ROUND(Anteile!$B$30/'Abs3'!$J$2102*'Abs3'!J112,0)</f>
        <v>0</v>
      </c>
      <c r="L112" s="8">
        <f>Gmden!M111</f>
        <v>2444620.4899396147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ROUND(Anteile!$B$31/'Abs3'!$M$2102*'Abs3'!M112,0)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1321</v>
      </c>
      <c r="F113" s="37">
        <f>Gmden!N112</f>
        <v>0</v>
      </c>
      <c r="G113" s="8">
        <f t="shared" si="7"/>
        <v>0</v>
      </c>
      <c r="H113" s="25">
        <f>ROUND(Anteile!$B$29/'Abs3'!$G$2102*'Abs3'!G113,0)</f>
        <v>0</v>
      </c>
      <c r="I113" s="37">
        <f>Gmden!O112</f>
        <v>0</v>
      </c>
      <c r="J113" s="8">
        <f t="shared" si="8"/>
        <v>0</v>
      </c>
      <c r="K113" s="25">
        <f>ROUND(Anteile!$B$30/'Abs3'!$J$2102*'Abs3'!J113,0)</f>
        <v>0</v>
      </c>
      <c r="L113" s="8">
        <f>Gmden!M112</f>
        <v>1128169.5423343764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ROUND(Anteile!$B$31/'Abs3'!$M$2102*'Abs3'!M113,0)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2257</v>
      </c>
      <c r="F114" s="37">
        <f>Gmden!N113</f>
        <v>0</v>
      </c>
      <c r="G114" s="8">
        <f t="shared" si="7"/>
        <v>0</v>
      </c>
      <c r="H114" s="25">
        <f>ROUND(Anteile!$B$29/'Abs3'!$G$2102*'Abs3'!G114,0)</f>
        <v>0</v>
      </c>
      <c r="I114" s="37">
        <f>Gmden!O113</f>
        <v>0</v>
      </c>
      <c r="J114" s="8">
        <f t="shared" si="8"/>
        <v>0</v>
      </c>
      <c r="K114" s="25">
        <f>ROUND(Anteile!$B$30/'Abs3'!$J$2102*'Abs3'!J114,0)</f>
        <v>0</v>
      </c>
      <c r="L114" s="8">
        <f>Gmden!M113</f>
        <v>2017212.2883260313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ROUND(Anteile!$B$31/'Abs3'!$M$2102*'Abs3'!M114,0)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718</v>
      </c>
      <c r="F115" s="37">
        <f>Gmden!N114</f>
        <v>0</v>
      </c>
      <c r="G115" s="8">
        <f t="shared" si="7"/>
        <v>0</v>
      </c>
      <c r="H115" s="25">
        <f>ROUND(Anteile!$B$29/'Abs3'!$G$2102*'Abs3'!G115,0)</f>
        <v>0</v>
      </c>
      <c r="I115" s="37">
        <f>Gmden!O114</f>
        <v>0</v>
      </c>
      <c r="J115" s="8">
        <f t="shared" si="8"/>
        <v>0</v>
      </c>
      <c r="K115" s="25">
        <f>ROUND(Anteile!$B$30/'Abs3'!$J$2102*'Abs3'!J115,0)</f>
        <v>0</v>
      </c>
      <c r="L115" s="8">
        <f>Gmden!M114</f>
        <v>656393.19068590633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ROUND(Anteile!$B$31/'Abs3'!$M$2102*'Abs3'!M115,0)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610</v>
      </c>
      <c r="F116" s="37">
        <f>Gmden!N115</f>
        <v>0</v>
      </c>
      <c r="G116" s="8">
        <f t="shared" si="7"/>
        <v>0</v>
      </c>
      <c r="H116" s="25">
        <f>ROUND(Anteile!$B$29/'Abs3'!$G$2102*'Abs3'!G116,0)</f>
        <v>0</v>
      </c>
      <c r="I116" s="37">
        <f>Gmden!O115</f>
        <v>0</v>
      </c>
      <c r="J116" s="8">
        <f t="shared" si="8"/>
        <v>0</v>
      </c>
      <c r="K116" s="25">
        <f>ROUND(Anteile!$B$30/'Abs3'!$J$2102*'Abs3'!J116,0)</f>
        <v>0</v>
      </c>
      <c r="L116" s="8">
        <f>Gmden!M115</f>
        <v>552692.57576379227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ROUND(Anteile!$B$31/'Abs3'!$M$2102*'Abs3'!M116,0)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761</v>
      </c>
      <c r="F117" s="37">
        <f>Gmden!N116</f>
        <v>0</v>
      </c>
      <c r="G117" s="8">
        <f t="shared" si="7"/>
        <v>0</v>
      </c>
      <c r="H117" s="25">
        <f>ROUND(Anteile!$B$29/'Abs3'!$G$2102*'Abs3'!G117,0)</f>
        <v>0</v>
      </c>
      <c r="I117" s="37">
        <f>Gmden!O116</f>
        <v>0</v>
      </c>
      <c r="J117" s="8">
        <f t="shared" si="8"/>
        <v>0</v>
      </c>
      <c r="K117" s="25">
        <f>ROUND(Anteile!$B$30/'Abs3'!$J$2102*'Abs3'!J117,0)</f>
        <v>0</v>
      </c>
      <c r="L117" s="8">
        <f>Gmden!M116</f>
        <v>1111327.0335495695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ROUND(Anteile!$B$31/'Abs3'!$M$2102*'Abs3'!M117,0)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3064</v>
      </c>
      <c r="F118" s="37">
        <f>Gmden!N117</f>
        <v>0</v>
      </c>
      <c r="G118" s="8">
        <f t="shared" si="7"/>
        <v>0</v>
      </c>
      <c r="H118" s="25">
        <f>ROUND(Anteile!$B$29/'Abs3'!$G$2102*'Abs3'!G118,0)</f>
        <v>0</v>
      </c>
      <c r="I118" s="37">
        <f>Gmden!O117</f>
        <v>0</v>
      </c>
      <c r="J118" s="8">
        <f t="shared" si="8"/>
        <v>0</v>
      </c>
      <c r="K118" s="25">
        <f>ROUND(Anteile!$B$30/'Abs3'!$J$2102*'Abs3'!J118,0)</f>
        <v>0</v>
      </c>
      <c r="L118" s="8">
        <f>Gmden!M117</f>
        <v>3023414.0970496056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ROUND(Anteile!$B$31/'Abs3'!$M$2102*'Abs3'!M118,0)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1382</v>
      </c>
      <c r="F119" s="37">
        <f>Gmden!N118</f>
        <v>0</v>
      </c>
      <c r="G119" s="8">
        <f t="shared" si="7"/>
        <v>0</v>
      </c>
      <c r="H119" s="25">
        <f>ROUND(Anteile!$B$29/'Abs3'!$G$2102*'Abs3'!G119,0)</f>
        <v>0</v>
      </c>
      <c r="I119" s="37">
        <f>Gmden!O118</f>
        <v>0</v>
      </c>
      <c r="J119" s="8">
        <f t="shared" si="8"/>
        <v>0</v>
      </c>
      <c r="K119" s="25">
        <f>ROUND(Anteile!$B$30/'Abs3'!$J$2102*'Abs3'!J119,0)</f>
        <v>0</v>
      </c>
      <c r="L119" s="8">
        <f>Gmden!M118</f>
        <v>1310076.0239107553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ROUND(Anteile!$B$31/'Abs3'!$M$2102*'Abs3'!M119,0)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1094</v>
      </c>
      <c r="F120" s="37">
        <f>Gmden!N119</f>
        <v>0</v>
      </c>
      <c r="G120" s="8">
        <f t="shared" si="7"/>
        <v>0</v>
      </c>
      <c r="H120" s="25">
        <f>ROUND(Anteile!$B$29/'Abs3'!$G$2102*'Abs3'!G120,0)</f>
        <v>0</v>
      </c>
      <c r="I120" s="37">
        <f>Gmden!O119</f>
        <v>0</v>
      </c>
      <c r="J120" s="8">
        <f t="shared" si="8"/>
        <v>0</v>
      </c>
      <c r="K120" s="25">
        <f>ROUND(Anteile!$B$30/'Abs3'!$J$2102*'Abs3'!J120,0)</f>
        <v>0</v>
      </c>
      <c r="L120" s="8">
        <f>Gmden!M119</f>
        <v>937597.37745178468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ROUND(Anteile!$B$31/'Abs3'!$M$2102*'Abs3'!M120,0)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1389</v>
      </c>
      <c r="F121" s="37">
        <f>Gmden!N120</f>
        <v>0</v>
      </c>
      <c r="G121" s="8">
        <f t="shared" si="7"/>
        <v>0</v>
      </c>
      <c r="H121" s="25">
        <f>ROUND(Anteile!$B$29/'Abs3'!$G$2102*'Abs3'!G121,0)</f>
        <v>0</v>
      </c>
      <c r="I121" s="37">
        <f>Gmden!O120</f>
        <v>0</v>
      </c>
      <c r="J121" s="8">
        <f t="shared" si="8"/>
        <v>0</v>
      </c>
      <c r="K121" s="25">
        <f>ROUND(Anteile!$B$30/'Abs3'!$J$2102*'Abs3'!J121,0)</f>
        <v>0</v>
      </c>
      <c r="L121" s="8">
        <f>Gmden!M120</f>
        <v>1250247.5080260776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ROUND(Anteile!$B$31/'Abs3'!$M$2102*'Abs3'!M121,0)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1832</v>
      </c>
      <c r="F122" s="37">
        <f>Gmden!N121</f>
        <v>0</v>
      </c>
      <c r="G122" s="8">
        <f t="shared" si="7"/>
        <v>0</v>
      </c>
      <c r="H122" s="25">
        <f>ROUND(Anteile!$B$29/'Abs3'!$G$2102*'Abs3'!G122,0)</f>
        <v>0</v>
      </c>
      <c r="I122" s="37">
        <f>Gmden!O121</f>
        <v>0</v>
      </c>
      <c r="J122" s="8">
        <f t="shared" si="8"/>
        <v>0</v>
      </c>
      <c r="K122" s="25">
        <f>ROUND(Anteile!$B$30/'Abs3'!$J$2102*'Abs3'!J122,0)</f>
        <v>0</v>
      </c>
      <c r="L122" s="8">
        <f>Gmden!M121</f>
        <v>1990515.7327528973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ROUND(Anteile!$B$31/'Abs3'!$M$2102*'Abs3'!M122,0)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617</v>
      </c>
      <c r="F123" s="37">
        <f>Gmden!N122</f>
        <v>0</v>
      </c>
      <c r="G123" s="8">
        <f t="shared" si="7"/>
        <v>0</v>
      </c>
      <c r="H123" s="25">
        <f>ROUND(Anteile!$B$29/'Abs3'!$G$2102*'Abs3'!G123,0)</f>
        <v>0</v>
      </c>
      <c r="I123" s="37">
        <f>Gmden!O122</f>
        <v>0</v>
      </c>
      <c r="J123" s="8">
        <f t="shared" si="8"/>
        <v>0</v>
      </c>
      <c r="K123" s="25">
        <f>ROUND(Anteile!$B$30/'Abs3'!$J$2102*'Abs3'!J123,0)</f>
        <v>0</v>
      </c>
      <c r="L123" s="8">
        <f>Gmden!M122</f>
        <v>509830.21987911436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ROUND(Anteile!$B$31/'Abs3'!$M$2102*'Abs3'!M123,0)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1877</v>
      </c>
      <c r="F124" s="37">
        <f>Gmden!N123</f>
        <v>0</v>
      </c>
      <c r="G124" s="8">
        <f t="shared" si="7"/>
        <v>0</v>
      </c>
      <c r="H124" s="25">
        <f>ROUND(Anteile!$B$29/'Abs3'!$G$2102*'Abs3'!G124,0)</f>
        <v>0</v>
      </c>
      <c r="I124" s="37">
        <f>Gmden!O123</f>
        <v>0</v>
      </c>
      <c r="J124" s="8">
        <f t="shared" si="8"/>
        <v>0</v>
      </c>
      <c r="K124" s="25">
        <f>ROUND(Anteile!$B$30/'Abs3'!$J$2102*'Abs3'!J124,0)</f>
        <v>0</v>
      </c>
      <c r="L124" s="8">
        <f>Gmden!M123</f>
        <v>1721277.5606371113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ROUND(Anteile!$B$31/'Abs3'!$M$2102*'Abs3'!M124,0)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1143</v>
      </c>
      <c r="F125" s="37">
        <f>Gmden!N124</f>
        <v>0</v>
      </c>
      <c r="G125" s="8">
        <f t="shared" si="7"/>
        <v>0</v>
      </c>
      <c r="H125" s="25">
        <f>ROUND(Anteile!$B$29/'Abs3'!$G$2102*'Abs3'!G125,0)</f>
        <v>0</v>
      </c>
      <c r="I125" s="37">
        <f>Gmden!O124</f>
        <v>0</v>
      </c>
      <c r="J125" s="8">
        <f t="shared" si="8"/>
        <v>0</v>
      </c>
      <c r="K125" s="25">
        <f>ROUND(Anteile!$B$30/'Abs3'!$J$2102*'Abs3'!J125,0)</f>
        <v>0</v>
      </c>
      <c r="L125" s="8">
        <f>Gmden!M124</f>
        <v>1019750.0962590403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ROUND(Anteile!$B$31/'Abs3'!$M$2102*'Abs3'!M125,0)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2049</v>
      </c>
      <c r="F126" s="37">
        <f>Gmden!N125</f>
        <v>0</v>
      </c>
      <c r="G126" s="8">
        <f t="shared" si="7"/>
        <v>0</v>
      </c>
      <c r="H126" s="25">
        <f>ROUND(Anteile!$B$29/'Abs3'!$G$2102*'Abs3'!G126,0)</f>
        <v>0</v>
      </c>
      <c r="I126" s="37">
        <f>Gmden!O125</f>
        <v>0</v>
      </c>
      <c r="J126" s="8">
        <f t="shared" si="8"/>
        <v>0</v>
      </c>
      <c r="K126" s="25">
        <f>ROUND(Anteile!$B$30/'Abs3'!$J$2102*'Abs3'!J126,0)</f>
        <v>0</v>
      </c>
      <c r="L126" s="8">
        <f>Gmden!M125</f>
        <v>2316790.2603278859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ROUND(Anteile!$B$31/'Abs3'!$M$2102*'Abs3'!M126,0)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875</v>
      </c>
      <c r="F127" s="37">
        <f>Gmden!N126</f>
        <v>0</v>
      </c>
      <c r="G127" s="8">
        <f t="shared" si="7"/>
        <v>0</v>
      </c>
      <c r="H127" s="25">
        <f>ROUND(Anteile!$B$29/'Abs3'!$G$2102*'Abs3'!G127,0)</f>
        <v>0</v>
      </c>
      <c r="I127" s="37">
        <f>Gmden!O126</f>
        <v>0</v>
      </c>
      <c r="J127" s="8">
        <f t="shared" si="8"/>
        <v>0</v>
      </c>
      <c r="K127" s="25">
        <f>ROUND(Anteile!$B$30/'Abs3'!$J$2102*'Abs3'!J127,0)</f>
        <v>0</v>
      </c>
      <c r="L127" s="8">
        <f>Gmden!M126</f>
        <v>1115310.4951977921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ROUND(Anteile!$B$31/'Abs3'!$M$2102*'Abs3'!M127,0)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1795</v>
      </c>
      <c r="F128" s="37">
        <f>Gmden!N127</f>
        <v>0</v>
      </c>
      <c r="G128" s="8">
        <f t="shared" si="7"/>
        <v>0</v>
      </c>
      <c r="H128" s="25">
        <f>ROUND(Anteile!$B$29/'Abs3'!$G$2102*'Abs3'!G128,0)</f>
        <v>0</v>
      </c>
      <c r="I128" s="37">
        <f>Gmden!O127</f>
        <v>0</v>
      </c>
      <c r="J128" s="8">
        <f t="shared" si="8"/>
        <v>0</v>
      </c>
      <c r="K128" s="25">
        <f>ROUND(Anteile!$B$30/'Abs3'!$J$2102*'Abs3'!J128,0)</f>
        <v>0</v>
      </c>
      <c r="L128" s="8">
        <f>Gmden!M127</f>
        <v>1545988.5267147657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ROUND(Anteile!$B$31/'Abs3'!$M$2102*'Abs3'!M128,0)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1212</v>
      </c>
      <c r="F129" s="37">
        <f>Gmden!N128</f>
        <v>0</v>
      </c>
      <c r="G129" s="8">
        <f t="shared" si="7"/>
        <v>0</v>
      </c>
      <c r="H129" s="25">
        <f>ROUND(Anteile!$B$29/'Abs3'!$G$2102*'Abs3'!G129,0)</f>
        <v>0</v>
      </c>
      <c r="I129" s="37">
        <f>Gmden!O128</f>
        <v>0</v>
      </c>
      <c r="J129" s="8">
        <f t="shared" si="8"/>
        <v>0</v>
      </c>
      <c r="K129" s="25">
        <f>ROUND(Anteile!$B$30/'Abs3'!$J$2102*'Abs3'!J129,0)</f>
        <v>0</v>
      </c>
      <c r="L129" s="8">
        <f>Gmden!M128</f>
        <v>1251886.879681502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ROUND(Anteile!$B$31/'Abs3'!$M$2102*'Abs3'!M129,0)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1684</v>
      </c>
      <c r="F130" s="37">
        <f>Gmden!N129</f>
        <v>0</v>
      </c>
      <c r="G130" s="8">
        <f t="shared" si="7"/>
        <v>0</v>
      </c>
      <c r="H130" s="25">
        <f>ROUND(Anteile!$B$29/'Abs3'!$G$2102*'Abs3'!G130,0)</f>
        <v>0</v>
      </c>
      <c r="I130" s="37">
        <f>Gmden!O129</f>
        <v>0</v>
      </c>
      <c r="J130" s="8">
        <f t="shared" si="8"/>
        <v>0</v>
      </c>
      <c r="K130" s="25">
        <f>ROUND(Anteile!$B$30/'Abs3'!$J$2102*'Abs3'!J130,0)</f>
        <v>0</v>
      </c>
      <c r="L130" s="8">
        <f>Gmden!M129</f>
        <v>1648546.3586003706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ROUND(Anteile!$B$31/'Abs3'!$M$2102*'Abs3'!M130,0)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1114</v>
      </c>
      <c r="F131" s="37">
        <f>Gmden!N130</f>
        <v>0</v>
      </c>
      <c r="G131" s="8">
        <f t="shared" si="7"/>
        <v>0</v>
      </c>
      <c r="H131" s="25">
        <f>ROUND(Anteile!$B$29/'Abs3'!$G$2102*'Abs3'!G131,0)</f>
        <v>0</v>
      </c>
      <c r="I131" s="37">
        <f>Gmden!O130</f>
        <v>0</v>
      </c>
      <c r="J131" s="8">
        <f t="shared" si="8"/>
        <v>0</v>
      </c>
      <c r="K131" s="25">
        <f>ROUND(Anteile!$B$30/'Abs3'!$J$2102*'Abs3'!J131,0)</f>
        <v>0</v>
      </c>
      <c r="L131" s="8">
        <f>Gmden!M130</f>
        <v>2086177.8513078312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ROUND(Anteile!$B$31/'Abs3'!$M$2102*'Abs3'!M131,0)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1381</v>
      </c>
      <c r="F132" s="37">
        <f>Gmden!N131</f>
        <v>0</v>
      </c>
      <c r="G132" s="8">
        <f t="shared" si="7"/>
        <v>0</v>
      </c>
      <c r="H132" s="25">
        <f>ROUND(Anteile!$B$29/'Abs3'!$G$2102*'Abs3'!G132,0)</f>
        <v>0</v>
      </c>
      <c r="I132" s="37">
        <f>Gmden!O131</f>
        <v>0</v>
      </c>
      <c r="J132" s="8">
        <f t="shared" si="8"/>
        <v>0</v>
      </c>
      <c r="K132" s="25">
        <f>ROUND(Anteile!$B$30/'Abs3'!$J$2102*'Abs3'!J132,0)</f>
        <v>0</v>
      </c>
      <c r="L132" s="8">
        <f>Gmden!M131</f>
        <v>1223935.4461799953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ROUND(Anteile!$B$31/'Abs3'!$M$2102*'Abs3'!M132,0)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3194</v>
      </c>
      <c r="F133" s="37">
        <f>Gmden!N132</f>
        <v>0</v>
      </c>
      <c r="G133" s="8">
        <f t="shared" si="7"/>
        <v>0</v>
      </c>
      <c r="H133" s="25">
        <f>ROUND(Anteile!$B$29/'Abs3'!$G$2102*'Abs3'!G133,0)</f>
        <v>0</v>
      </c>
      <c r="I133" s="37">
        <f>Gmden!O132</f>
        <v>0</v>
      </c>
      <c r="J133" s="8">
        <f t="shared" si="8"/>
        <v>0</v>
      </c>
      <c r="K133" s="25">
        <f>ROUND(Anteile!$B$30/'Abs3'!$J$2102*'Abs3'!J133,0)</f>
        <v>0</v>
      </c>
      <c r="L133" s="8">
        <f>Gmden!M132</f>
        <v>4425444.6820484465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ROUND(Anteile!$B$31/'Abs3'!$M$2102*'Abs3'!M133,0)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1647</v>
      </c>
      <c r="F134" s="37">
        <f>Gmden!N133</f>
        <v>0</v>
      </c>
      <c r="G134" s="8">
        <f t="shared" si="7"/>
        <v>0</v>
      </c>
      <c r="H134" s="25">
        <f>ROUND(Anteile!$B$29/'Abs3'!$G$2102*'Abs3'!G134,0)</f>
        <v>0</v>
      </c>
      <c r="I134" s="37">
        <f>Gmden!O133</f>
        <v>0</v>
      </c>
      <c r="J134" s="8">
        <f t="shared" si="8"/>
        <v>0</v>
      </c>
      <c r="K134" s="25">
        <f>ROUND(Anteile!$B$30/'Abs3'!$J$2102*'Abs3'!J134,0)</f>
        <v>0</v>
      </c>
      <c r="L134" s="8">
        <f>Gmden!M133</f>
        <v>1400176.8825622387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ROUND(Anteile!$B$31/'Abs3'!$M$2102*'Abs3'!M134,0)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842</v>
      </c>
      <c r="F135" s="37">
        <f>Gmden!N134</f>
        <v>0</v>
      </c>
      <c r="G135" s="8">
        <f t="shared" si="7"/>
        <v>0</v>
      </c>
      <c r="H135" s="25">
        <f>ROUND(Anteile!$B$29/'Abs3'!$G$2102*'Abs3'!G135,0)</f>
        <v>0</v>
      </c>
      <c r="I135" s="37">
        <f>Gmden!O134</f>
        <v>0</v>
      </c>
      <c r="J135" s="8">
        <f t="shared" si="8"/>
        <v>0</v>
      </c>
      <c r="K135" s="25">
        <f>ROUND(Anteile!$B$30/'Abs3'!$J$2102*'Abs3'!J135,0)</f>
        <v>0</v>
      </c>
      <c r="L135" s="8">
        <f>Gmden!M134</f>
        <v>732516.40930018527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ROUND(Anteile!$B$31/'Abs3'!$M$2102*'Abs3'!M135,0)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873</v>
      </c>
      <c r="F136" s="37">
        <f>Gmden!N135</f>
        <v>0</v>
      </c>
      <c r="G136" s="8">
        <f t="shared" ref="G136:G199" si="12">IF(AND(E136&gt;$G$5,F136=1),E136,0)</f>
        <v>0</v>
      </c>
      <c r="H136" s="25">
        <f>ROUND(Anteile!$B$29/'Abs3'!$G$2102*'Abs3'!G136,0)</f>
        <v>0</v>
      </c>
      <c r="I136" s="37">
        <f>Gmden!O135</f>
        <v>0</v>
      </c>
      <c r="J136" s="8">
        <f t="shared" ref="J136:J199" si="13">IF(I136=1,E136,0)</f>
        <v>0</v>
      </c>
      <c r="K136" s="25">
        <f>ROUND(Anteile!$B$30/'Abs3'!$J$2102*'Abs3'!J136,0)</f>
        <v>0</v>
      </c>
      <c r="L136" s="8">
        <f>Gmden!M135</f>
        <v>757234.11895375513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ROUND(Anteile!$B$31/'Abs3'!$M$2102*'Abs3'!M136,0)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891</v>
      </c>
      <c r="F137" s="37">
        <f>Gmden!N136</f>
        <v>0</v>
      </c>
      <c r="G137" s="8">
        <f t="shared" si="12"/>
        <v>0</v>
      </c>
      <c r="H137" s="25">
        <f>ROUND(Anteile!$B$29/'Abs3'!$G$2102*'Abs3'!G137,0)</f>
        <v>0</v>
      </c>
      <c r="I137" s="37">
        <f>Gmden!O136</f>
        <v>0</v>
      </c>
      <c r="J137" s="8">
        <f t="shared" si="13"/>
        <v>0</v>
      </c>
      <c r="K137" s="25">
        <f>ROUND(Anteile!$B$30/'Abs3'!$J$2102*'Abs3'!J137,0)</f>
        <v>0</v>
      </c>
      <c r="L137" s="8">
        <f>Gmden!M136</f>
        <v>816630.55810744083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ROUND(Anteile!$B$31/'Abs3'!$M$2102*'Abs3'!M137,0)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1281</v>
      </c>
      <c r="F138" s="37">
        <f>Gmden!N137</f>
        <v>0</v>
      </c>
      <c r="G138" s="8">
        <f t="shared" si="12"/>
        <v>0</v>
      </c>
      <c r="H138" s="25">
        <f>ROUND(Anteile!$B$29/'Abs3'!$G$2102*'Abs3'!G138,0)</f>
        <v>0</v>
      </c>
      <c r="I138" s="37">
        <f>Gmden!O137</f>
        <v>0</v>
      </c>
      <c r="J138" s="8">
        <f t="shared" si="13"/>
        <v>0</v>
      </c>
      <c r="K138" s="25">
        <f>ROUND(Anteile!$B$30/'Abs3'!$J$2102*'Abs3'!J138,0)</f>
        <v>0</v>
      </c>
      <c r="L138" s="8">
        <f>Gmden!M137</f>
        <v>1335119.9531039638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ROUND(Anteile!$B$31/'Abs3'!$M$2102*'Abs3'!M138,0)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1395</v>
      </c>
      <c r="F139" s="37">
        <f>Gmden!N138</f>
        <v>0</v>
      </c>
      <c r="G139" s="8">
        <f t="shared" si="12"/>
        <v>0</v>
      </c>
      <c r="H139" s="25">
        <f>ROUND(Anteile!$B$29/'Abs3'!$G$2102*'Abs3'!G139,0)</f>
        <v>0</v>
      </c>
      <c r="I139" s="37">
        <f>Gmden!O138</f>
        <v>0</v>
      </c>
      <c r="J139" s="8">
        <f t="shared" si="13"/>
        <v>0</v>
      </c>
      <c r="K139" s="25">
        <f>ROUND(Anteile!$B$30/'Abs3'!$J$2102*'Abs3'!J139,0)</f>
        <v>0</v>
      </c>
      <c r="L139" s="8">
        <f>Gmden!M138</f>
        <v>1913894.1344106398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ROUND(Anteile!$B$31/'Abs3'!$M$2102*'Abs3'!M139,0)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1820</v>
      </c>
      <c r="F140" s="37">
        <f>Gmden!N139</f>
        <v>0</v>
      </c>
      <c r="G140" s="8">
        <f t="shared" si="12"/>
        <v>0</v>
      </c>
      <c r="H140" s="25">
        <f>ROUND(Anteile!$B$29/'Abs3'!$G$2102*'Abs3'!G140,0)</f>
        <v>0</v>
      </c>
      <c r="I140" s="37">
        <f>Gmden!O139</f>
        <v>0</v>
      </c>
      <c r="J140" s="8">
        <f t="shared" si="13"/>
        <v>0</v>
      </c>
      <c r="K140" s="25">
        <f>ROUND(Anteile!$B$30/'Abs3'!$J$2102*'Abs3'!J140,0)</f>
        <v>0</v>
      </c>
      <c r="L140" s="8">
        <f>Gmden!M139</f>
        <v>1856621.1299837735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ROUND(Anteile!$B$31/'Abs3'!$M$2102*'Abs3'!M140,0)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601</v>
      </c>
      <c r="F141" s="37">
        <f>Gmden!N140</f>
        <v>0</v>
      </c>
      <c r="G141" s="8">
        <f t="shared" si="12"/>
        <v>0</v>
      </c>
      <c r="H141" s="25">
        <f>ROUND(Anteile!$B$29/'Abs3'!$G$2102*'Abs3'!G141,0)</f>
        <v>0</v>
      </c>
      <c r="I141" s="37">
        <f>Gmden!O140</f>
        <v>0</v>
      </c>
      <c r="J141" s="8">
        <f t="shared" si="13"/>
        <v>0</v>
      </c>
      <c r="K141" s="25">
        <f>ROUND(Anteile!$B$30/'Abs3'!$J$2102*'Abs3'!J141,0)</f>
        <v>0</v>
      </c>
      <c r="L141" s="8">
        <f>Gmden!M140</f>
        <v>527473.36618694942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ROUND(Anteile!$B$31/'Abs3'!$M$2102*'Abs3'!M141,0)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663</v>
      </c>
      <c r="F142" s="37">
        <f>Gmden!N141</f>
        <v>0</v>
      </c>
      <c r="G142" s="8">
        <f t="shared" si="12"/>
        <v>0</v>
      </c>
      <c r="H142" s="25">
        <f>ROUND(Anteile!$B$29/'Abs3'!$G$2102*'Abs3'!G142,0)</f>
        <v>0</v>
      </c>
      <c r="I142" s="37">
        <f>Gmden!O141</f>
        <v>0</v>
      </c>
      <c r="J142" s="8">
        <f t="shared" si="13"/>
        <v>0</v>
      </c>
      <c r="K142" s="25">
        <f>ROUND(Anteile!$B$30/'Abs3'!$J$2102*'Abs3'!J142,0)</f>
        <v>0</v>
      </c>
      <c r="L142" s="8">
        <f>Gmden!M141</f>
        <v>619770.87549408886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ROUND(Anteile!$B$31/'Abs3'!$M$2102*'Abs3'!M142,0)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648</v>
      </c>
      <c r="F143" s="37">
        <f>Gmden!N142</f>
        <v>0</v>
      </c>
      <c r="G143" s="8">
        <f t="shared" si="12"/>
        <v>0</v>
      </c>
      <c r="H143" s="25">
        <f>ROUND(Anteile!$B$29/'Abs3'!$G$2102*'Abs3'!G143,0)</f>
        <v>0</v>
      </c>
      <c r="I143" s="37">
        <f>Gmden!O142</f>
        <v>0</v>
      </c>
      <c r="J143" s="8">
        <f t="shared" si="13"/>
        <v>0</v>
      </c>
      <c r="K143" s="25">
        <f>ROUND(Anteile!$B$30/'Abs3'!$J$2102*'Abs3'!J143,0)</f>
        <v>0</v>
      </c>
      <c r="L143" s="8">
        <f>Gmden!M142</f>
        <v>610320.38953268423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ROUND(Anteile!$B$31/'Abs3'!$M$2102*'Abs3'!M143,0)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366</v>
      </c>
      <c r="F144" s="37">
        <f>Gmden!N143</f>
        <v>0</v>
      </c>
      <c r="G144" s="8">
        <f t="shared" si="12"/>
        <v>0</v>
      </c>
      <c r="H144" s="25">
        <f>ROUND(Anteile!$B$29/'Abs3'!$G$2102*'Abs3'!G144,0)</f>
        <v>0</v>
      </c>
      <c r="I144" s="37">
        <f>Gmden!O143</f>
        <v>0</v>
      </c>
      <c r="J144" s="8">
        <f t="shared" si="13"/>
        <v>0</v>
      </c>
      <c r="K144" s="25">
        <f>ROUND(Anteile!$B$30/'Abs3'!$J$2102*'Abs3'!J144,0)</f>
        <v>0</v>
      </c>
      <c r="L144" s="8">
        <f>Gmden!M143</f>
        <v>322723.66945827531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ROUND(Anteile!$B$31/'Abs3'!$M$2102*'Abs3'!M144,0)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797</v>
      </c>
      <c r="F145" s="37">
        <f>Gmden!N144</f>
        <v>0</v>
      </c>
      <c r="G145" s="8">
        <f t="shared" si="12"/>
        <v>0</v>
      </c>
      <c r="H145" s="25">
        <f>ROUND(Anteile!$B$29/'Abs3'!$G$2102*'Abs3'!G145,0)</f>
        <v>0</v>
      </c>
      <c r="I145" s="37">
        <f>Gmden!O144</f>
        <v>0</v>
      </c>
      <c r="J145" s="8">
        <f t="shared" si="13"/>
        <v>0</v>
      </c>
      <c r="K145" s="25">
        <f>ROUND(Anteile!$B$30/'Abs3'!$J$2102*'Abs3'!J145,0)</f>
        <v>0</v>
      </c>
      <c r="L145" s="8">
        <f>Gmden!M144</f>
        <v>667241.10141597118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ROUND(Anteile!$B$31/'Abs3'!$M$2102*'Abs3'!M145,0)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1574</v>
      </c>
      <c r="F146" s="37">
        <f>Gmden!N145</f>
        <v>0</v>
      </c>
      <c r="G146" s="8">
        <f t="shared" si="12"/>
        <v>0</v>
      </c>
      <c r="H146" s="25">
        <f>ROUND(Anteile!$B$29/'Abs3'!$G$2102*'Abs3'!G146,0)</f>
        <v>0</v>
      </c>
      <c r="I146" s="37">
        <f>Gmden!O145</f>
        <v>0</v>
      </c>
      <c r="J146" s="8">
        <f t="shared" si="13"/>
        <v>0</v>
      </c>
      <c r="K146" s="25">
        <f>ROUND(Anteile!$B$30/'Abs3'!$J$2102*'Abs3'!J146,0)</f>
        <v>0</v>
      </c>
      <c r="L146" s="8">
        <f>Gmden!M145</f>
        <v>2592374.2033650302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ROUND(Anteile!$B$31/'Abs3'!$M$2102*'Abs3'!M146,0)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2121</v>
      </c>
      <c r="F147" s="37">
        <f>Gmden!N146</f>
        <v>0</v>
      </c>
      <c r="G147" s="8">
        <f t="shared" si="12"/>
        <v>0</v>
      </c>
      <c r="H147" s="25">
        <f>ROUND(Anteile!$B$29/'Abs3'!$G$2102*'Abs3'!G147,0)</f>
        <v>0</v>
      </c>
      <c r="I147" s="37">
        <f>Gmden!O146</f>
        <v>0</v>
      </c>
      <c r="J147" s="8">
        <f t="shared" si="13"/>
        <v>0</v>
      </c>
      <c r="K147" s="25">
        <f>ROUND(Anteile!$B$30/'Abs3'!$J$2102*'Abs3'!J147,0)</f>
        <v>0</v>
      </c>
      <c r="L147" s="8">
        <f>Gmden!M146</f>
        <v>1947544.5469426285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ROUND(Anteile!$B$31/'Abs3'!$M$2102*'Abs3'!M147,0)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1120</v>
      </c>
      <c r="F148" s="37">
        <f>Gmden!N147</f>
        <v>0</v>
      </c>
      <c r="G148" s="8">
        <f t="shared" si="12"/>
        <v>0</v>
      </c>
      <c r="H148" s="25">
        <f>ROUND(Anteile!$B$29/'Abs3'!$G$2102*'Abs3'!G148,0)</f>
        <v>0</v>
      </c>
      <c r="I148" s="37">
        <f>Gmden!O147</f>
        <v>0</v>
      </c>
      <c r="J148" s="8">
        <f t="shared" si="13"/>
        <v>0</v>
      </c>
      <c r="K148" s="25">
        <f>ROUND(Anteile!$B$30/'Abs3'!$J$2102*'Abs3'!J148,0)</f>
        <v>0</v>
      </c>
      <c r="L148" s="8">
        <f>Gmden!M147</f>
        <v>946885.068451553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ROUND(Anteile!$B$31/'Abs3'!$M$2102*'Abs3'!M148,0)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1238</v>
      </c>
      <c r="F149" s="37">
        <f>Gmden!N148</f>
        <v>0</v>
      </c>
      <c r="G149" s="8">
        <f t="shared" si="12"/>
        <v>0</v>
      </c>
      <c r="H149" s="25">
        <f>ROUND(Anteile!$B$29/'Abs3'!$G$2102*'Abs3'!G149,0)</f>
        <v>0</v>
      </c>
      <c r="I149" s="37">
        <f>Gmden!O148</f>
        <v>0</v>
      </c>
      <c r="J149" s="8">
        <f t="shared" si="13"/>
        <v>0</v>
      </c>
      <c r="K149" s="25">
        <f>ROUND(Anteile!$B$30/'Abs3'!$J$2102*'Abs3'!J149,0)</f>
        <v>0</v>
      </c>
      <c r="L149" s="8">
        <f>Gmden!M148</f>
        <v>1534501.9406812701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ROUND(Anteile!$B$31/'Abs3'!$M$2102*'Abs3'!M149,0)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3544</v>
      </c>
      <c r="F150" s="37">
        <f>Gmden!N149</f>
        <v>0</v>
      </c>
      <c r="G150" s="8">
        <f t="shared" si="12"/>
        <v>0</v>
      </c>
      <c r="H150" s="25">
        <f>ROUND(Anteile!$B$29/'Abs3'!$G$2102*'Abs3'!G150,0)</f>
        <v>0</v>
      </c>
      <c r="I150" s="37">
        <f>Gmden!O149</f>
        <v>0</v>
      </c>
      <c r="J150" s="8">
        <f t="shared" si="13"/>
        <v>0</v>
      </c>
      <c r="K150" s="25">
        <f>ROUND(Anteile!$B$30/'Abs3'!$J$2102*'Abs3'!J150,0)</f>
        <v>0</v>
      </c>
      <c r="L150" s="8">
        <f>Gmden!M149</f>
        <v>4123571.9578145565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ROUND(Anteile!$B$31/'Abs3'!$M$2102*'Abs3'!M150,0)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746</v>
      </c>
      <c r="F151" s="37">
        <f>Gmden!N150</f>
        <v>0</v>
      </c>
      <c r="G151" s="8">
        <f t="shared" si="12"/>
        <v>0</v>
      </c>
      <c r="H151" s="25">
        <f>ROUND(Anteile!$B$29/'Abs3'!$G$2102*'Abs3'!G151,0)</f>
        <v>0</v>
      </c>
      <c r="I151" s="37">
        <f>Gmden!O150</f>
        <v>0</v>
      </c>
      <c r="J151" s="8">
        <f t="shared" si="13"/>
        <v>0</v>
      </c>
      <c r="K151" s="25">
        <f>ROUND(Anteile!$B$30/'Abs3'!$J$2102*'Abs3'!J151,0)</f>
        <v>0</v>
      </c>
      <c r="L151" s="8">
        <f>Gmden!M150</f>
        <v>668641.12714719505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ROUND(Anteile!$B$31/'Abs3'!$M$2102*'Abs3'!M151,0)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1511</v>
      </c>
      <c r="F152" s="37">
        <f>Gmden!N151</f>
        <v>0</v>
      </c>
      <c r="G152" s="8">
        <f t="shared" si="12"/>
        <v>0</v>
      </c>
      <c r="H152" s="25">
        <f>ROUND(Anteile!$B$29/'Abs3'!$G$2102*'Abs3'!G152,0)</f>
        <v>0</v>
      </c>
      <c r="I152" s="37">
        <f>Gmden!O151</f>
        <v>0</v>
      </c>
      <c r="J152" s="8">
        <f t="shared" si="13"/>
        <v>0</v>
      </c>
      <c r="K152" s="25">
        <f>ROUND(Anteile!$B$30/'Abs3'!$J$2102*'Abs3'!J152,0)</f>
        <v>0</v>
      </c>
      <c r="L152" s="8">
        <f>Gmden!M151</f>
        <v>1501282.8611788363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ROUND(Anteile!$B$31/'Abs3'!$M$2102*'Abs3'!M152,0)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1430</v>
      </c>
      <c r="F153" s="37">
        <f>Gmden!N152</f>
        <v>0</v>
      </c>
      <c r="G153" s="8">
        <f t="shared" si="12"/>
        <v>0</v>
      </c>
      <c r="H153" s="25">
        <f>ROUND(Anteile!$B$29/'Abs3'!$G$2102*'Abs3'!G153,0)</f>
        <v>0</v>
      </c>
      <c r="I153" s="37">
        <f>Gmden!O152</f>
        <v>0</v>
      </c>
      <c r="J153" s="8">
        <f t="shared" si="13"/>
        <v>0</v>
      </c>
      <c r="K153" s="25">
        <f>ROUND(Anteile!$B$30/'Abs3'!$J$2102*'Abs3'!J153,0)</f>
        <v>0</v>
      </c>
      <c r="L153" s="8">
        <f>Gmden!M152</f>
        <v>1261882.3849872507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ROUND(Anteile!$B$31/'Abs3'!$M$2102*'Abs3'!M153,0)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1177</v>
      </c>
      <c r="F154" s="37">
        <f>Gmden!N153</f>
        <v>0</v>
      </c>
      <c r="G154" s="8">
        <f t="shared" si="12"/>
        <v>0</v>
      </c>
      <c r="H154" s="25">
        <f>ROUND(Anteile!$B$29/'Abs3'!$G$2102*'Abs3'!G154,0)</f>
        <v>0</v>
      </c>
      <c r="I154" s="37">
        <f>Gmden!O153</f>
        <v>0</v>
      </c>
      <c r="J154" s="8">
        <f t="shared" si="13"/>
        <v>0</v>
      </c>
      <c r="K154" s="25">
        <f>ROUND(Anteile!$B$30/'Abs3'!$J$2102*'Abs3'!J154,0)</f>
        <v>0</v>
      </c>
      <c r="L154" s="8">
        <f>Gmden!M153</f>
        <v>1056050.9591048909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ROUND(Anteile!$B$31/'Abs3'!$M$2102*'Abs3'!M154,0)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1312</v>
      </c>
      <c r="F155" s="37">
        <f>Gmden!N154</f>
        <v>0</v>
      </c>
      <c r="G155" s="8">
        <f t="shared" si="12"/>
        <v>0</v>
      </c>
      <c r="H155" s="25">
        <f>ROUND(Anteile!$B$29/'Abs3'!$G$2102*'Abs3'!G155,0)</f>
        <v>0</v>
      </c>
      <c r="I155" s="37">
        <f>Gmden!O154</f>
        <v>0</v>
      </c>
      <c r="J155" s="8">
        <f t="shared" si="13"/>
        <v>0</v>
      </c>
      <c r="K155" s="25">
        <f>ROUND(Anteile!$B$30/'Abs3'!$J$2102*'Abs3'!J155,0)</f>
        <v>0</v>
      </c>
      <c r="L155" s="8">
        <f>Gmden!M154</f>
        <v>1372621.8303752327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ROUND(Anteile!$B$31/'Abs3'!$M$2102*'Abs3'!M155,0)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1152</v>
      </c>
      <c r="F156" s="37">
        <f>Gmden!N155</f>
        <v>0</v>
      </c>
      <c r="G156" s="8">
        <f t="shared" si="12"/>
        <v>0</v>
      </c>
      <c r="H156" s="25">
        <f>ROUND(Anteile!$B$29/'Abs3'!$G$2102*'Abs3'!G156,0)</f>
        <v>0</v>
      </c>
      <c r="I156" s="37">
        <f>Gmden!O155</f>
        <v>0</v>
      </c>
      <c r="J156" s="8">
        <f t="shared" si="13"/>
        <v>0</v>
      </c>
      <c r="K156" s="25">
        <f>ROUND(Anteile!$B$30/'Abs3'!$J$2102*'Abs3'!J156,0)</f>
        <v>0</v>
      </c>
      <c r="L156" s="8">
        <f>Gmden!M155</f>
        <v>1009841.935835883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ROUND(Anteile!$B$31/'Abs3'!$M$2102*'Abs3'!M156,0)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1836</v>
      </c>
      <c r="F157" s="37">
        <f>Gmden!N156</f>
        <v>0</v>
      </c>
      <c r="G157" s="8">
        <f t="shared" si="12"/>
        <v>0</v>
      </c>
      <c r="H157" s="25">
        <f>ROUND(Anteile!$B$29/'Abs3'!$G$2102*'Abs3'!G157,0)</f>
        <v>0</v>
      </c>
      <c r="I157" s="37">
        <f>Gmden!O156</f>
        <v>0</v>
      </c>
      <c r="J157" s="8">
        <f t="shared" si="13"/>
        <v>0</v>
      </c>
      <c r="K157" s="25">
        <f>ROUND(Anteile!$B$30/'Abs3'!$J$2102*'Abs3'!J157,0)</f>
        <v>0</v>
      </c>
      <c r="L157" s="8">
        <f>Gmden!M156</f>
        <v>1982472.0636759386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ROUND(Anteile!$B$31/'Abs3'!$M$2102*'Abs3'!M157,0)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654</v>
      </c>
      <c r="F158" s="37">
        <f>Gmden!N157</f>
        <v>0</v>
      </c>
      <c r="G158" s="8">
        <f t="shared" si="12"/>
        <v>0</v>
      </c>
      <c r="H158" s="25">
        <f>ROUND(Anteile!$B$29/'Abs3'!$G$2102*'Abs3'!G158,0)</f>
        <v>0</v>
      </c>
      <c r="I158" s="37">
        <f>Gmden!O157</f>
        <v>0</v>
      </c>
      <c r="J158" s="8">
        <f t="shared" si="13"/>
        <v>0</v>
      </c>
      <c r="K158" s="25">
        <f>ROUND(Anteile!$B$30/'Abs3'!$J$2102*'Abs3'!J158,0)</f>
        <v>0</v>
      </c>
      <c r="L158" s="8">
        <f>Gmden!M157</f>
        <v>550214.64591724612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ROUND(Anteile!$B$31/'Abs3'!$M$2102*'Abs3'!M158,0)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1585</v>
      </c>
      <c r="F159" s="37">
        <f>Gmden!N158</f>
        <v>0</v>
      </c>
      <c r="G159" s="8">
        <f t="shared" si="12"/>
        <v>0</v>
      </c>
      <c r="H159" s="25">
        <f>ROUND(Anteile!$B$29/'Abs3'!$G$2102*'Abs3'!G159,0)</f>
        <v>0</v>
      </c>
      <c r="I159" s="37">
        <f>Gmden!O158</f>
        <v>0</v>
      </c>
      <c r="J159" s="8">
        <f t="shared" si="13"/>
        <v>0</v>
      </c>
      <c r="K159" s="25">
        <f>ROUND(Anteile!$B$30/'Abs3'!$J$2102*'Abs3'!J159,0)</f>
        <v>0</v>
      </c>
      <c r="L159" s="8">
        <f>Gmden!M158</f>
        <v>1306740.6232550994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ROUND(Anteile!$B$31/'Abs3'!$M$2102*'Abs3'!M159,0)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1000</v>
      </c>
      <c r="F160" s="37">
        <f>Gmden!N159</f>
        <v>0</v>
      </c>
      <c r="G160" s="8">
        <f t="shared" si="12"/>
        <v>0</v>
      </c>
      <c r="H160" s="25">
        <f>ROUND(Anteile!$B$29/'Abs3'!$G$2102*'Abs3'!G160,0)</f>
        <v>0</v>
      </c>
      <c r="I160" s="37">
        <f>Gmden!O159</f>
        <v>0</v>
      </c>
      <c r="J160" s="8">
        <f t="shared" si="13"/>
        <v>0</v>
      </c>
      <c r="K160" s="25">
        <f>ROUND(Anteile!$B$30/'Abs3'!$J$2102*'Abs3'!J160,0)</f>
        <v>0</v>
      </c>
      <c r="L160" s="8">
        <f>Gmden!M159</f>
        <v>801167.64076031523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ROUND(Anteile!$B$31/'Abs3'!$M$2102*'Abs3'!M160,0)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2409</v>
      </c>
      <c r="F161" s="37">
        <f>Gmden!N160</f>
        <v>0</v>
      </c>
      <c r="G161" s="8">
        <f t="shared" si="12"/>
        <v>0</v>
      </c>
      <c r="H161" s="25">
        <f>ROUND(Anteile!$B$29/'Abs3'!$G$2102*'Abs3'!G161,0)</f>
        <v>0</v>
      </c>
      <c r="I161" s="37">
        <f>Gmden!O160</f>
        <v>0</v>
      </c>
      <c r="J161" s="8">
        <f t="shared" si="13"/>
        <v>0</v>
      </c>
      <c r="K161" s="25">
        <f>ROUND(Anteile!$B$30/'Abs3'!$J$2102*'Abs3'!J161,0)</f>
        <v>0</v>
      </c>
      <c r="L161" s="8">
        <f>Gmden!M160</f>
        <v>2171489.1534015993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ROUND(Anteile!$B$31/'Abs3'!$M$2102*'Abs3'!M161,0)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7614</v>
      </c>
      <c r="F162" s="37">
        <f>Gmden!N161</f>
        <v>0</v>
      </c>
      <c r="G162" s="8">
        <f t="shared" si="12"/>
        <v>0</v>
      </c>
      <c r="H162" s="25">
        <f>ROUND(Anteile!$B$29/'Abs3'!$G$2102*'Abs3'!G162,0)</f>
        <v>0</v>
      </c>
      <c r="I162" s="37">
        <f>Gmden!O161</f>
        <v>0</v>
      </c>
      <c r="J162" s="8">
        <f t="shared" si="13"/>
        <v>0</v>
      </c>
      <c r="K162" s="25">
        <f>ROUND(Anteile!$B$30/'Abs3'!$J$2102*'Abs3'!J162,0)</f>
        <v>0</v>
      </c>
      <c r="L162" s="8">
        <f>Gmden!M161</f>
        <v>11050121.67200904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ROUND(Anteile!$B$31/'Abs3'!$M$2102*'Abs3'!M162,0)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5817</v>
      </c>
      <c r="F163" s="37">
        <f>Gmden!N162</f>
        <v>0</v>
      </c>
      <c r="G163" s="8">
        <f t="shared" si="12"/>
        <v>0</v>
      </c>
      <c r="H163" s="25">
        <f>ROUND(Anteile!$B$29/'Abs3'!$G$2102*'Abs3'!G163,0)</f>
        <v>0</v>
      </c>
      <c r="I163" s="37">
        <f>Gmden!O162</f>
        <v>0</v>
      </c>
      <c r="J163" s="8">
        <f t="shared" si="13"/>
        <v>0</v>
      </c>
      <c r="K163" s="25">
        <f>ROUND(Anteile!$B$30/'Abs3'!$J$2102*'Abs3'!J163,0)</f>
        <v>0</v>
      </c>
      <c r="L163" s="8">
        <f>Gmden!M162</f>
        <v>6893231.0498327538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ROUND(Anteile!$B$31/'Abs3'!$M$2102*'Abs3'!M163,0)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3029</v>
      </c>
      <c r="F164" s="37">
        <f>Gmden!N163</f>
        <v>0</v>
      </c>
      <c r="G164" s="8">
        <f t="shared" si="12"/>
        <v>0</v>
      </c>
      <c r="H164" s="25">
        <f>ROUND(Anteile!$B$29/'Abs3'!$G$2102*'Abs3'!G164,0)</f>
        <v>0</v>
      </c>
      <c r="I164" s="37">
        <f>Gmden!O163</f>
        <v>0</v>
      </c>
      <c r="J164" s="8">
        <f t="shared" si="13"/>
        <v>0</v>
      </c>
      <c r="K164" s="25">
        <f>ROUND(Anteile!$B$30/'Abs3'!$J$2102*'Abs3'!J164,0)</f>
        <v>0</v>
      </c>
      <c r="L164" s="8">
        <f>Gmden!M163</f>
        <v>2816843.3764729942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ROUND(Anteile!$B$31/'Abs3'!$M$2102*'Abs3'!M164,0)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1634</v>
      </c>
      <c r="F165" s="37">
        <f>Gmden!N164</f>
        <v>0</v>
      </c>
      <c r="G165" s="8">
        <f t="shared" si="12"/>
        <v>0</v>
      </c>
      <c r="H165" s="25">
        <f>ROUND(Anteile!$B$29/'Abs3'!$G$2102*'Abs3'!G165,0)</f>
        <v>0</v>
      </c>
      <c r="I165" s="37">
        <f>Gmden!O164</f>
        <v>0</v>
      </c>
      <c r="J165" s="8">
        <f t="shared" si="13"/>
        <v>0</v>
      </c>
      <c r="K165" s="25">
        <f>ROUND(Anteile!$B$30/'Abs3'!$J$2102*'Abs3'!J165,0)</f>
        <v>0</v>
      </c>
      <c r="L165" s="8">
        <f>Gmden!M164</f>
        <v>1480809.9420623549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ROUND(Anteile!$B$31/'Abs3'!$M$2102*'Abs3'!M165,0)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1427</v>
      </c>
      <c r="F166" s="37">
        <f>Gmden!N165</f>
        <v>0</v>
      </c>
      <c r="G166" s="8">
        <f t="shared" si="12"/>
        <v>0</v>
      </c>
      <c r="H166" s="25">
        <f>ROUND(Anteile!$B$29/'Abs3'!$G$2102*'Abs3'!G166,0)</f>
        <v>0</v>
      </c>
      <c r="I166" s="37">
        <f>Gmden!O165</f>
        <v>0</v>
      </c>
      <c r="J166" s="8">
        <f t="shared" si="13"/>
        <v>0</v>
      </c>
      <c r="K166" s="25">
        <f>ROUND(Anteile!$B$30/'Abs3'!$J$2102*'Abs3'!J166,0)</f>
        <v>0</v>
      </c>
      <c r="L166" s="8">
        <f>Gmden!M165</f>
        <v>1264852.3517949698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ROUND(Anteile!$B$31/'Abs3'!$M$2102*'Abs3'!M166,0)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746</v>
      </c>
      <c r="F167" s="37">
        <f>Gmden!N166</f>
        <v>0</v>
      </c>
      <c r="G167" s="8">
        <f t="shared" si="12"/>
        <v>0</v>
      </c>
      <c r="H167" s="25">
        <f>ROUND(Anteile!$B$29/'Abs3'!$G$2102*'Abs3'!G167,0)</f>
        <v>0</v>
      </c>
      <c r="I167" s="37">
        <f>Gmden!O166</f>
        <v>0</v>
      </c>
      <c r="J167" s="8">
        <f t="shared" si="13"/>
        <v>0</v>
      </c>
      <c r="K167" s="25">
        <f>ROUND(Anteile!$B$30/'Abs3'!$J$2102*'Abs3'!J167,0)</f>
        <v>0</v>
      </c>
      <c r="L167" s="8">
        <f>Gmden!M166</f>
        <v>619612.01714719506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ROUND(Anteile!$B$31/'Abs3'!$M$2102*'Abs3'!M167,0)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1983</v>
      </c>
      <c r="F168" s="37">
        <f>Gmden!N167</f>
        <v>0</v>
      </c>
      <c r="G168" s="8">
        <f t="shared" si="12"/>
        <v>0</v>
      </c>
      <c r="H168" s="25">
        <f>ROUND(Anteile!$B$29/'Abs3'!$G$2102*'Abs3'!G168,0)</f>
        <v>0</v>
      </c>
      <c r="I168" s="37">
        <f>Gmden!O167</f>
        <v>0</v>
      </c>
      <c r="J168" s="8">
        <f t="shared" si="13"/>
        <v>0</v>
      </c>
      <c r="K168" s="25">
        <f>ROUND(Anteile!$B$30/'Abs3'!$J$2102*'Abs3'!J168,0)</f>
        <v>0</v>
      </c>
      <c r="L168" s="8">
        <f>Gmden!M167</f>
        <v>1691393.703943311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ROUND(Anteile!$B$31/'Abs3'!$M$2102*'Abs3'!M168,0)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1010</v>
      </c>
      <c r="F169" s="37">
        <f>Gmden!N168</f>
        <v>0</v>
      </c>
      <c r="G169" s="8">
        <f t="shared" si="12"/>
        <v>0</v>
      </c>
      <c r="H169" s="25">
        <f>ROUND(Anteile!$B$29/'Abs3'!$G$2102*'Abs3'!G169,0)</f>
        <v>0</v>
      </c>
      <c r="I169" s="37">
        <f>Gmden!O168</f>
        <v>0</v>
      </c>
      <c r="J169" s="8">
        <f t="shared" si="13"/>
        <v>0</v>
      </c>
      <c r="K169" s="25">
        <f>ROUND(Anteile!$B$30/'Abs3'!$J$2102*'Abs3'!J169,0)</f>
        <v>0</v>
      </c>
      <c r="L169" s="8">
        <f>Gmden!M168</f>
        <v>960747.5680679183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ROUND(Anteile!$B$31/'Abs3'!$M$2102*'Abs3'!M169,0)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967</v>
      </c>
      <c r="F170" s="37">
        <f>Gmden!N169</f>
        <v>0</v>
      </c>
      <c r="G170" s="8">
        <f t="shared" si="12"/>
        <v>0</v>
      </c>
      <c r="H170" s="25">
        <f>ROUND(Anteile!$B$29/'Abs3'!$G$2102*'Abs3'!G170,0)</f>
        <v>0</v>
      </c>
      <c r="I170" s="37">
        <f>Gmden!O169</f>
        <v>0</v>
      </c>
      <c r="J170" s="8">
        <f t="shared" si="13"/>
        <v>0</v>
      </c>
      <c r="K170" s="25">
        <f>ROUND(Anteile!$B$30/'Abs3'!$J$2102*'Abs3'!J170,0)</f>
        <v>0</v>
      </c>
      <c r="L170" s="8">
        <f>Gmden!M169</f>
        <v>1318458.2149901334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ROUND(Anteile!$B$31/'Abs3'!$M$2102*'Abs3'!M170,0)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827</v>
      </c>
      <c r="F171" s="37">
        <f>Gmden!N170</f>
        <v>0</v>
      </c>
      <c r="G171" s="8">
        <f t="shared" si="12"/>
        <v>0</v>
      </c>
      <c r="H171" s="25">
        <f>ROUND(Anteile!$B$29/'Abs3'!$G$2102*'Abs3'!G171,0)</f>
        <v>0</v>
      </c>
      <c r="I171" s="37">
        <f>Gmden!O170</f>
        <v>0</v>
      </c>
      <c r="J171" s="8">
        <f t="shared" si="13"/>
        <v>0</v>
      </c>
      <c r="K171" s="25">
        <f>ROUND(Anteile!$B$30/'Abs3'!$J$2102*'Abs3'!J171,0)</f>
        <v>0</v>
      </c>
      <c r="L171" s="8">
        <f>Gmden!M170</f>
        <v>707614.74333878059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ROUND(Anteile!$B$31/'Abs3'!$M$2102*'Abs3'!M171,0)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1150</v>
      </c>
      <c r="F172" s="37">
        <f>Gmden!N171</f>
        <v>0</v>
      </c>
      <c r="G172" s="8">
        <f t="shared" si="12"/>
        <v>0</v>
      </c>
      <c r="H172" s="25">
        <f>ROUND(Anteile!$B$29/'Abs3'!$G$2102*'Abs3'!G172,0)</f>
        <v>0</v>
      </c>
      <c r="I172" s="37">
        <f>Gmden!O171</f>
        <v>0</v>
      </c>
      <c r="J172" s="8">
        <f t="shared" si="13"/>
        <v>0</v>
      </c>
      <c r="K172" s="25">
        <f>ROUND(Anteile!$B$30/'Abs3'!$J$2102*'Abs3'!J172,0)</f>
        <v>0</v>
      </c>
      <c r="L172" s="8">
        <f>Gmden!M171</f>
        <v>960779.28037436248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ROUND(Anteile!$B$31/'Abs3'!$M$2102*'Abs3'!M172,0)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1434</v>
      </c>
      <c r="F173" s="37">
        <f>Gmden!N172</f>
        <v>0</v>
      </c>
      <c r="G173" s="8">
        <f t="shared" si="12"/>
        <v>0</v>
      </c>
      <c r="H173" s="25">
        <f>ROUND(Anteile!$B$29/'Abs3'!$G$2102*'Abs3'!G173,0)</f>
        <v>0</v>
      </c>
      <c r="I173" s="37">
        <f>Gmden!O172</f>
        <v>0</v>
      </c>
      <c r="J173" s="8">
        <f t="shared" si="13"/>
        <v>0</v>
      </c>
      <c r="K173" s="25">
        <f>ROUND(Anteile!$B$30/'Abs3'!$J$2102*'Abs3'!J173,0)</f>
        <v>0</v>
      </c>
      <c r="L173" s="8">
        <f>Gmden!M172</f>
        <v>1338662.3359102919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ROUND(Anteile!$B$31/'Abs3'!$M$2102*'Abs3'!M173,0)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790</v>
      </c>
      <c r="F174" s="37">
        <f>Gmden!N173</f>
        <v>0</v>
      </c>
      <c r="G174" s="8">
        <f t="shared" si="12"/>
        <v>0</v>
      </c>
      <c r="H174" s="25">
        <f>ROUND(Anteile!$B$29/'Abs3'!$G$2102*'Abs3'!G174,0)</f>
        <v>0</v>
      </c>
      <c r="I174" s="37">
        <f>Gmden!O173</f>
        <v>0</v>
      </c>
      <c r="J174" s="8">
        <f t="shared" si="13"/>
        <v>0</v>
      </c>
      <c r="K174" s="25">
        <f>ROUND(Anteile!$B$30/'Abs3'!$J$2102*'Abs3'!J174,0)</f>
        <v>0</v>
      </c>
      <c r="L174" s="8">
        <f>Gmden!M173</f>
        <v>679021.23730064894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ROUND(Anteile!$B$31/'Abs3'!$M$2102*'Abs3'!M174,0)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736</v>
      </c>
      <c r="F175" s="37">
        <f>Gmden!N174</f>
        <v>0</v>
      </c>
      <c r="G175" s="8">
        <f t="shared" si="12"/>
        <v>0</v>
      </c>
      <c r="H175" s="25">
        <f>ROUND(Anteile!$B$29/'Abs3'!$G$2102*'Abs3'!G175,0)</f>
        <v>0</v>
      </c>
      <c r="I175" s="37">
        <f>Gmden!O174</f>
        <v>0</v>
      </c>
      <c r="J175" s="8">
        <f t="shared" si="13"/>
        <v>0</v>
      </c>
      <c r="K175" s="25">
        <f>ROUND(Anteile!$B$30/'Abs3'!$J$2102*'Abs3'!J175,0)</f>
        <v>0</v>
      </c>
      <c r="L175" s="8">
        <f>Gmden!M174</f>
        <v>585147.03983959183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ROUND(Anteile!$B$31/'Abs3'!$M$2102*'Abs3'!M175,0)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289</v>
      </c>
      <c r="F176" s="37">
        <f>Gmden!N175</f>
        <v>0</v>
      </c>
      <c r="G176" s="8">
        <f t="shared" si="12"/>
        <v>0</v>
      </c>
      <c r="H176" s="25">
        <f>ROUND(Anteile!$B$29/'Abs3'!$G$2102*'Abs3'!G176,0)</f>
        <v>0</v>
      </c>
      <c r="I176" s="37">
        <f>Gmden!O175</f>
        <v>0</v>
      </c>
      <c r="J176" s="8">
        <f t="shared" si="13"/>
        <v>0</v>
      </c>
      <c r="K176" s="25">
        <f>ROUND(Anteile!$B$30/'Abs3'!$J$2102*'Abs3'!J176,0)</f>
        <v>0</v>
      </c>
      <c r="L176" s="8">
        <f>Gmden!M175</f>
        <v>247878.52418973108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ROUND(Anteile!$B$31/'Abs3'!$M$2102*'Abs3'!M176,0)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273</v>
      </c>
      <c r="F177" s="37">
        <f>Gmden!N176</f>
        <v>0</v>
      </c>
      <c r="G177" s="8">
        <f t="shared" si="12"/>
        <v>0</v>
      </c>
      <c r="H177" s="25">
        <f>ROUND(Anteile!$B$29/'Abs3'!$G$2102*'Abs3'!G177,0)</f>
        <v>0</v>
      </c>
      <c r="I177" s="37">
        <f>Gmden!O176</f>
        <v>0</v>
      </c>
      <c r="J177" s="8">
        <f t="shared" si="13"/>
        <v>0</v>
      </c>
      <c r="K177" s="25">
        <f>ROUND(Anteile!$B$30/'Abs3'!$J$2102*'Abs3'!J177,0)</f>
        <v>0</v>
      </c>
      <c r="L177" s="8">
        <f>Gmden!M176</f>
        <v>227534.44049756604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ROUND(Anteile!$B$31/'Abs3'!$M$2102*'Abs3'!M177,0)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100851</v>
      </c>
      <c r="F178" s="37">
        <f>Gmden!N177</f>
        <v>1</v>
      </c>
      <c r="G178" s="8">
        <f t="shared" si="12"/>
        <v>100851</v>
      </c>
      <c r="H178" s="25">
        <f>ROUND(Anteile!$B$29/'Abs3'!$G$2102*'Abs3'!G178,0)</f>
        <v>743753</v>
      </c>
      <c r="I178" s="37">
        <f>Gmden!O177</f>
        <v>1</v>
      </c>
      <c r="J178" s="8">
        <f t="shared" si="13"/>
        <v>100851</v>
      </c>
      <c r="K178" s="25">
        <f>ROUND(Anteile!$B$30/'Abs3'!$J$2102*'Abs3'!J178,0)</f>
        <v>494084</v>
      </c>
      <c r="L178" s="8">
        <f>Gmden!M177</f>
        <v>178179095.43347555</v>
      </c>
      <c r="M178" s="8">
        <f ca="1">IF(AND(E178&gt;10000,Gmden!J177=500,Gmden!K177=500),MAX(0,OFFSET('Fk Abs3'!$E$7,'Abs3'!C178,0)*0.95*E178-L178),0)</f>
        <v>8881345.0551380813</v>
      </c>
      <c r="N178" s="25">
        <f ca="1">ROUND(Anteile!$B$31/'Abs3'!$M$2102*'Abs3'!M178,0)</f>
        <v>250341</v>
      </c>
      <c r="O178" s="27"/>
      <c r="P178" s="25">
        <f t="shared" ca="1" si="14"/>
        <v>1488178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62148</v>
      </c>
      <c r="F179" s="37">
        <f>Gmden!N178</f>
        <v>1</v>
      </c>
      <c r="G179" s="8">
        <f t="shared" si="12"/>
        <v>62148</v>
      </c>
      <c r="H179" s="25">
        <f>ROUND(Anteile!$B$29/'Abs3'!$G$2102*'Abs3'!G179,0)</f>
        <v>458327</v>
      </c>
      <c r="I179" s="37">
        <f>Gmden!O178</f>
        <v>0</v>
      </c>
      <c r="J179" s="8">
        <f t="shared" si="13"/>
        <v>0</v>
      </c>
      <c r="K179" s="25">
        <f>ROUND(Anteile!$B$30/'Abs3'!$J$2102*'Abs3'!J179,0)</f>
        <v>0</v>
      </c>
      <c r="L179" s="8">
        <f>Gmden!M178</f>
        <v>114483975.09549215</v>
      </c>
      <c r="M179" s="8">
        <f ca="1">IF(AND(E179&gt;10000,Gmden!J178=500,Gmden!K178=500),MAX(0,OFFSET('Fk Abs3'!$E$7,'Abs3'!C179,0)*0.95*E179-L179),0)</f>
        <v>789371.28170153499</v>
      </c>
      <c r="N179" s="25">
        <f ca="1">ROUND(Anteile!$B$31/'Abs3'!$M$2102*'Abs3'!M179,0)</f>
        <v>22250</v>
      </c>
      <c r="O179" s="27"/>
      <c r="P179" s="25">
        <f t="shared" ca="1" si="14"/>
        <v>480577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1234</v>
      </c>
      <c r="F180" s="37">
        <f>Gmden!N179</f>
        <v>0</v>
      </c>
      <c r="G180" s="8">
        <f t="shared" si="12"/>
        <v>0</v>
      </c>
      <c r="H180" s="25">
        <f>ROUND(Anteile!$B$29/'Abs3'!$G$2102*'Abs3'!G180,0)</f>
        <v>0</v>
      </c>
      <c r="I180" s="37">
        <f>Gmden!O179</f>
        <v>0</v>
      </c>
      <c r="J180" s="8">
        <f t="shared" si="13"/>
        <v>0</v>
      </c>
      <c r="K180" s="25">
        <f>ROUND(Anteile!$B$30/'Abs3'!$J$2102*'Abs3'!J180,0)</f>
        <v>0</v>
      </c>
      <c r="L180" s="8">
        <f>Gmden!M179</f>
        <v>1164672.7261873274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ROUND(Anteile!$B$31/'Abs3'!$M$2102*'Abs3'!M180,0)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6891</v>
      </c>
      <c r="F181" s="37">
        <f>Gmden!N180</f>
        <v>0</v>
      </c>
      <c r="G181" s="8">
        <f t="shared" si="12"/>
        <v>0</v>
      </c>
      <c r="H181" s="25">
        <f>ROUND(Anteile!$B$29/'Abs3'!$G$2102*'Abs3'!G181,0)</f>
        <v>0</v>
      </c>
      <c r="I181" s="37">
        <f>Gmden!O180</f>
        <v>0</v>
      </c>
      <c r="J181" s="8">
        <f t="shared" si="13"/>
        <v>0</v>
      </c>
      <c r="K181" s="25">
        <f>ROUND(Anteile!$B$30/'Abs3'!$J$2102*'Abs3'!J181,0)</f>
        <v>0</v>
      </c>
      <c r="L181" s="8">
        <f>Gmden!M180</f>
        <v>9473223.721837461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ROUND(Anteile!$B$31/'Abs3'!$M$2102*'Abs3'!M181,0)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2578</v>
      </c>
      <c r="F182" s="37">
        <f>Gmden!N181</f>
        <v>0</v>
      </c>
      <c r="G182" s="8">
        <f t="shared" si="12"/>
        <v>0</v>
      </c>
      <c r="H182" s="25">
        <f>ROUND(Anteile!$B$29/'Abs3'!$G$2102*'Abs3'!G182,0)</f>
        <v>0</v>
      </c>
      <c r="I182" s="37">
        <f>Gmden!O181</f>
        <v>0</v>
      </c>
      <c r="J182" s="8">
        <f t="shared" si="13"/>
        <v>0</v>
      </c>
      <c r="K182" s="25">
        <f>ROUND(Anteile!$B$30/'Abs3'!$J$2102*'Abs3'!J182,0)</f>
        <v>0</v>
      </c>
      <c r="L182" s="8">
        <f>Gmden!M181</f>
        <v>2477021.3436686657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ROUND(Anteile!$B$31/'Abs3'!$M$2102*'Abs3'!M182,0)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3354</v>
      </c>
      <c r="F183" s="37">
        <f>Gmden!N182</f>
        <v>0</v>
      </c>
      <c r="G183" s="8">
        <f t="shared" si="12"/>
        <v>0</v>
      </c>
      <c r="H183" s="25">
        <f>ROUND(Anteile!$B$29/'Abs3'!$G$2102*'Abs3'!G183,0)</f>
        <v>0</v>
      </c>
      <c r="I183" s="37">
        <f>Gmden!O182</f>
        <v>0</v>
      </c>
      <c r="J183" s="8">
        <f t="shared" si="13"/>
        <v>0</v>
      </c>
      <c r="K183" s="25">
        <f>ROUND(Anteile!$B$30/'Abs3'!$J$2102*'Abs3'!J183,0)</f>
        <v>0</v>
      </c>
      <c r="L183" s="8">
        <f>Gmden!M182</f>
        <v>3711342.0974804913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ROUND(Anteile!$B$31/'Abs3'!$M$2102*'Abs3'!M183,0)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1594</v>
      </c>
      <c r="F184" s="37">
        <f>Gmden!N183</f>
        <v>0</v>
      </c>
      <c r="G184" s="8">
        <f t="shared" si="12"/>
        <v>0</v>
      </c>
      <c r="H184" s="25">
        <f>ROUND(Anteile!$B$29/'Abs3'!$G$2102*'Abs3'!G184,0)</f>
        <v>0</v>
      </c>
      <c r="I184" s="37">
        <f>Gmden!O183</f>
        <v>0</v>
      </c>
      <c r="J184" s="8">
        <f t="shared" si="13"/>
        <v>0</v>
      </c>
      <c r="K184" s="25">
        <f>ROUND(Anteile!$B$30/'Abs3'!$J$2102*'Abs3'!J184,0)</f>
        <v>0</v>
      </c>
      <c r="L184" s="8">
        <f>Gmden!M183</f>
        <v>1406734.4129588264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ROUND(Anteile!$B$31/'Abs3'!$M$2102*'Abs3'!M184,0)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1244</v>
      </c>
      <c r="F185" s="37">
        <f>Gmden!N184</f>
        <v>0</v>
      </c>
      <c r="G185" s="8">
        <f t="shared" si="12"/>
        <v>0</v>
      </c>
      <c r="H185" s="25">
        <f>ROUND(Anteile!$B$29/'Abs3'!$G$2102*'Abs3'!G185,0)</f>
        <v>0</v>
      </c>
      <c r="I185" s="37">
        <f>Gmden!O184</f>
        <v>0</v>
      </c>
      <c r="J185" s="8">
        <f t="shared" si="13"/>
        <v>0</v>
      </c>
      <c r="K185" s="25">
        <f>ROUND(Anteile!$B$30/'Abs3'!$J$2102*'Abs3'!J185,0)</f>
        <v>0</v>
      </c>
      <c r="L185" s="8">
        <f>Gmden!M184</f>
        <v>1371779.8099958673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ROUND(Anteile!$B$31/'Abs3'!$M$2102*'Abs3'!M185,0)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1316</v>
      </c>
      <c r="F186" s="37">
        <f>Gmden!N185</f>
        <v>0</v>
      </c>
      <c r="G186" s="8">
        <f t="shared" si="12"/>
        <v>0</v>
      </c>
      <c r="H186" s="25">
        <f>ROUND(Anteile!$B$29/'Abs3'!$G$2102*'Abs3'!G186,0)</f>
        <v>0</v>
      </c>
      <c r="I186" s="37">
        <f>Gmden!O185</f>
        <v>0</v>
      </c>
      <c r="J186" s="8">
        <f t="shared" si="13"/>
        <v>0</v>
      </c>
      <c r="K186" s="25">
        <f>ROUND(Anteile!$B$30/'Abs3'!$J$2102*'Abs3'!J186,0)</f>
        <v>0</v>
      </c>
      <c r="L186" s="8">
        <f>Gmden!M185</f>
        <v>1353169.8443638796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ROUND(Anteile!$B$31/'Abs3'!$M$2102*'Abs3'!M186,0)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7991</v>
      </c>
      <c r="F187" s="37">
        <f>Gmden!N186</f>
        <v>0</v>
      </c>
      <c r="G187" s="8">
        <f t="shared" si="12"/>
        <v>0</v>
      </c>
      <c r="H187" s="25">
        <f>ROUND(Anteile!$B$29/'Abs3'!$G$2102*'Abs3'!G187,0)</f>
        <v>0</v>
      </c>
      <c r="I187" s="37">
        <f>Gmden!O186</f>
        <v>0</v>
      </c>
      <c r="J187" s="8">
        <f t="shared" si="13"/>
        <v>0</v>
      </c>
      <c r="K187" s="25">
        <f>ROUND(Anteile!$B$30/'Abs3'!$J$2102*'Abs3'!J187,0)</f>
        <v>0</v>
      </c>
      <c r="L187" s="8">
        <f>Gmden!M186</f>
        <v>7438261.9729339452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ROUND(Anteile!$B$31/'Abs3'!$M$2102*'Abs3'!M187,0)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2497</v>
      </c>
      <c r="F188" s="37">
        <f>Gmden!N187</f>
        <v>0</v>
      </c>
      <c r="G188" s="8">
        <f t="shared" si="12"/>
        <v>0</v>
      </c>
      <c r="H188" s="25">
        <f>ROUND(Anteile!$B$29/'Abs3'!$G$2102*'Abs3'!G188,0)</f>
        <v>0</v>
      </c>
      <c r="I188" s="37">
        <f>Gmden!O187</f>
        <v>0</v>
      </c>
      <c r="J188" s="8">
        <f t="shared" si="13"/>
        <v>0</v>
      </c>
      <c r="K188" s="25">
        <f>ROUND(Anteile!$B$30/'Abs3'!$J$2102*'Abs3'!J188,0)</f>
        <v>0</v>
      </c>
      <c r="L188" s="8">
        <f>Gmden!M187</f>
        <v>2808769.3626651126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ROUND(Anteile!$B$31/'Abs3'!$M$2102*'Abs3'!M188,0)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7086</v>
      </c>
      <c r="F189" s="37">
        <f>Gmden!N188</f>
        <v>0</v>
      </c>
      <c r="G189" s="8">
        <f t="shared" si="12"/>
        <v>0</v>
      </c>
      <c r="H189" s="25">
        <f>ROUND(Anteile!$B$29/'Abs3'!$G$2102*'Abs3'!G189,0)</f>
        <v>0</v>
      </c>
      <c r="I189" s="37">
        <f>Gmden!O188</f>
        <v>0</v>
      </c>
      <c r="J189" s="8">
        <f t="shared" si="13"/>
        <v>0</v>
      </c>
      <c r="K189" s="25">
        <f>ROUND(Anteile!$B$30/'Abs3'!$J$2102*'Abs3'!J189,0)</f>
        <v>0</v>
      </c>
      <c r="L189" s="8">
        <f>Gmden!M188</f>
        <v>8362590.5391155016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ROUND(Anteile!$B$31/'Abs3'!$M$2102*'Abs3'!M189,0)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2914</v>
      </c>
      <c r="F190" s="37">
        <f>Gmden!N189</f>
        <v>0</v>
      </c>
      <c r="G190" s="8">
        <f t="shared" si="12"/>
        <v>0</v>
      </c>
      <c r="H190" s="25">
        <f>ROUND(Anteile!$B$29/'Abs3'!$G$2102*'Abs3'!G190,0)</f>
        <v>0</v>
      </c>
      <c r="I190" s="37">
        <f>Gmden!O189</f>
        <v>0</v>
      </c>
      <c r="J190" s="8">
        <f t="shared" si="13"/>
        <v>0</v>
      </c>
      <c r="K190" s="25">
        <f>ROUND(Anteile!$B$30/'Abs3'!$J$2102*'Abs3'!J190,0)</f>
        <v>0</v>
      </c>
      <c r="L190" s="8">
        <f>Gmden!M189</f>
        <v>3023611.637884737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ROUND(Anteile!$B$31/'Abs3'!$M$2102*'Abs3'!M190,0)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2445</v>
      </c>
      <c r="F191" s="37">
        <f>Gmden!N190</f>
        <v>0</v>
      </c>
      <c r="G191" s="8">
        <f t="shared" si="12"/>
        <v>0</v>
      </c>
      <c r="H191" s="25">
        <f>ROUND(Anteile!$B$29/'Abs3'!$G$2102*'Abs3'!G191,0)</f>
        <v>0</v>
      </c>
      <c r="I191" s="37">
        <f>Gmden!O190</f>
        <v>0</v>
      </c>
      <c r="J191" s="8">
        <f t="shared" si="13"/>
        <v>0</v>
      </c>
      <c r="K191" s="25">
        <f>ROUND(Anteile!$B$30/'Abs3'!$J$2102*'Abs3'!J191,0)</f>
        <v>0</v>
      </c>
      <c r="L191" s="8">
        <f>Gmden!M190</f>
        <v>2719464.4936896563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ROUND(Anteile!$B$31/'Abs3'!$M$2102*'Abs3'!M191,0)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3028</v>
      </c>
      <c r="F192" s="37">
        <f>Gmden!N191</f>
        <v>0</v>
      </c>
      <c r="G192" s="8">
        <f t="shared" si="12"/>
        <v>0</v>
      </c>
      <c r="H192" s="25">
        <f>ROUND(Anteile!$B$29/'Abs3'!$G$2102*'Abs3'!G192,0)</f>
        <v>0</v>
      </c>
      <c r="I192" s="37">
        <f>Gmden!O191</f>
        <v>0</v>
      </c>
      <c r="J192" s="8">
        <f t="shared" si="13"/>
        <v>0</v>
      </c>
      <c r="K192" s="25">
        <f>ROUND(Anteile!$B$30/'Abs3'!$J$2102*'Abs3'!J192,0)</f>
        <v>0</v>
      </c>
      <c r="L192" s="8">
        <f>Gmden!M191</f>
        <v>2767652.413333931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ROUND(Anteile!$B$31/'Abs3'!$M$2102*'Abs3'!M192,0)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3410</v>
      </c>
      <c r="F193" s="37">
        <f>Gmden!N192</f>
        <v>0</v>
      </c>
      <c r="G193" s="8">
        <f t="shared" si="12"/>
        <v>0</v>
      </c>
      <c r="H193" s="25">
        <f>ROUND(Anteile!$B$29/'Abs3'!$G$2102*'Abs3'!G193,0)</f>
        <v>0</v>
      </c>
      <c r="I193" s="37">
        <f>Gmden!O192</f>
        <v>0</v>
      </c>
      <c r="J193" s="8">
        <f t="shared" si="13"/>
        <v>0</v>
      </c>
      <c r="K193" s="25">
        <f>ROUND(Anteile!$B$30/'Abs3'!$J$2102*'Abs3'!J193,0)</f>
        <v>0</v>
      </c>
      <c r="L193" s="8">
        <f>Gmden!M192</f>
        <v>3842385.9512607264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ROUND(Anteile!$B$31/'Abs3'!$M$2102*'Abs3'!M193,0)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1793</v>
      </c>
      <c r="F194" s="37">
        <f>Gmden!N193</f>
        <v>0</v>
      </c>
      <c r="G194" s="8">
        <f t="shared" si="12"/>
        <v>0</v>
      </c>
      <c r="H194" s="25">
        <f>ROUND(Anteile!$B$29/'Abs3'!$G$2102*'Abs3'!G194,0)</f>
        <v>0</v>
      </c>
      <c r="I194" s="37">
        <f>Gmden!O193</f>
        <v>0</v>
      </c>
      <c r="J194" s="8">
        <f t="shared" si="13"/>
        <v>0</v>
      </c>
      <c r="K194" s="25">
        <f>ROUND(Anteile!$B$30/'Abs3'!$J$2102*'Abs3'!J194,0)</f>
        <v>0</v>
      </c>
      <c r="L194" s="8">
        <f>Gmden!M193</f>
        <v>1669535.984188183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ROUND(Anteile!$B$31/'Abs3'!$M$2102*'Abs3'!M194,0)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2591</v>
      </c>
      <c r="F195" s="37">
        <f>Gmden!N194</f>
        <v>0</v>
      </c>
      <c r="G195" s="8">
        <f t="shared" si="12"/>
        <v>0</v>
      </c>
      <c r="H195" s="25">
        <f>ROUND(Anteile!$B$29/'Abs3'!$G$2102*'Abs3'!G195,0)</f>
        <v>0</v>
      </c>
      <c r="I195" s="37">
        <f>Gmden!O194</f>
        <v>0</v>
      </c>
      <c r="J195" s="8">
        <f t="shared" si="13"/>
        <v>0</v>
      </c>
      <c r="K195" s="25">
        <f>ROUND(Anteile!$B$30/'Abs3'!$J$2102*'Abs3'!J195,0)</f>
        <v>0</v>
      </c>
      <c r="L195" s="8">
        <f>Gmden!M194</f>
        <v>2293188.34150346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ROUND(Anteile!$B$31/'Abs3'!$M$2102*'Abs3'!M195,0)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3843</v>
      </c>
      <c r="F196" s="37">
        <f>Gmden!N195</f>
        <v>0</v>
      </c>
      <c r="G196" s="8">
        <f t="shared" si="12"/>
        <v>0</v>
      </c>
      <c r="H196" s="25">
        <f>ROUND(Anteile!$B$29/'Abs3'!$G$2102*'Abs3'!G196,0)</f>
        <v>0</v>
      </c>
      <c r="I196" s="37">
        <f>Gmden!O195</f>
        <v>0</v>
      </c>
      <c r="J196" s="8">
        <f t="shared" si="13"/>
        <v>0</v>
      </c>
      <c r="K196" s="25">
        <f>ROUND(Anteile!$B$30/'Abs3'!$J$2102*'Abs3'!J196,0)</f>
        <v>0</v>
      </c>
      <c r="L196" s="8">
        <f>Gmden!M195</f>
        <v>4024319.8429269418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ROUND(Anteile!$B$31/'Abs3'!$M$2102*'Abs3'!M196,0)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1601</v>
      </c>
      <c r="F197" s="37">
        <f>Gmden!N196</f>
        <v>0</v>
      </c>
      <c r="G197" s="8">
        <f t="shared" si="12"/>
        <v>0</v>
      </c>
      <c r="H197" s="25">
        <f>ROUND(Anteile!$B$29/'Abs3'!$G$2102*'Abs3'!G197,0)</f>
        <v>0</v>
      </c>
      <c r="I197" s="37">
        <f>Gmden!O196</f>
        <v>0</v>
      </c>
      <c r="J197" s="8">
        <f t="shared" si="13"/>
        <v>0</v>
      </c>
      <c r="K197" s="25">
        <f>ROUND(Anteile!$B$30/'Abs3'!$J$2102*'Abs3'!J197,0)</f>
        <v>0</v>
      </c>
      <c r="L197" s="8">
        <f>Gmden!M196</f>
        <v>2268183.0808536885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ROUND(Anteile!$B$31/'Abs3'!$M$2102*'Abs3'!M197,0)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4470</v>
      </c>
      <c r="F198" s="37">
        <f>Gmden!N197</f>
        <v>0</v>
      </c>
      <c r="G198" s="8">
        <f t="shared" si="12"/>
        <v>0</v>
      </c>
      <c r="H198" s="25">
        <f>ROUND(Anteile!$B$29/'Abs3'!$G$2102*'Abs3'!G198,0)</f>
        <v>0</v>
      </c>
      <c r="I198" s="37">
        <f>Gmden!O197</f>
        <v>0</v>
      </c>
      <c r="J198" s="8">
        <f t="shared" si="13"/>
        <v>0</v>
      </c>
      <c r="K198" s="25">
        <f>ROUND(Anteile!$B$30/'Abs3'!$J$2102*'Abs3'!J198,0)</f>
        <v>0</v>
      </c>
      <c r="L198" s="8">
        <f>Gmden!M197</f>
        <v>4167932.3835294563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ROUND(Anteile!$B$31/'Abs3'!$M$2102*'Abs3'!M198,0)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2788</v>
      </c>
      <c r="F199" s="37">
        <f>Gmden!N198</f>
        <v>0</v>
      </c>
      <c r="G199" s="8">
        <f t="shared" si="12"/>
        <v>0</v>
      </c>
      <c r="H199" s="25">
        <f>ROUND(Anteile!$B$29/'Abs3'!$G$2102*'Abs3'!G199,0)</f>
        <v>0</v>
      </c>
      <c r="I199" s="37">
        <f>Gmden!O198</f>
        <v>0</v>
      </c>
      <c r="J199" s="8">
        <f t="shared" si="13"/>
        <v>0</v>
      </c>
      <c r="K199" s="25">
        <f>ROUND(Anteile!$B$30/'Abs3'!$J$2102*'Abs3'!J199,0)</f>
        <v>0</v>
      </c>
      <c r="L199" s="8">
        <f>Gmden!M198</f>
        <v>3858325.8003445473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ROUND(Anteile!$B$31/'Abs3'!$M$2102*'Abs3'!M199,0)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3211</v>
      </c>
      <c r="F200" s="37">
        <f>Gmden!N199</f>
        <v>0</v>
      </c>
      <c r="G200" s="8">
        <f t="shared" ref="G200:G263" si="17">IF(AND(E200&gt;$G$5,F200=1),E200,0)</f>
        <v>0</v>
      </c>
      <c r="H200" s="25">
        <f>ROUND(Anteile!$B$29/'Abs3'!$G$2102*'Abs3'!G200,0)</f>
        <v>0</v>
      </c>
      <c r="I200" s="37">
        <f>Gmden!O199</f>
        <v>0</v>
      </c>
      <c r="J200" s="8">
        <f t="shared" ref="J200:J263" si="18">IF(I200=1,E200,0)</f>
        <v>0</v>
      </c>
      <c r="K200" s="25">
        <f>ROUND(Anteile!$B$30/'Abs3'!$J$2102*'Abs3'!J200,0)</f>
        <v>0</v>
      </c>
      <c r="L200" s="8">
        <f>Gmden!M199</f>
        <v>3437455.4020942696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ROUND(Anteile!$B$31/'Abs3'!$M$2102*'Abs3'!M200,0)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1107</v>
      </c>
      <c r="F201" s="37">
        <f>Gmden!N200</f>
        <v>0</v>
      </c>
      <c r="G201" s="8">
        <f t="shared" si="17"/>
        <v>0</v>
      </c>
      <c r="H201" s="25">
        <f>ROUND(Anteile!$B$29/'Abs3'!$G$2102*'Abs3'!G201,0)</f>
        <v>0</v>
      </c>
      <c r="I201" s="37">
        <f>Gmden!O200</f>
        <v>0</v>
      </c>
      <c r="J201" s="8">
        <f t="shared" si="18"/>
        <v>0</v>
      </c>
      <c r="K201" s="25">
        <f>ROUND(Anteile!$B$30/'Abs3'!$J$2102*'Abs3'!J201,0)</f>
        <v>0</v>
      </c>
      <c r="L201" s="8">
        <f>Gmden!M200</f>
        <v>1007872.0270485702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ROUND(Anteile!$B$31/'Abs3'!$M$2102*'Abs3'!M201,0)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2672</v>
      </c>
      <c r="F202" s="37">
        <f>Gmden!N201</f>
        <v>0</v>
      </c>
      <c r="G202" s="8">
        <f t="shared" si="17"/>
        <v>0</v>
      </c>
      <c r="H202" s="25">
        <f>ROUND(Anteile!$B$29/'Abs3'!$G$2102*'Abs3'!G202,0)</f>
        <v>0</v>
      </c>
      <c r="I202" s="37">
        <f>Gmden!O201</f>
        <v>0</v>
      </c>
      <c r="J202" s="8">
        <f t="shared" si="18"/>
        <v>0</v>
      </c>
      <c r="K202" s="25">
        <f>ROUND(Anteile!$B$30/'Abs3'!$J$2102*'Abs3'!J202,0)</f>
        <v>0</v>
      </c>
      <c r="L202" s="8">
        <f>Gmden!M201</f>
        <v>2631259.7432283461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ROUND(Anteile!$B$31/'Abs3'!$M$2102*'Abs3'!M202,0)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2188</v>
      </c>
      <c r="F203" s="37">
        <f>Gmden!N202</f>
        <v>0</v>
      </c>
      <c r="G203" s="8">
        <f t="shared" si="17"/>
        <v>0</v>
      </c>
      <c r="H203" s="25">
        <f>ROUND(Anteile!$B$29/'Abs3'!$G$2102*'Abs3'!G203,0)</f>
        <v>0</v>
      </c>
      <c r="I203" s="37">
        <f>Gmden!O202</f>
        <v>0</v>
      </c>
      <c r="J203" s="8">
        <f t="shared" si="18"/>
        <v>0</v>
      </c>
      <c r="K203" s="25">
        <f>ROUND(Anteile!$B$30/'Abs3'!$J$2102*'Abs3'!J203,0)</f>
        <v>0</v>
      </c>
      <c r="L203" s="8">
        <f>Gmden!M202</f>
        <v>2244874.2737614559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ROUND(Anteile!$B$31/'Abs3'!$M$2102*'Abs3'!M203,0)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607</v>
      </c>
      <c r="F204" s="37">
        <f>Gmden!N203</f>
        <v>0</v>
      </c>
      <c r="G204" s="8">
        <f t="shared" si="17"/>
        <v>0</v>
      </c>
      <c r="H204" s="25">
        <f>ROUND(Anteile!$B$29/'Abs3'!$G$2102*'Abs3'!G204,0)</f>
        <v>0</v>
      </c>
      <c r="I204" s="37">
        <f>Gmden!O203</f>
        <v>0</v>
      </c>
      <c r="J204" s="8">
        <f t="shared" si="18"/>
        <v>0</v>
      </c>
      <c r="K204" s="25">
        <f>ROUND(Anteile!$B$30/'Abs3'!$J$2102*'Abs3'!J204,0)</f>
        <v>0</v>
      </c>
      <c r="L204" s="8">
        <f>Gmden!M203</f>
        <v>575830.16902560624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ROUND(Anteile!$B$31/'Abs3'!$M$2102*'Abs3'!M204,0)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3481</v>
      </c>
      <c r="F205" s="37">
        <f>Gmden!N204</f>
        <v>0</v>
      </c>
      <c r="G205" s="8">
        <f t="shared" si="17"/>
        <v>0</v>
      </c>
      <c r="H205" s="25">
        <f>ROUND(Anteile!$B$29/'Abs3'!$G$2102*'Abs3'!G205,0)</f>
        <v>0</v>
      </c>
      <c r="I205" s="37">
        <f>Gmden!O204</f>
        <v>0</v>
      </c>
      <c r="J205" s="8">
        <f t="shared" si="18"/>
        <v>0</v>
      </c>
      <c r="K205" s="25">
        <f>ROUND(Anteile!$B$30/'Abs3'!$J$2102*'Abs3'!J205,0)</f>
        <v>0</v>
      </c>
      <c r="L205" s="8">
        <f>Gmden!M204</f>
        <v>3381029.8447886934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ROUND(Anteile!$B$31/'Abs3'!$M$2102*'Abs3'!M205,0)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4694</v>
      </c>
      <c r="F206" s="37">
        <f>Gmden!N205</f>
        <v>0</v>
      </c>
      <c r="G206" s="8">
        <f t="shared" si="17"/>
        <v>0</v>
      </c>
      <c r="H206" s="25">
        <f>ROUND(Anteile!$B$29/'Abs3'!$G$2102*'Abs3'!G206,0)</f>
        <v>0</v>
      </c>
      <c r="I206" s="37">
        <f>Gmden!O205</f>
        <v>0</v>
      </c>
      <c r="J206" s="8">
        <f t="shared" si="18"/>
        <v>0</v>
      </c>
      <c r="K206" s="25">
        <f>ROUND(Anteile!$B$30/'Abs3'!$J$2102*'Abs3'!J206,0)</f>
        <v>0</v>
      </c>
      <c r="L206" s="8">
        <f>Gmden!M205</f>
        <v>8635543.7286503948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ROUND(Anteile!$B$31/'Abs3'!$M$2102*'Abs3'!M206,0)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2729</v>
      </c>
      <c r="F207" s="37">
        <f>Gmden!N206</f>
        <v>0</v>
      </c>
      <c r="G207" s="8">
        <f t="shared" si="17"/>
        <v>0</v>
      </c>
      <c r="H207" s="25">
        <f>ROUND(Anteile!$B$29/'Abs3'!$G$2102*'Abs3'!G207,0)</f>
        <v>0</v>
      </c>
      <c r="I207" s="37">
        <f>Gmden!O206</f>
        <v>0</v>
      </c>
      <c r="J207" s="8">
        <f t="shared" si="18"/>
        <v>0</v>
      </c>
      <c r="K207" s="25">
        <f>ROUND(Anteile!$B$30/'Abs3'!$J$2102*'Abs3'!J207,0)</f>
        <v>0</v>
      </c>
      <c r="L207" s="8">
        <f>Gmden!M206</f>
        <v>2891899.3232374853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ROUND(Anteile!$B$31/'Abs3'!$M$2102*'Abs3'!M207,0)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894</v>
      </c>
      <c r="F208" s="37">
        <f>Gmden!N207</f>
        <v>0</v>
      </c>
      <c r="G208" s="8">
        <f t="shared" si="17"/>
        <v>0</v>
      </c>
      <c r="H208" s="25">
        <f>ROUND(Anteile!$B$29/'Abs3'!$G$2102*'Abs3'!G208,0)</f>
        <v>0</v>
      </c>
      <c r="I208" s="37">
        <f>Gmden!O207</f>
        <v>0</v>
      </c>
      <c r="J208" s="8">
        <f t="shared" si="18"/>
        <v>0</v>
      </c>
      <c r="K208" s="25">
        <f>ROUND(Anteile!$B$30/'Abs3'!$J$2102*'Abs3'!J208,0)</f>
        <v>0</v>
      </c>
      <c r="L208" s="8">
        <f>Gmden!M207</f>
        <v>801859.17282996292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ROUND(Anteile!$B$31/'Abs3'!$M$2102*'Abs3'!M208,0)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1250</v>
      </c>
      <c r="F209" s="37">
        <f>Gmden!N208</f>
        <v>0</v>
      </c>
      <c r="G209" s="8">
        <f t="shared" si="17"/>
        <v>0</v>
      </c>
      <c r="H209" s="25">
        <f>ROUND(Anteile!$B$29/'Abs3'!$G$2102*'Abs3'!G209,0)</f>
        <v>0</v>
      </c>
      <c r="I209" s="37">
        <f>Gmden!O208</f>
        <v>0</v>
      </c>
      <c r="J209" s="8">
        <f t="shared" si="18"/>
        <v>0</v>
      </c>
      <c r="K209" s="25">
        <f>ROUND(Anteile!$B$30/'Abs3'!$J$2102*'Abs3'!J209,0)</f>
        <v>0</v>
      </c>
      <c r="L209" s="8">
        <f>Gmden!M208</f>
        <v>1215890.1662212154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ROUND(Anteile!$B$31/'Abs3'!$M$2102*'Abs3'!M209,0)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4946</v>
      </c>
      <c r="F210" s="37">
        <f>Gmden!N209</f>
        <v>0</v>
      </c>
      <c r="G210" s="8">
        <f t="shared" si="17"/>
        <v>0</v>
      </c>
      <c r="H210" s="25">
        <f>ROUND(Anteile!$B$29/'Abs3'!$G$2102*'Abs3'!G210,0)</f>
        <v>0</v>
      </c>
      <c r="I210" s="37">
        <f>Gmden!O209</f>
        <v>0</v>
      </c>
      <c r="J210" s="8">
        <f t="shared" si="18"/>
        <v>0</v>
      </c>
      <c r="K210" s="25">
        <f>ROUND(Anteile!$B$30/'Abs3'!$J$2102*'Abs3'!J210,0)</f>
        <v>0</v>
      </c>
      <c r="L210" s="8">
        <f>Gmden!M209</f>
        <v>5161064.221024015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ROUND(Anteile!$B$31/'Abs3'!$M$2102*'Abs3'!M210,0)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789</v>
      </c>
      <c r="F211" s="37">
        <f>Gmden!N210</f>
        <v>0</v>
      </c>
      <c r="G211" s="8">
        <f t="shared" si="17"/>
        <v>0</v>
      </c>
      <c r="H211" s="25">
        <f>ROUND(Anteile!$B$29/'Abs3'!$G$2102*'Abs3'!G211,0)</f>
        <v>0</v>
      </c>
      <c r="I211" s="37">
        <f>Gmden!O210</f>
        <v>0</v>
      </c>
      <c r="J211" s="8">
        <f t="shared" si="18"/>
        <v>0</v>
      </c>
      <c r="K211" s="25">
        <f>ROUND(Anteile!$B$30/'Abs3'!$J$2102*'Abs3'!J211,0)</f>
        <v>0</v>
      </c>
      <c r="L211" s="8">
        <f>Gmden!M210</f>
        <v>794277.7623679511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ROUND(Anteile!$B$31/'Abs3'!$M$2102*'Abs3'!M211,0)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1210</v>
      </c>
      <c r="F212" s="37">
        <f>Gmden!N211</f>
        <v>0</v>
      </c>
      <c r="G212" s="8">
        <f t="shared" si="17"/>
        <v>0</v>
      </c>
      <c r="H212" s="25">
        <f>ROUND(Anteile!$B$29/'Abs3'!$G$2102*'Abs3'!G212,0)</f>
        <v>0</v>
      </c>
      <c r="I212" s="37">
        <f>Gmden!O211</f>
        <v>0</v>
      </c>
      <c r="J212" s="8">
        <f t="shared" si="18"/>
        <v>0</v>
      </c>
      <c r="K212" s="25">
        <f>ROUND(Anteile!$B$30/'Abs3'!$J$2102*'Abs3'!J212,0)</f>
        <v>0</v>
      </c>
      <c r="L212" s="8">
        <f>Gmden!M211</f>
        <v>1094470.597970146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ROUND(Anteile!$B$31/'Abs3'!$M$2102*'Abs3'!M212,0)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1487</v>
      </c>
      <c r="F213" s="37">
        <f>Gmden!N212</f>
        <v>0</v>
      </c>
      <c r="G213" s="8">
        <f t="shared" si="17"/>
        <v>0</v>
      </c>
      <c r="H213" s="25">
        <f>ROUND(Anteile!$B$29/'Abs3'!$G$2102*'Abs3'!G213,0)</f>
        <v>0</v>
      </c>
      <c r="I213" s="37">
        <f>Gmden!O212</f>
        <v>0</v>
      </c>
      <c r="J213" s="8">
        <f t="shared" si="18"/>
        <v>0</v>
      </c>
      <c r="K213" s="25">
        <f>ROUND(Anteile!$B$30/'Abs3'!$J$2102*'Abs3'!J213,0)</f>
        <v>0</v>
      </c>
      <c r="L213" s="8">
        <f>Gmden!M212</f>
        <v>1474718.4821070009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ROUND(Anteile!$B$31/'Abs3'!$M$2102*'Abs3'!M213,0)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1394</v>
      </c>
      <c r="F214" s="37">
        <f>Gmden!N213</f>
        <v>0</v>
      </c>
      <c r="G214" s="8">
        <f t="shared" si="17"/>
        <v>0</v>
      </c>
      <c r="H214" s="25">
        <f>ROUND(Anteile!$B$29/'Abs3'!$G$2102*'Abs3'!G214,0)</f>
        <v>0</v>
      </c>
      <c r="I214" s="37">
        <f>Gmden!O213</f>
        <v>0</v>
      </c>
      <c r="J214" s="8">
        <f t="shared" si="18"/>
        <v>0</v>
      </c>
      <c r="K214" s="25">
        <f>ROUND(Anteile!$B$30/'Abs3'!$J$2102*'Abs3'!J214,0)</f>
        <v>0</v>
      </c>
      <c r="L214" s="8">
        <f>Gmden!M213</f>
        <v>1240774.7451722736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ROUND(Anteile!$B$31/'Abs3'!$M$2102*'Abs3'!M214,0)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1950</v>
      </c>
      <c r="F215" s="37">
        <f>Gmden!N214</f>
        <v>0</v>
      </c>
      <c r="G215" s="8">
        <f t="shared" si="17"/>
        <v>0</v>
      </c>
      <c r="H215" s="25">
        <f>ROUND(Anteile!$B$29/'Abs3'!$G$2102*'Abs3'!G215,0)</f>
        <v>0</v>
      </c>
      <c r="I215" s="37">
        <f>Gmden!O214</f>
        <v>0</v>
      </c>
      <c r="J215" s="8">
        <f t="shared" si="18"/>
        <v>0</v>
      </c>
      <c r="K215" s="25">
        <f>ROUND(Anteile!$B$30/'Abs3'!$J$2102*'Abs3'!J215,0)</f>
        <v>0</v>
      </c>
      <c r="L215" s="8">
        <f>Gmden!M214</f>
        <v>1764779.1471827549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ROUND(Anteile!$B$31/'Abs3'!$M$2102*'Abs3'!M215,0)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1772</v>
      </c>
      <c r="F216" s="37">
        <f>Gmden!N215</f>
        <v>0</v>
      </c>
      <c r="G216" s="8">
        <f t="shared" si="17"/>
        <v>0</v>
      </c>
      <c r="H216" s="25">
        <f>ROUND(Anteile!$B$29/'Abs3'!$G$2102*'Abs3'!G216,0)</f>
        <v>0</v>
      </c>
      <c r="I216" s="37">
        <f>Gmden!O215</f>
        <v>0</v>
      </c>
      <c r="J216" s="8">
        <f t="shared" si="18"/>
        <v>0</v>
      </c>
      <c r="K216" s="25">
        <f>ROUND(Anteile!$B$30/'Abs3'!$J$2102*'Abs3'!J216,0)</f>
        <v>0</v>
      </c>
      <c r="L216" s="8">
        <f>Gmden!M215</f>
        <v>1924548.835363308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ROUND(Anteile!$B$31/'Abs3'!$M$2102*'Abs3'!M216,0)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3323</v>
      </c>
      <c r="F217" s="37">
        <f>Gmden!N216</f>
        <v>0</v>
      </c>
      <c r="G217" s="8">
        <f t="shared" si="17"/>
        <v>0</v>
      </c>
      <c r="H217" s="25">
        <f>ROUND(Anteile!$B$29/'Abs3'!$G$2102*'Abs3'!G217,0)</f>
        <v>0</v>
      </c>
      <c r="I217" s="37">
        <f>Gmden!O216</f>
        <v>0</v>
      </c>
      <c r="J217" s="8">
        <f t="shared" si="18"/>
        <v>0</v>
      </c>
      <c r="K217" s="25">
        <f>ROUND(Anteile!$B$30/'Abs3'!$J$2102*'Abs3'!J217,0)</f>
        <v>0</v>
      </c>
      <c r="L217" s="8">
        <f>Gmden!M216</f>
        <v>3451691.189307454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ROUND(Anteile!$B$31/'Abs3'!$M$2102*'Abs3'!M217,0)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1978</v>
      </c>
      <c r="F218" s="37">
        <f>Gmden!N217</f>
        <v>0</v>
      </c>
      <c r="G218" s="8">
        <f t="shared" si="17"/>
        <v>0</v>
      </c>
      <c r="H218" s="25">
        <f>ROUND(Anteile!$B$29/'Abs3'!$G$2102*'Abs3'!G218,0)</f>
        <v>0</v>
      </c>
      <c r="I218" s="37">
        <f>Gmden!O217</f>
        <v>0</v>
      </c>
      <c r="J218" s="8">
        <f t="shared" si="18"/>
        <v>0</v>
      </c>
      <c r="K218" s="25">
        <f>ROUND(Anteile!$B$30/'Abs3'!$J$2102*'Abs3'!J218,0)</f>
        <v>0</v>
      </c>
      <c r="L218" s="8">
        <f>Gmden!M217</f>
        <v>1717856.8417413344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ROUND(Anteile!$B$31/'Abs3'!$M$2102*'Abs3'!M218,0)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1006</v>
      </c>
      <c r="F219" s="37">
        <f>Gmden!N218</f>
        <v>0</v>
      </c>
      <c r="G219" s="8">
        <f t="shared" si="17"/>
        <v>0</v>
      </c>
      <c r="H219" s="25">
        <f>ROUND(Anteile!$B$29/'Abs3'!$G$2102*'Abs3'!G219,0)</f>
        <v>0</v>
      </c>
      <c r="I219" s="37">
        <f>Gmden!O218</f>
        <v>0</v>
      </c>
      <c r="J219" s="8">
        <f t="shared" si="18"/>
        <v>0</v>
      </c>
      <c r="K219" s="25">
        <f>ROUND(Anteile!$B$30/'Abs3'!$J$2102*'Abs3'!J219,0)</f>
        <v>0</v>
      </c>
      <c r="L219" s="8">
        <f>Gmden!M218</f>
        <v>1100390.0452848843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ROUND(Anteile!$B$31/'Abs3'!$M$2102*'Abs3'!M219,0)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1318</v>
      </c>
      <c r="F220" s="37">
        <f>Gmden!N219</f>
        <v>0</v>
      </c>
      <c r="G220" s="8">
        <f t="shared" si="17"/>
        <v>0</v>
      </c>
      <c r="H220" s="25">
        <f>ROUND(Anteile!$B$29/'Abs3'!$G$2102*'Abs3'!G220,0)</f>
        <v>0</v>
      </c>
      <c r="I220" s="37">
        <f>Gmden!O219</f>
        <v>0</v>
      </c>
      <c r="J220" s="8">
        <f t="shared" si="18"/>
        <v>0</v>
      </c>
      <c r="K220" s="25">
        <f>ROUND(Anteile!$B$30/'Abs3'!$J$2102*'Abs3'!J220,0)</f>
        <v>0</v>
      </c>
      <c r="L220" s="8">
        <f>Gmden!M219</f>
        <v>1341379.9747085911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ROUND(Anteile!$B$31/'Abs3'!$M$2102*'Abs3'!M220,0)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3621</v>
      </c>
      <c r="F221" s="37">
        <f>Gmden!N220</f>
        <v>0</v>
      </c>
      <c r="G221" s="8">
        <f t="shared" si="17"/>
        <v>0</v>
      </c>
      <c r="H221" s="25">
        <f>ROUND(Anteile!$B$29/'Abs3'!$G$2102*'Abs3'!G221,0)</f>
        <v>0</v>
      </c>
      <c r="I221" s="37">
        <f>Gmden!O220</f>
        <v>0</v>
      </c>
      <c r="J221" s="8">
        <f t="shared" si="18"/>
        <v>0</v>
      </c>
      <c r="K221" s="25">
        <f>ROUND(Anteile!$B$30/'Abs3'!$J$2102*'Abs3'!J221,0)</f>
        <v>0</v>
      </c>
      <c r="L221" s="8">
        <f>Gmden!M220</f>
        <v>3486646.0384520618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ROUND(Anteile!$B$31/'Abs3'!$M$2102*'Abs3'!M221,0)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12570</v>
      </c>
      <c r="F222" s="37">
        <f>Gmden!N221</f>
        <v>0</v>
      </c>
      <c r="G222" s="8">
        <f t="shared" si="17"/>
        <v>0</v>
      </c>
      <c r="H222" s="25">
        <f>ROUND(Anteile!$B$29/'Abs3'!$G$2102*'Abs3'!G222,0)</f>
        <v>0</v>
      </c>
      <c r="I222" s="37">
        <f>Gmden!O221</f>
        <v>0</v>
      </c>
      <c r="J222" s="8">
        <f t="shared" si="18"/>
        <v>0</v>
      </c>
      <c r="K222" s="25">
        <f>ROUND(Anteile!$B$30/'Abs3'!$J$2102*'Abs3'!J222,0)</f>
        <v>0</v>
      </c>
      <c r="L222" s="8">
        <f>Gmden!M221</f>
        <v>18102775.185260594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ROUND(Anteile!$B$31/'Abs3'!$M$2102*'Abs3'!M222,0)</f>
        <v>0</v>
      </c>
      <c r="O222" s="27"/>
      <c r="P222" s="25">
        <f t="shared" ca="1" si="19"/>
        <v>0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2054</v>
      </c>
      <c r="F223" s="37">
        <f>Gmden!N222</f>
        <v>0</v>
      </c>
      <c r="G223" s="8">
        <f t="shared" si="17"/>
        <v>0</v>
      </c>
      <c r="H223" s="25">
        <f>ROUND(Anteile!$B$29/'Abs3'!$G$2102*'Abs3'!G223,0)</f>
        <v>0</v>
      </c>
      <c r="I223" s="37">
        <f>Gmden!O222</f>
        <v>0</v>
      </c>
      <c r="J223" s="8">
        <f t="shared" si="18"/>
        <v>0</v>
      </c>
      <c r="K223" s="25">
        <f>ROUND(Anteile!$B$30/'Abs3'!$J$2102*'Abs3'!J223,0)</f>
        <v>0</v>
      </c>
      <c r="L223" s="8">
        <f>Gmden!M222</f>
        <v>2054877.1201488478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ROUND(Anteile!$B$31/'Abs3'!$M$2102*'Abs3'!M223,0)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2067</v>
      </c>
      <c r="F224" s="37">
        <f>Gmden!N223</f>
        <v>0</v>
      </c>
      <c r="G224" s="8">
        <f t="shared" si="17"/>
        <v>0</v>
      </c>
      <c r="H224" s="25">
        <f>ROUND(Anteile!$B$29/'Abs3'!$G$2102*'Abs3'!G224,0)</f>
        <v>0</v>
      </c>
      <c r="I224" s="37">
        <f>Gmden!O223</f>
        <v>0</v>
      </c>
      <c r="J224" s="8">
        <f t="shared" si="18"/>
        <v>0</v>
      </c>
      <c r="K224" s="25">
        <f>ROUND(Anteile!$B$30/'Abs3'!$J$2102*'Abs3'!J224,0)</f>
        <v>0</v>
      </c>
      <c r="L224" s="8">
        <f>Gmden!M223</f>
        <v>1967897.5838456883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ROUND(Anteile!$B$31/'Abs3'!$M$2102*'Abs3'!M224,0)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3565</v>
      </c>
      <c r="F225" s="37">
        <f>Gmden!N224</f>
        <v>0</v>
      </c>
      <c r="G225" s="8">
        <f t="shared" si="17"/>
        <v>0</v>
      </c>
      <c r="H225" s="25">
        <f>ROUND(Anteile!$B$29/'Abs3'!$G$2102*'Abs3'!G225,0)</f>
        <v>0</v>
      </c>
      <c r="I225" s="37">
        <f>Gmden!O224</f>
        <v>0</v>
      </c>
      <c r="J225" s="8">
        <f t="shared" si="18"/>
        <v>0</v>
      </c>
      <c r="K225" s="25">
        <f>ROUND(Anteile!$B$30/'Abs3'!$J$2102*'Abs3'!J225,0)</f>
        <v>0</v>
      </c>
      <c r="L225" s="8">
        <f>Gmden!M224</f>
        <v>3260866.5161458356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ROUND(Anteile!$B$31/'Abs3'!$M$2102*'Abs3'!M225,0)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1719</v>
      </c>
      <c r="F226" s="37">
        <f>Gmden!N225</f>
        <v>0</v>
      </c>
      <c r="G226" s="8">
        <f t="shared" si="17"/>
        <v>0</v>
      </c>
      <c r="H226" s="25">
        <f>ROUND(Anteile!$B$29/'Abs3'!$G$2102*'Abs3'!G226,0)</f>
        <v>0</v>
      </c>
      <c r="I226" s="37">
        <f>Gmden!O225</f>
        <v>0</v>
      </c>
      <c r="J226" s="8">
        <f t="shared" si="18"/>
        <v>0</v>
      </c>
      <c r="K226" s="25">
        <f>ROUND(Anteile!$B$30/'Abs3'!$J$2102*'Abs3'!J226,0)</f>
        <v>0</v>
      </c>
      <c r="L226" s="8">
        <f>Gmden!M225</f>
        <v>3361791.1099530105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ROUND(Anteile!$B$31/'Abs3'!$M$2102*'Abs3'!M226,0)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1888</v>
      </c>
      <c r="F227" s="37">
        <f>Gmden!N226</f>
        <v>0</v>
      </c>
      <c r="G227" s="8">
        <f t="shared" si="17"/>
        <v>0</v>
      </c>
      <c r="H227" s="25">
        <f>ROUND(Anteile!$B$29/'Abs3'!$G$2102*'Abs3'!G227,0)</f>
        <v>0</v>
      </c>
      <c r="I227" s="37">
        <f>Gmden!O226</f>
        <v>0</v>
      </c>
      <c r="J227" s="8">
        <f t="shared" si="18"/>
        <v>0</v>
      </c>
      <c r="K227" s="25">
        <f>ROUND(Anteile!$B$30/'Abs3'!$J$2102*'Abs3'!J227,0)</f>
        <v>0</v>
      </c>
      <c r="L227" s="8">
        <f>Gmden!M226</f>
        <v>1610931.8826588595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ROUND(Anteile!$B$31/'Abs3'!$M$2102*'Abs3'!M227,0)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1278</v>
      </c>
      <c r="F228" s="37">
        <f>Gmden!N227</f>
        <v>0</v>
      </c>
      <c r="G228" s="8">
        <f t="shared" si="17"/>
        <v>0</v>
      </c>
      <c r="H228" s="25">
        <f>ROUND(Anteile!$B$29/'Abs3'!$G$2102*'Abs3'!G228,0)</f>
        <v>0</v>
      </c>
      <c r="I228" s="37">
        <f>Gmden!O227</f>
        <v>0</v>
      </c>
      <c r="J228" s="8">
        <f t="shared" si="18"/>
        <v>0</v>
      </c>
      <c r="K228" s="25">
        <f>ROUND(Anteile!$B$30/'Abs3'!$J$2102*'Abs3'!J228,0)</f>
        <v>0</v>
      </c>
      <c r="L228" s="8">
        <f>Gmden!M227</f>
        <v>1263605.1680560729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ROUND(Anteile!$B$31/'Abs3'!$M$2102*'Abs3'!M228,0)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1604</v>
      </c>
      <c r="F229" s="37">
        <f>Gmden!N228</f>
        <v>0</v>
      </c>
      <c r="G229" s="8">
        <f t="shared" si="17"/>
        <v>0</v>
      </c>
      <c r="H229" s="25">
        <f>ROUND(Anteile!$B$29/'Abs3'!$G$2102*'Abs3'!G229,0)</f>
        <v>0</v>
      </c>
      <c r="I229" s="37">
        <f>Gmden!O228</f>
        <v>0</v>
      </c>
      <c r="J229" s="8">
        <f t="shared" si="18"/>
        <v>0</v>
      </c>
      <c r="K229" s="25">
        <f>ROUND(Anteile!$B$30/'Abs3'!$J$2102*'Abs3'!J229,0)</f>
        <v>0</v>
      </c>
      <c r="L229" s="8">
        <f>Gmden!M228</f>
        <v>1737917.4018481541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ROUND(Anteile!$B$31/'Abs3'!$M$2102*'Abs3'!M229,0)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1337</v>
      </c>
      <c r="F230" s="37">
        <f>Gmden!N229</f>
        <v>0</v>
      </c>
      <c r="G230" s="8">
        <f t="shared" si="17"/>
        <v>0</v>
      </c>
      <c r="H230" s="25">
        <f>ROUND(Anteile!$B$29/'Abs3'!$G$2102*'Abs3'!G230,0)</f>
        <v>0</v>
      </c>
      <c r="I230" s="37">
        <f>Gmden!O229</f>
        <v>0</v>
      </c>
      <c r="J230" s="8">
        <f t="shared" si="18"/>
        <v>0</v>
      </c>
      <c r="K230" s="25">
        <f>ROUND(Anteile!$B$30/'Abs3'!$J$2102*'Abs3'!J230,0)</f>
        <v>0</v>
      </c>
      <c r="L230" s="8">
        <f>Gmden!M229</f>
        <v>1243682.271503106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ROUND(Anteile!$B$31/'Abs3'!$M$2102*'Abs3'!M230,0)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1216</v>
      </c>
      <c r="F231" s="37">
        <f>Gmden!N230</f>
        <v>0</v>
      </c>
      <c r="G231" s="8">
        <f t="shared" si="17"/>
        <v>0</v>
      </c>
      <c r="H231" s="25">
        <f>ROUND(Anteile!$B$29/'Abs3'!$G$2102*'Abs3'!G231,0)</f>
        <v>0</v>
      </c>
      <c r="I231" s="37">
        <f>Gmden!O230</f>
        <v>0</v>
      </c>
      <c r="J231" s="8">
        <f t="shared" si="18"/>
        <v>0</v>
      </c>
      <c r="K231" s="25">
        <f>ROUND(Anteile!$B$30/'Abs3'!$J$2102*'Abs3'!J231,0)</f>
        <v>0</v>
      </c>
      <c r="L231" s="8">
        <f>Gmden!M230</f>
        <v>1471367.4723772914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ROUND(Anteile!$B$31/'Abs3'!$M$2102*'Abs3'!M231,0)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2541</v>
      </c>
      <c r="F232" s="37">
        <f>Gmden!N231</f>
        <v>0</v>
      </c>
      <c r="G232" s="8">
        <f t="shared" si="17"/>
        <v>0</v>
      </c>
      <c r="H232" s="25">
        <f>ROUND(Anteile!$B$29/'Abs3'!$G$2102*'Abs3'!G232,0)</f>
        <v>0</v>
      </c>
      <c r="I232" s="37">
        <f>Gmden!O231</f>
        <v>0</v>
      </c>
      <c r="J232" s="8">
        <f t="shared" si="18"/>
        <v>0</v>
      </c>
      <c r="K232" s="25">
        <f>ROUND(Anteile!$B$30/'Abs3'!$J$2102*'Abs3'!J232,0)</f>
        <v>0</v>
      </c>
      <c r="L232" s="8">
        <f>Gmden!M231</f>
        <v>2699833.6694821175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ROUND(Anteile!$B$31/'Abs3'!$M$2102*'Abs3'!M232,0)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1731</v>
      </c>
      <c r="F233" s="37">
        <f>Gmden!N232</f>
        <v>0</v>
      </c>
      <c r="G233" s="8">
        <f t="shared" si="17"/>
        <v>0</v>
      </c>
      <c r="H233" s="25">
        <f>ROUND(Anteile!$B$29/'Abs3'!$G$2102*'Abs3'!G233,0)</f>
        <v>0</v>
      </c>
      <c r="I233" s="37">
        <f>Gmden!O232</f>
        <v>0</v>
      </c>
      <c r="J233" s="8">
        <f t="shared" si="18"/>
        <v>0</v>
      </c>
      <c r="K233" s="25">
        <f>ROUND(Anteile!$B$30/'Abs3'!$J$2102*'Abs3'!J233,0)</f>
        <v>0</v>
      </c>
      <c r="L233" s="8">
        <f>Gmden!M232</f>
        <v>1929898.669144745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ROUND(Anteile!$B$31/'Abs3'!$M$2102*'Abs3'!M233,0)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1011</v>
      </c>
      <c r="F234" s="37">
        <f>Gmden!N233</f>
        <v>0</v>
      </c>
      <c r="G234" s="8">
        <f t="shared" si="17"/>
        <v>0</v>
      </c>
      <c r="H234" s="25">
        <f>ROUND(Anteile!$B$29/'Abs3'!$G$2102*'Abs3'!G234,0)</f>
        <v>0</v>
      </c>
      <c r="I234" s="37">
        <f>Gmden!O233</f>
        <v>0</v>
      </c>
      <c r="J234" s="8">
        <f t="shared" si="18"/>
        <v>0</v>
      </c>
      <c r="K234" s="25">
        <f>ROUND(Anteile!$B$30/'Abs3'!$J$2102*'Abs3'!J234,0)</f>
        <v>0</v>
      </c>
      <c r="L234" s="8">
        <f>Gmden!M233</f>
        <v>1362197.2477110247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ROUND(Anteile!$B$31/'Abs3'!$M$2102*'Abs3'!M234,0)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1979</v>
      </c>
      <c r="F235" s="37">
        <f>Gmden!N234</f>
        <v>0</v>
      </c>
      <c r="G235" s="8">
        <f t="shared" si="17"/>
        <v>0</v>
      </c>
      <c r="H235" s="25">
        <f>ROUND(Anteile!$B$29/'Abs3'!$G$2102*'Abs3'!G235,0)</f>
        <v>0</v>
      </c>
      <c r="I235" s="37">
        <f>Gmden!O234</f>
        <v>0</v>
      </c>
      <c r="J235" s="8">
        <f t="shared" si="18"/>
        <v>0</v>
      </c>
      <c r="K235" s="25">
        <f>ROUND(Anteile!$B$30/'Abs3'!$J$2102*'Abs3'!J235,0)</f>
        <v>0</v>
      </c>
      <c r="L235" s="8">
        <f>Gmden!M234</f>
        <v>1770494.3642516844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ROUND(Anteile!$B$31/'Abs3'!$M$2102*'Abs3'!M235,0)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1171</v>
      </c>
      <c r="F236" s="37">
        <f>Gmden!N235</f>
        <v>0</v>
      </c>
      <c r="G236" s="8">
        <f t="shared" si="17"/>
        <v>0</v>
      </c>
      <c r="H236" s="25">
        <f>ROUND(Anteile!$B$29/'Abs3'!$G$2102*'Abs3'!G236,0)</f>
        <v>0</v>
      </c>
      <c r="I236" s="37">
        <f>Gmden!O235</f>
        <v>0</v>
      </c>
      <c r="J236" s="8">
        <f t="shared" si="18"/>
        <v>0</v>
      </c>
      <c r="K236" s="25">
        <f>ROUND(Anteile!$B$30/'Abs3'!$J$2102*'Abs3'!J236,0)</f>
        <v>0</v>
      </c>
      <c r="L236" s="8">
        <f>Gmden!M235</f>
        <v>1011625.8730402166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ROUND(Anteile!$B$31/'Abs3'!$M$2102*'Abs3'!M236,0)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1699</v>
      </c>
      <c r="F237" s="37">
        <f>Gmden!N236</f>
        <v>0</v>
      </c>
      <c r="G237" s="8">
        <f t="shared" si="17"/>
        <v>0</v>
      </c>
      <c r="H237" s="25">
        <f>ROUND(Anteile!$B$29/'Abs3'!$G$2102*'Abs3'!G237,0)</f>
        <v>0</v>
      </c>
      <c r="I237" s="37">
        <f>Gmden!O236</f>
        <v>0</v>
      </c>
      <c r="J237" s="8">
        <f t="shared" si="18"/>
        <v>0</v>
      </c>
      <c r="K237" s="25">
        <f>ROUND(Anteile!$B$30/'Abs3'!$J$2102*'Abs3'!J237,0)</f>
        <v>0</v>
      </c>
      <c r="L237" s="8">
        <f>Gmden!M236</f>
        <v>1727866.0350445765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ROUND(Anteile!$B$31/'Abs3'!$M$2102*'Abs3'!M237,0)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761</v>
      </c>
      <c r="F238" s="37">
        <f>Gmden!N237</f>
        <v>0</v>
      </c>
      <c r="G238" s="8">
        <f t="shared" si="17"/>
        <v>0</v>
      </c>
      <c r="H238" s="25">
        <f>ROUND(Anteile!$B$29/'Abs3'!$G$2102*'Abs3'!G238,0)</f>
        <v>0</v>
      </c>
      <c r="I238" s="37">
        <f>Gmden!O237</f>
        <v>0</v>
      </c>
      <c r="J238" s="8">
        <f t="shared" si="18"/>
        <v>0</v>
      </c>
      <c r="K238" s="25">
        <f>ROUND(Anteile!$B$30/'Abs3'!$J$2102*'Abs3'!J238,0)</f>
        <v>0</v>
      </c>
      <c r="L238" s="8">
        <f>Gmden!M237</f>
        <v>916250.79536390328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ROUND(Anteile!$B$31/'Abs3'!$M$2102*'Abs3'!M238,0)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1966</v>
      </c>
      <c r="F239" s="37">
        <f>Gmden!N238</f>
        <v>0</v>
      </c>
      <c r="G239" s="8">
        <f t="shared" si="17"/>
        <v>0</v>
      </c>
      <c r="H239" s="25">
        <f>ROUND(Anteile!$B$29/'Abs3'!$G$2102*'Abs3'!G239,0)</f>
        <v>0</v>
      </c>
      <c r="I239" s="37">
        <f>Gmden!O238</f>
        <v>0</v>
      </c>
      <c r="J239" s="8">
        <f t="shared" si="18"/>
        <v>0</v>
      </c>
      <c r="K239" s="25">
        <f>ROUND(Anteile!$B$30/'Abs3'!$J$2102*'Abs3'!J239,0)</f>
        <v>0</v>
      </c>
      <c r="L239" s="8">
        <f>Gmden!M238</f>
        <v>1851831.1016418147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ROUND(Anteile!$B$31/'Abs3'!$M$2102*'Abs3'!M239,0)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3459</v>
      </c>
      <c r="F240" s="37">
        <f>Gmden!N239</f>
        <v>0</v>
      </c>
      <c r="G240" s="8">
        <f t="shared" si="17"/>
        <v>0</v>
      </c>
      <c r="H240" s="25">
        <f>ROUND(Anteile!$B$29/'Abs3'!$G$2102*'Abs3'!G240,0)</f>
        <v>0</v>
      </c>
      <c r="I240" s="37">
        <f>Gmden!O239</f>
        <v>0</v>
      </c>
      <c r="J240" s="8">
        <f t="shared" si="18"/>
        <v>0</v>
      </c>
      <c r="K240" s="25">
        <f>ROUND(Anteile!$B$30/'Abs3'!$J$2102*'Abs3'!J240,0)</f>
        <v>0</v>
      </c>
      <c r="L240" s="8">
        <f>Gmden!M239</f>
        <v>3805783.5758184316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ROUND(Anteile!$B$31/'Abs3'!$M$2102*'Abs3'!M240,0)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814</v>
      </c>
      <c r="F241" s="37">
        <f>Gmden!N240</f>
        <v>0</v>
      </c>
      <c r="G241" s="8">
        <f t="shared" si="17"/>
        <v>0</v>
      </c>
      <c r="H241" s="25">
        <f>ROUND(Anteile!$B$29/'Abs3'!$G$2102*'Abs3'!G241,0)</f>
        <v>0</v>
      </c>
      <c r="I241" s="37">
        <f>Gmden!O240</f>
        <v>0</v>
      </c>
      <c r="J241" s="8">
        <f t="shared" si="18"/>
        <v>0</v>
      </c>
      <c r="K241" s="25">
        <f>ROUND(Anteile!$B$30/'Abs3'!$J$2102*'Abs3'!J241,0)</f>
        <v>0</v>
      </c>
      <c r="L241" s="8">
        <f>Gmden!M240</f>
        <v>748030.04788533505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ROUND(Anteile!$B$31/'Abs3'!$M$2102*'Abs3'!M241,0)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1018</v>
      </c>
      <c r="F242" s="37">
        <f>Gmden!N241</f>
        <v>0</v>
      </c>
      <c r="G242" s="8">
        <f t="shared" si="17"/>
        <v>0</v>
      </c>
      <c r="H242" s="25">
        <f>ROUND(Anteile!$B$29/'Abs3'!$G$2102*'Abs3'!G242,0)</f>
        <v>0</v>
      </c>
      <c r="I242" s="37">
        <f>Gmden!O241</f>
        <v>0</v>
      </c>
      <c r="J242" s="8">
        <f t="shared" si="18"/>
        <v>0</v>
      </c>
      <c r="K242" s="25">
        <f>ROUND(Anteile!$B$30/'Abs3'!$J$2102*'Abs3'!J242,0)</f>
        <v>0</v>
      </c>
      <c r="L242" s="8">
        <f>Gmden!M241</f>
        <v>1034525.8291383883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ROUND(Anteile!$B$31/'Abs3'!$M$2102*'Abs3'!M242,0)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1189</v>
      </c>
      <c r="F243" s="37">
        <f>Gmden!N242</f>
        <v>0</v>
      </c>
      <c r="G243" s="8">
        <f t="shared" si="17"/>
        <v>0</v>
      </c>
      <c r="H243" s="25">
        <f>ROUND(Anteile!$B$29/'Abs3'!$G$2102*'Abs3'!G243,0)</f>
        <v>0</v>
      </c>
      <c r="I243" s="37">
        <f>Gmden!O242</f>
        <v>0</v>
      </c>
      <c r="J243" s="8">
        <f t="shared" si="18"/>
        <v>0</v>
      </c>
      <c r="K243" s="25">
        <f>ROUND(Anteile!$B$30/'Abs3'!$J$2102*'Abs3'!J243,0)</f>
        <v>0</v>
      </c>
      <c r="L243" s="8">
        <f>Gmden!M242</f>
        <v>1117803.7779410568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ROUND(Anteile!$B$31/'Abs3'!$M$2102*'Abs3'!M243,0)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2192</v>
      </c>
      <c r="F244" s="37">
        <f>Gmden!N243</f>
        <v>0</v>
      </c>
      <c r="G244" s="8">
        <f t="shared" si="17"/>
        <v>0</v>
      </c>
      <c r="H244" s="25">
        <f>ROUND(Anteile!$B$29/'Abs3'!$G$2102*'Abs3'!G244,0)</f>
        <v>0</v>
      </c>
      <c r="I244" s="37">
        <f>Gmden!O243</f>
        <v>0</v>
      </c>
      <c r="J244" s="8">
        <f t="shared" si="18"/>
        <v>0</v>
      </c>
      <c r="K244" s="25">
        <f>ROUND(Anteile!$B$30/'Abs3'!$J$2102*'Abs3'!J244,0)</f>
        <v>0</v>
      </c>
      <c r="L244" s="8">
        <f>Gmden!M243</f>
        <v>2319723.6865406195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ROUND(Anteile!$B$31/'Abs3'!$M$2102*'Abs3'!M244,0)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5781</v>
      </c>
      <c r="F245" s="37">
        <f>Gmden!N244</f>
        <v>0</v>
      </c>
      <c r="G245" s="8">
        <f t="shared" si="17"/>
        <v>0</v>
      </c>
      <c r="H245" s="25">
        <f>ROUND(Anteile!$B$29/'Abs3'!$G$2102*'Abs3'!G245,0)</f>
        <v>0</v>
      </c>
      <c r="I245" s="37">
        <f>Gmden!O244</f>
        <v>0</v>
      </c>
      <c r="J245" s="8">
        <f t="shared" si="18"/>
        <v>0</v>
      </c>
      <c r="K245" s="25">
        <f>ROUND(Anteile!$B$30/'Abs3'!$J$2102*'Abs3'!J245,0)</f>
        <v>0</v>
      </c>
      <c r="L245" s="8">
        <f>Gmden!M244</f>
        <v>6664505.0979203107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ROUND(Anteile!$B$31/'Abs3'!$M$2102*'Abs3'!M245,0)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1725</v>
      </c>
      <c r="F246" s="37">
        <f>Gmden!N245</f>
        <v>0</v>
      </c>
      <c r="G246" s="8">
        <f t="shared" si="17"/>
        <v>0</v>
      </c>
      <c r="H246" s="25">
        <f>ROUND(Anteile!$B$29/'Abs3'!$G$2102*'Abs3'!G246,0)</f>
        <v>0</v>
      </c>
      <c r="I246" s="37">
        <f>Gmden!O245</f>
        <v>0</v>
      </c>
      <c r="J246" s="8">
        <f t="shared" si="18"/>
        <v>0</v>
      </c>
      <c r="K246" s="25">
        <f>ROUND(Anteile!$B$30/'Abs3'!$J$2102*'Abs3'!J246,0)</f>
        <v>0</v>
      </c>
      <c r="L246" s="8">
        <f>Gmden!M245</f>
        <v>1743314.7884090184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ROUND(Anteile!$B$31/'Abs3'!$M$2102*'Abs3'!M246,0)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1758</v>
      </c>
      <c r="F247" s="37">
        <f>Gmden!N246</f>
        <v>0</v>
      </c>
      <c r="G247" s="8">
        <f t="shared" si="17"/>
        <v>0</v>
      </c>
      <c r="H247" s="25">
        <f>ROUND(Anteile!$B$29/'Abs3'!$G$2102*'Abs3'!G247,0)</f>
        <v>0</v>
      </c>
      <c r="I247" s="37">
        <f>Gmden!O246</f>
        <v>0</v>
      </c>
      <c r="J247" s="8">
        <f t="shared" si="18"/>
        <v>0</v>
      </c>
      <c r="K247" s="25">
        <f>ROUND(Anteile!$B$30/'Abs3'!$J$2102*'Abs3'!J247,0)</f>
        <v>0</v>
      </c>
      <c r="L247" s="8">
        <f>Gmden!M246</f>
        <v>2306715.6470565023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ROUND(Anteile!$B$31/'Abs3'!$M$2102*'Abs3'!M247,0)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1331</v>
      </c>
      <c r="F248" s="37">
        <f>Gmden!N247</f>
        <v>0</v>
      </c>
      <c r="G248" s="8">
        <f t="shared" si="17"/>
        <v>0</v>
      </c>
      <c r="H248" s="25">
        <f>ROUND(Anteile!$B$29/'Abs3'!$G$2102*'Abs3'!G248,0)</f>
        <v>0</v>
      </c>
      <c r="I248" s="37">
        <f>Gmden!O247</f>
        <v>0</v>
      </c>
      <c r="J248" s="8">
        <f t="shared" si="18"/>
        <v>0</v>
      </c>
      <c r="K248" s="25">
        <f>ROUND(Anteile!$B$30/'Abs3'!$J$2102*'Abs3'!J248,0)</f>
        <v>0</v>
      </c>
      <c r="L248" s="8">
        <f>Gmden!M247</f>
        <v>1959367.7438462209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ROUND(Anteile!$B$31/'Abs3'!$M$2102*'Abs3'!M248,0)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6457</v>
      </c>
      <c r="F249" s="37">
        <f>Gmden!N248</f>
        <v>0</v>
      </c>
      <c r="G249" s="8">
        <f t="shared" si="17"/>
        <v>0</v>
      </c>
      <c r="H249" s="25">
        <f>ROUND(Anteile!$B$29/'Abs3'!$G$2102*'Abs3'!G249,0)</f>
        <v>0</v>
      </c>
      <c r="I249" s="37">
        <f>Gmden!O248</f>
        <v>0</v>
      </c>
      <c r="J249" s="8">
        <f t="shared" si="18"/>
        <v>0</v>
      </c>
      <c r="K249" s="25">
        <f>ROUND(Anteile!$B$30/'Abs3'!$J$2102*'Abs3'!J249,0)</f>
        <v>0</v>
      </c>
      <c r="L249" s="8">
        <f>Gmden!M248</f>
        <v>7147916.7555873254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ROUND(Anteile!$B$31/'Abs3'!$M$2102*'Abs3'!M249,0)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15405</v>
      </c>
      <c r="F250" s="37">
        <f>Gmden!N249</f>
        <v>0</v>
      </c>
      <c r="G250" s="8">
        <f t="shared" si="17"/>
        <v>0</v>
      </c>
      <c r="H250" s="25">
        <f>ROUND(Anteile!$B$29/'Abs3'!$G$2102*'Abs3'!G250,0)</f>
        <v>0</v>
      </c>
      <c r="I250" s="37">
        <f>Gmden!O249</f>
        <v>0</v>
      </c>
      <c r="J250" s="8">
        <f t="shared" si="18"/>
        <v>0</v>
      </c>
      <c r="K250" s="25">
        <f>ROUND(Anteile!$B$30/'Abs3'!$J$2102*'Abs3'!J250,0)</f>
        <v>0</v>
      </c>
      <c r="L250" s="8">
        <f>Gmden!M249</f>
        <v>22375767.700015072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ROUND(Anteile!$B$31/'Abs3'!$M$2102*'Abs3'!M250,0)</f>
        <v>0</v>
      </c>
      <c r="O250" s="27"/>
      <c r="P250" s="25">
        <f t="shared" ca="1" si="19"/>
        <v>0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1561</v>
      </c>
      <c r="F251" s="37">
        <f>Gmden!N250</f>
        <v>0</v>
      </c>
      <c r="G251" s="8">
        <f t="shared" si="17"/>
        <v>0</v>
      </c>
      <c r="H251" s="25">
        <f>ROUND(Anteile!$B$29/'Abs3'!$G$2102*'Abs3'!G251,0)</f>
        <v>0</v>
      </c>
      <c r="I251" s="37">
        <f>Gmden!O250</f>
        <v>0</v>
      </c>
      <c r="J251" s="8">
        <f t="shared" si="18"/>
        <v>0</v>
      </c>
      <c r="K251" s="25">
        <f>ROUND(Anteile!$B$30/'Abs3'!$J$2102*'Abs3'!J251,0)</f>
        <v>0</v>
      </c>
      <c r="L251" s="8">
        <f>Gmden!M250</f>
        <v>1416096.3913973416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ROUND(Anteile!$B$31/'Abs3'!$M$2102*'Abs3'!M251,0)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2023</v>
      </c>
      <c r="F252" s="37">
        <f>Gmden!N251</f>
        <v>0</v>
      </c>
      <c r="G252" s="8">
        <f t="shared" si="17"/>
        <v>0</v>
      </c>
      <c r="H252" s="25">
        <f>ROUND(Anteile!$B$29/'Abs3'!$G$2102*'Abs3'!G252,0)</f>
        <v>0</v>
      </c>
      <c r="I252" s="37">
        <f>Gmden!O251</f>
        <v>0</v>
      </c>
      <c r="J252" s="8">
        <f t="shared" si="18"/>
        <v>0</v>
      </c>
      <c r="K252" s="25">
        <f>ROUND(Anteile!$B$30/'Abs3'!$J$2102*'Abs3'!J252,0)</f>
        <v>0</v>
      </c>
      <c r="L252" s="8">
        <f>Gmden!M251</f>
        <v>1878401.0565888179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ROUND(Anteile!$B$31/'Abs3'!$M$2102*'Abs3'!M252,0)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1168</v>
      </c>
      <c r="F253" s="37">
        <f>Gmden!N252</f>
        <v>0</v>
      </c>
      <c r="G253" s="8">
        <f t="shared" si="17"/>
        <v>0</v>
      </c>
      <c r="H253" s="25">
        <f>ROUND(Anteile!$B$29/'Abs3'!$G$2102*'Abs3'!G253,0)</f>
        <v>0</v>
      </c>
      <c r="I253" s="37">
        <f>Gmden!O252</f>
        <v>0</v>
      </c>
      <c r="J253" s="8">
        <f t="shared" si="18"/>
        <v>0</v>
      </c>
      <c r="K253" s="25">
        <f>ROUND(Anteile!$B$30/'Abs3'!$J$2102*'Abs3'!J253,0)</f>
        <v>0</v>
      </c>
      <c r="L253" s="8">
        <f>Gmden!M252</f>
        <v>1058888.4402734688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ROUND(Anteile!$B$31/'Abs3'!$M$2102*'Abs3'!M253,0)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756</v>
      </c>
      <c r="F254" s="37">
        <f>Gmden!N253</f>
        <v>0</v>
      </c>
      <c r="G254" s="8">
        <f t="shared" si="17"/>
        <v>0</v>
      </c>
      <c r="H254" s="25">
        <f>ROUND(Anteile!$B$29/'Abs3'!$G$2102*'Abs3'!G254,0)</f>
        <v>0</v>
      </c>
      <c r="I254" s="37">
        <f>Gmden!O253</f>
        <v>0</v>
      </c>
      <c r="J254" s="8">
        <f t="shared" si="18"/>
        <v>0</v>
      </c>
      <c r="K254" s="25">
        <f>ROUND(Anteile!$B$30/'Abs3'!$J$2102*'Abs3'!J254,0)</f>
        <v>0</v>
      </c>
      <c r="L254" s="8">
        <f>Gmden!M253</f>
        <v>1591401.2229684393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ROUND(Anteile!$B$31/'Abs3'!$M$2102*'Abs3'!M254,0)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1199</v>
      </c>
      <c r="F255" s="37">
        <f>Gmden!N254</f>
        <v>0</v>
      </c>
      <c r="G255" s="8">
        <f t="shared" si="17"/>
        <v>0</v>
      </c>
      <c r="H255" s="25">
        <f>ROUND(Anteile!$B$29/'Abs3'!$G$2102*'Abs3'!G255,0)</f>
        <v>0</v>
      </c>
      <c r="I255" s="37">
        <f>Gmden!O254</f>
        <v>0</v>
      </c>
      <c r="J255" s="8">
        <f t="shared" si="18"/>
        <v>0</v>
      </c>
      <c r="K255" s="25">
        <f>ROUND(Anteile!$B$30/'Abs3'!$J$2102*'Abs3'!J255,0)</f>
        <v>0</v>
      </c>
      <c r="L255" s="8">
        <f>Gmden!M254</f>
        <v>1259555.8903730367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ROUND(Anteile!$B$31/'Abs3'!$M$2102*'Abs3'!M255,0)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1669</v>
      </c>
      <c r="F256" s="37">
        <f>Gmden!N255</f>
        <v>0</v>
      </c>
      <c r="G256" s="8">
        <f t="shared" si="17"/>
        <v>0</v>
      </c>
      <c r="H256" s="25">
        <f>ROUND(Anteile!$B$29/'Abs3'!$G$2102*'Abs3'!G256,0)</f>
        <v>0</v>
      </c>
      <c r="I256" s="37">
        <f>Gmden!O255</f>
        <v>0</v>
      </c>
      <c r="J256" s="8">
        <f t="shared" si="18"/>
        <v>0</v>
      </c>
      <c r="K256" s="25">
        <f>ROUND(Anteile!$B$30/'Abs3'!$J$2102*'Abs3'!J256,0)</f>
        <v>0</v>
      </c>
      <c r="L256" s="8">
        <f>Gmden!M255</f>
        <v>1696349.7911247939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ROUND(Anteile!$B$31/'Abs3'!$M$2102*'Abs3'!M256,0)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2644</v>
      </c>
      <c r="F257" s="37">
        <f>Gmden!N256</f>
        <v>0</v>
      </c>
      <c r="G257" s="8">
        <f t="shared" si="17"/>
        <v>0</v>
      </c>
      <c r="H257" s="25">
        <f>ROUND(Anteile!$B$29/'Abs3'!$G$2102*'Abs3'!G257,0)</f>
        <v>0</v>
      </c>
      <c r="I257" s="37">
        <f>Gmden!O256</f>
        <v>0</v>
      </c>
      <c r="J257" s="8">
        <f t="shared" si="18"/>
        <v>0</v>
      </c>
      <c r="K257" s="25">
        <f>ROUND(Anteile!$B$30/'Abs3'!$J$2102*'Abs3'!J257,0)</f>
        <v>0</v>
      </c>
      <c r="L257" s="8">
        <f>Gmden!M256</f>
        <v>2807400.0626085415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ROUND(Anteile!$B$31/'Abs3'!$M$2102*'Abs3'!M257,0)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2131</v>
      </c>
      <c r="F258" s="37">
        <f>Gmden!N257</f>
        <v>0</v>
      </c>
      <c r="G258" s="8">
        <f t="shared" si="17"/>
        <v>0</v>
      </c>
      <c r="H258" s="25">
        <f>ROUND(Anteile!$B$29/'Abs3'!$G$2102*'Abs3'!G258,0)</f>
        <v>0</v>
      </c>
      <c r="I258" s="37">
        <f>Gmden!O257</f>
        <v>0</v>
      </c>
      <c r="J258" s="8">
        <f t="shared" si="18"/>
        <v>0</v>
      </c>
      <c r="K258" s="25">
        <f>ROUND(Anteile!$B$30/'Abs3'!$J$2102*'Abs3'!J258,0)</f>
        <v>0</v>
      </c>
      <c r="L258" s="8">
        <f>Gmden!M257</f>
        <v>2306997.2237695246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ROUND(Anteile!$B$31/'Abs3'!$M$2102*'Abs3'!M258,0)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1443</v>
      </c>
      <c r="F259" s="37">
        <f>Gmden!N258</f>
        <v>0</v>
      </c>
      <c r="G259" s="8">
        <f t="shared" si="17"/>
        <v>0</v>
      </c>
      <c r="H259" s="25">
        <f>ROUND(Anteile!$B$29/'Abs3'!$G$2102*'Abs3'!G259,0)</f>
        <v>0</v>
      </c>
      <c r="I259" s="37">
        <f>Gmden!O258</f>
        <v>0</v>
      </c>
      <c r="J259" s="8">
        <f t="shared" si="18"/>
        <v>0</v>
      </c>
      <c r="K259" s="25">
        <f>ROUND(Anteile!$B$30/'Abs3'!$J$2102*'Abs3'!J259,0)</f>
        <v>0</v>
      </c>
      <c r="L259" s="8">
        <f>Gmden!M258</f>
        <v>1363904.5002414996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ROUND(Anteile!$B$31/'Abs3'!$M$2102*'Abs3'!M259,0)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7059</v>
      </c>
      <c r="F260" s="37">
        <f>Gmden!N259</f>
        <v>0</v>
      </c>
      <c r="G260" s="8">
        <f t="shared" si="17"/>
        <v>0</v>
      </c>
      <c r="H260" s="25">
        <f>ROUND(Anteile!$B$29/'Abs3'!$G$2102*'Abs3'!G260,0)</f>
        <v>0</v>
      </c>
      <c r="I260" s="37">
        <f>Gmden!O259</f>
        <v>0</v>
      </c>
      <c r="J260" s="8">
        <f t="shared" si="18"/>
        <v>0</v>
      </c>
      <c r="K260" s="25">
        <f>ROUND(Anteile!$B$30/'Abs3'!$J$2102*'Abs3'!J260,0)</f>
        <v>0</v>
      </c>
      <c r="L260" s="8">
        <f>Gmden!M259</f>
        <v>7389434.0324543938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ROUND(Anteile!$B$31/'Abs3'!$M$2102*'Abs3'!M260,0)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1324</v>
      </c>
      <c r="F261" s="37">
        <f>Gmden!N260</f>
        <v>0</v>
      </c>
      <c r="G261" s="8">
        <f t="shared" si="17"/>
        <v>0</v>
      </c>
      <c r="H261" s="25">
        <f>ROUND(Anteile!$B$29/'Abs3'!$G$2102*'Abs3'!G261,0)</f>
        <v>0</v>
      </c>
      <c r="I261" s="37">
        <f>Gmden!O260</f>
        <v>0</v>
      </c>
      <c r="J261" s="8">
        <f t="shared" si="18"/>
        <v>0</v>
      </c>
      <c r="K261" s="25">
        <f>ROUND(Anteile!$B$30/'Abs3'!$J$2102*'Abs3'!J261,0)</f>
        <v>0</v>
      </c>
      <c r="L261" s="8">
        <f>Gmden!M260</f>
        <v>1196180.7234366217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ROUND(Anteile!$B$31/'Abs3'!$M$2102*'Abs3'!M261,0)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2255</v>
      </c>
      <c r="F262" s="37">
        <f>Gmden!N261</f>
        <v>0</v>
      </c>
      <c r="G262" s="8">
        <f t="shared" si="17"/>
        <v>0</v>
      </c>
      <c r="H262" s="25">
        <f>ROUND(Anteile!$B$29/'Abs3'!$G$2102*'Abs3'!G262,0)</f>
        <v>0</v>
      </c>
      <c r="I262" s="37">
        <f>Gmden!O261</f>
        <v>0</v>
      </c>
      <c r="J262" s="8">
        <f t="shared" si="18"/>
        <v>0</v>
      </c>
      <c r="K262" s="25">
        <f>ROUND(Anteile!$B$30/'Abs3'!$J$2102*'Abs3'!J262,0)</f>
        <v>0</v>
      </c>
      <c r="L262" s="8">
        <f>Gmden!M261</f>
        <v>2357256.1995433834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ROUND(Anteile!$B$31/'Abs3'!$M$2102*'Abs3'!M262,0)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627</v>
      </c>
      <c r="F263" s="37">
        <f>Gmden!N262</f>
        <v>0</v>
      </c>
      <c r="G263" s="8">
        <f t="shared" si="17"/>
        <v>0</v>
      </c>
      <c r="H263" s="25">
        <f>ROUND(Anteile!$B$29/'Abs3'!$G$2102*'Abs3'!G263,0)</f>
        <v>0</v>
      </c>
      <c r="I263" s="37">
        <f>Gmden!O262</f>
        <v>0</v>
      </c>
      <c r="J263" s="8">
        <f t="shared" si="18"/>
        <v>0</v>
      </c>
      <c r="K263" s="25">
        <f>ROUND(Anteile!$B$30/'Abs3'!$J$2102*'Abs3'!J263,0)</f>
        <v>0</v>
      </c>
      <c r="L263" s="8">
        <f>Gmden!M262</f>
        <v>691683.35250406759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ROUND(Anteile!$B$31/'Abs3'!$M$2102*'Abs3'!M263,0)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1095</v>
      </c>
      <c r="F264" s="37">
        <f>Gmden!N263</f>
        <v>0</v>
      </c>
      <c r="G264" s="8">
        <f t="shared" ref="G264:G327" si="22">IF(AND(E264&gt;$G$5,F264=1),E264,0)</f>
        <v>0</v>
      </c>
      <c r="H264" s="25">
        <f>ROUND(Anteile!$B$29/'Abs3'!$G$2102*'Abs3'!G264,0)</f>
        <v>0</v>
      </c>
      <c r="I264" s="37">
        <f>Gmden!O263</f>
        <v>0</v>
      </c>
      <c r="J264" s="8">
        <f t="shared" ref="J264:J327" si="23">IF(I264=1,E264,0)</f>
        <v>0</v>
      </c>
      <c r="K264" s="25">
        <f>ROUND(Anteile!$B$30/'Abs3'!$J$2102*'Abs3'!J264,0)</f>
        <v>0</v>
      </c>
      <c r="L264" s="8">
        <f>Gmden!M263</f>
        <v>1147540.1883813769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ROUND(Anteile!$B$31/'Abs3'!$M$2102*'Abs3'!M264,0)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2122</v>
      </c>
      <c r="F265" s="37">
        <f>Gmden!N264</f>
        <v>0</v>
      </c>
      <c r="G265" s="8">
        <f t="shared" si="22"/>
        <v>0</v>
      </c>
      <c r="H265" s="25">
        <f>ROUND(Anteile!$B$29/'Abs3'!$G$2102*'Abs3'!G265,0)</f>
        <v>0</v>
      </c>
      <c r="I265" s="37">
        <f>Gmden!O264</f>
        <v>0</v>
      </c>
      <c r="J265" s="8">
        <f t="shared" si="23"/>
        <v>0</v>
      </c>
      <c r="K265" s="25">
        <f>ROUND(Anteile!$B$30/'Abs3'!$J$2102*'Abs3'!J265,0)</f>
        <v>0</v>
      </c>
      <c r="L265" s="8">
        <f>Gmden!M264</f>
        <v>2027904.1432803804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ROUND(Anteile!$B$31/'Abs3'!$M$2102*'Abs3'!M265,0)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9052</v>
      </c>
      <c r="F266" s="37">
        <f>Gmden!N265</f>
        <v>0</v>
      </c>
      <c r="G266" s="8">
        <f t="shared" si="22"/>
        <v>0</v>
      </c>
      <c r="H266" s="25">
        <f>ROUND(Anteile!$B$29/'Abs3'!$G$2102*'Abs3'!G266,0)</f>
        <v>0</v>
      </c>
      <c r="I266" s="37">
        <f>Gmden!O265</f>
        <v>0</v>
      </c>
      <c r="J266" s="8">
        <f t="shared" si="23"/>
        <v>0</v>
      </c>
      <c r="K266" s="25">
        <f>ROUND(Anteile!$B$30/'Abs3'!$J$2102*'Abs3'!J266,0)</f>
        <v>0</v>
      </c>
      <c r="L266" s="8">
        <f>Gmden!M265</f>
        <v>10249200.376856096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ROUND(Anteile!$B$31/'Abs3'!$M$2102*'Abs3'!M266,0)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1216</v>
      </c>
      <c r="F267" s="37">
        <f>Gmden!N266</f>
        <v>0</v>
      </c>
      <c r="G267" s="8">
        <f t="shared" si="22"/>
        <v>0</v>
      </c>
      <c r="H267" s="25">
        <f>ROUND(Anteile!$B$29/'Abs3'!$G$2102*'Abs3'!G267,0)</f>
        <v>0</v>
      </c>
      <c r="I267" s="37">
        <f>Gmden!O266</f>
        <v>0</v>
      </c>
      <c r="J267" s="8">
        <f t="shared" si="23"/>
        <v>0</v>
      </c>
      <c r="K267" s="25">
        <f>ROUND(Anteile!$B$30/'Abs3'!$J$2102*'Abs3'!J267,0)</f>
        <v>0</v>
      </c>
      <c r="L267" s="8">
        <f>Gmden!M266</f>
        <v>1058813.2914666771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ROUND(Anteile!$B$31/'Abs3'!$M$2102*'Abs3'!M267,0)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845</v>
      </c>
      <c r="F268" s="37">
        <f>Gmden!N267</f>
        <v>0</v>
      </c>
      <c r="G268" s="8">
        <f t="shared" si="22"/>
        <v>0</v>
      </c>
      <c r="H268" s="25">
        <f>ROUND(Anteile!$B$29/'Abs3'!$G$2102*'Abs3'!G268,0)</f>
        <v>0</v>
      </c>
      <c r="I268" s="37">
        <f>Gmden!O267</f>
        <v>0</v>
      </c>
      <c r="J268" s="8">
        <f t="shared" si="23"/>
        <v>0</v>
      </c>
      <c r="K268" s="25">
        <f>ROUND(Anteile!$B$30/'Abs3'!$J$2102*'Abs3'!J268,0)</f>
        <v>0</v>
      </c>
      <c r="L268" s="8">
        <f>Gmden!M267</f>
        <v>801329.37013514072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ROUND(Anteile!$B$31/'Abs3'!$M$2102*'Abs3'!M268,0)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2248</v>
      </c>
      <c r="F269" s="37">
        <f>Gmden!N268</f>
        <v>0</v>
      </c>
      <c r="G269" s="8">
        <f t="shared" si="22"/>
        <v>0</v>
      </c>
      <c r="H269" s="25">
        <f>ROUND(Anteile!$B$29/'Abs3'!$G$2102*'Abs3'!G269,0)</f>
        <v>0</v>
      </c>
      <c r="I269" s="37">
        <f>Gmden!O268</f>
        <v>0</v>
      </c>
      <c r="J269" s="8">
        <f t="shared" si="23"/>
        <v>0</v>
      </c>
      <c r="K269" s="25">
        <f>ROUND(Anteile!$B$30/'Abs3'!$J$2102*'Abs3'!J269,0)</f>
        <v>0</v>
      </c>
      <c r="L269" s="8">
        <f>Gmden!M268</f>
        <v>2033289.418715511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ROUND(Anteile!$B$31/'Abs3'!$M$2102*'Abs3'!M269,0)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5828</v>
      </c>
      <c r="F270" s="37">
        <f>Gmden!N269</f>
        <v>0</v>
      </c>
      <c r="G270" s="8">
        <f t="shared" si="22"/>
        <v>0</v>
      </c>
      <c r="H270" s="25">
        <f>ROUND(Anteile!$B$29/'Abs3'!$G$2102*'Abs3'!G270,0)</f>
        <v>0</v>
      </c>
      <c r="I270" s="37">
        <f>Gmden!O269</f>
        <v>0</v>
      </c>
      <c r="J270" s="8">
        <f t="shared" si="23"/>
        <v>0</v>
      </c>
      <c r="K270" s="25">
        <f>ROUND(Anteile!$B$30/'Abs3'!$J$2102*'Abs3'!J270,0)</f>
        <v>0</v>
      </c>
      <c r="L270" s="8">
        <f>Gmden!M269</f>
        <v>6236863.6027693283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ROUND(Anteile!$B$31/'Abs3'!$M$2102*'Abs3'!M270,0)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1830</v>
      </c>
      <c r="F271" s="37">
        <f>Gmden!N270</f>
        <v>0</v>
      </c>
      <c r="G271" s="8">
        <f t="shared" si="22"/>
        <v>0</v>
      </c>
      <c r="H271" s="25">
        <f>ROUND(Anteile!$B$29/'Abs3'!$G$2102*'Abs3'!G271,0)</f>
        <v>0</v>
      </c>
      <c r="I271" s="37">
        <f>Gmden!O270</f>
        <v>0</v>
      </c>
      <c r="J271" s="8">
        <f t="shared" si="23"/>
        <v>0</v>
      </c>
      <c r="K271" s="25">
        <f>ROUND(Anteile!$B$30/'Abs3'!$J$2102*'Abs3'!J271,0)</f>
        <v>0</v>
      </c>
      <c r="L271" s="8">
        <f>Gmden!M270</f>
        <v>1686085.8020763402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ROUND(Anteile!$B$31/'Abs3'!$M$2102*'Abs3'!M271,0)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4233</v>
      </c>
      <c r="F272" s="37">
        <f>Gmden!N271</f>
        <v>0</v>
      </c>
      <c r="G272" s="8">
        <f t="shared" si="22"/>
        <v>0</v>
      </c>
      <c r="H272" s="25">
        <f>ROUND(Anteile!$B$29/'Abs3'!$G$2102*'Abs3'!G272,0)</f>
        <v>0</v>
      </c>
      <c r="I272" s="37">
        <f>Gmden!O271</f>
        <v>0</v>
      </c>
      <c r="J272" s="8">
        <f t="shared" si="23"/>
        <v>0</v>
      </c>
      <c r="K272" s="25">
        <f>ROUND(Anteile!$B$30/'Abs3'!$J$2102*'Abs3'!J272,0)</f>
        <v>0</v>
      </c>
      <c r="L272" s="8">
        <f>Gmden!M271</f>
        <v>4398564.2949660374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ROUND(Anteile!$B$31/'Abs3'!$M$2102*'Abs3'!M272,0)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1608</v>
      </c>
      <c r="F273" s="37">
        <f>Gmden!N272</f>
        <v>0</v>
      </c>
      <c r="G273" s="8">
        <f t="shared" si="22"/>
        <v>0</v>
      </c>
      <c r="H273" s="25">
        <f>ROUND(Anteile!$B$29/'Abs3'!$G$2102*'Abs3'!G273,0)</f>
        <v>0</v>
      </c>
      <c r="I273" s="37">
        <f>Gmden!O272</f>
        <v>0</v>
      </c>
      <c r="J273" s="8">
        <f t="shared" si="23"/>
        <v>0</v>
      </c>
      <c r="K273" s="25">
        <f>ROUND(Anteile!$B$30/'Abs3'!$J$2102*'Abs3'!J273,0)</f>
        <v>0</v>
      </c>
      <c r="L273" s="8">
        <f>Gmden!M272</f>
        <v>1494073.2811628762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ROUND(Anteile!$B$31/'Abs3'!$M$2102*'Abs3'!M273,0)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4453</v>
      </c>
      <c r="F274" s="37">
        <f>Gmden!N273</f>
        <v>0</v>
      </c>
      <c r="G274" s="8">
        <f t="shared" si="22"/>
        <v>0</v>
      </c>
      <c r="H274" s="25">
        <f>ROUND(Anteile!$B$29/'Abs3'!$G$2102*'Abs3'!G274,0)</f>
        <v>0</v>
      </c>
      <c r="I274" s="37">
        <f>Gmden!O273</f>
        <v>0</v>
      </c>
      <c r="J274" s="8">
        <f t="shared" si="23"/>
        <v>0</v>
      </c>
      <c r="K274" s="25">
        <f>ROUND(Anteile!$B$30/'Abs3'!$J$2102*'Abs3'!J274,0)</f>
        <v>0</v>
      </c>
      <c r="L274" s="8">
        <f>Gmden!M273</f>
        <v>5319788.2754175998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ROUND(Anteile!$B$31/'Abs3'!$M$2102*'Abs3'!M274,0)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8929</v>
      </c>
      <c r="F275" s="37">
        <f>Gmden!N274</f>
        <v>0</v>
      </c>
      <c r="G275" s="8">
        <f t="shared" si="22"/>
        <v>0</v>
      </c>
      <c r="H275" s="25">
        <f>ROUND(Anteile!$B$29/'Abs3'!$G$2102*'Abs3'!G275,0)</f>
        <v>0</v>
      </c>
      <c r="I275" s="37">
        <f>Gmden!O274</f>
        <v>0</v>
      </c>
      <c r="J275" s="8">
        <f t="shared" si="23"/>
        <v>0</v>
      </c>
      <c r="K275" s="25">
        <f>ROUND(Anteile!$B$30/'Abs3'!$J$2102*'Abs3'!J275,0)</f>
        <v>0</v>
      </c>
      <c r="L275" s="8">
        <f>Gmden!M274</f>
        <v>10597403.968280653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ROUND(Anteile!$B$31/'Abs3'!$M$2102*'Abs3'!M275,0)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2938</v>
      </c>
      <c r="F276" s="37">
        <f>Gmden!N275</f>
        <v>0</v>
      </c>
      <c r="G276" s="8">
        <f t="shared" si="22"/>
        <v>0</v>
      </c>
      <c r="H276" s="25">
        <f>ROUND(Anteile!$B$29/'Abs3'!$G$2102*'Abs3'!G276,0)</f>
        <v>0</v>
      </c>
      <c r="I276" s="37">
        <f>Gmden!O275</f>
        <v>0</v>
      </c>
      <c r="J276" s="8">
        <f t="shared" si="23"/>
        <v>0</v>
      </c>
      <c r="K276" s="25">
        <f>ROUND(Anteile!$B$30/'Abs3'!$J$2102*'Abs3'!J276,0)</f>
        <v>0</v>
      </c>
      <c r="L276" s="8">
        <f>Gmden!M275</f>
        <v>3705397.438478644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ROUND(Anteile!$B$31/'Abs3'!$M$2102*'Abs3'!M276,0)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5569</v>
      </c>
      <c r="F277" s="37">
        <f>Gmden!N276</f>
        <v>0</v>
      </c>
      <c r="G277" s="8">
        <f t="shared" si="22"/>
        <v>0</v>
      </c>
      <c r="H277" s="25">
        <f>ROUND(Anteile!$B$29/'Abs3'!$G$2102*'Abs3'!G277,0)</f>
        <v>0</v>
      </c>
      <c r="I277" s="37">
        <f>Gmden!O276</f>
        <v>0</v>
      </c>
      <c r="J277" s="8">
        <f t="shared" si="23"/>
        <v>0</v>
      </c>
      <c r="K277" s="25">
        <f>ROUND(Anteile!$B$30/'Abs3'!$J$2102*'Abs3'!J277,0)</f>
        <v>0</v>
      </c>
      <c r="L277" s="8">
        <f>Gmden!M276</f>
        <v>5734891.8667536182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ROUND(Anteile!$B$31/'Abs3'!$M$2102*'Abs3'!M277,0)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4081</v>
      </c>
      <c r="F278" s="37">
        <f>Gmden!N277</f>
        <v>0</v>
      </c>
      <c r="G278" s="8">
        <f t="shared" si="22"/>
        <v>0</v>
      </c>
      <c r="H278" s="25">
        <f>ROUND(Anteile!$B$29/'Abs3'!$G$2102*'Abs3'!G278,0)</f>
        <v>0</v>
      </c>
      <c r="I278" s="37">
        <f>Gmden!O277</f>
        <v>0</v>
      </c>
      <c r="J278" s="8">
        <f t="shared" si="23"/>
        <v>0</v>
      </c>
      <c r="K278" s="25">
        <f>ROUND(Anteile!$B$30/'Abs3'!$J$2102*'Abs3'!J278,0)</f>
        <v>0</v>
      </c>
      <c r="L278" s="8">
        <f>Gmden!M277</f>
        <v>4226766.6284268191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ROUND(Anteile!$B$31/'Abs3'!$M$2102*'Abs3'!M278,0)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790</v>
      </c>
      <c r="F279" s="37">
        <f>Gmden!N278</f>
        <v>0</v>
      </c>
      <c r="G279" s="8">
        <f t="shared" si="22"/>
        <v>0</v>
      </c>
      <c r="H279" s="25">
        <f>ROUND(Anteile!$B$29/'Abs3'!$G$2102*'Abs3'!G279,0)</f>
        <v>0</v>
      </c>
      <c r="I279" s="37">
        <f>Gmden!O278</f>
        <v>0</v>
      </c>
      <c r="J279" s="8">
        <f t="shared" si="23"/>
        <v>0</v>
      </c>
      <c r="K279" s="25">
        <f>ROUND(Anteile!$B$30/'Abs3'!$J$2102*'Abs3'!J279,0)</f>
        <v>0</v>
      </c>
      <c r="L279" s="8">
        <f>Gmden!M278</f>
        <v>727015.97635905806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ROUND(Anteile!$B$31/'Abs3'!$M$2102*'Abs3'!M279,0)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5874</v>
      </c>
      <c r="F280" s="37">
        <f>Gmden!N279</f>
        <v>0</v>
      </c>
      <c r="G280" s="8">
        <f t="shared" si="22"/>
        <v>0</v>
      </c>
      <c r="H280" s="25">
        <f>ROUND(Anteile!$B$29/'Abs3'!$G$2102*'Abs3'!G280,0)</f>
        <v>0</v>
      </c>
      <c r="I280" s="37">
        <f>Gmden!O279</f>
        <v>0</v>
      </c>
      <c r="J280" s="8">
        <f t="shared" si="23"/>
        <v>0</v>
      </c>
      <c r="K280" s="25">
        <f>ROUND(Anteile!$B$30/'Abs3'!$J$2102*'Abs3'!J280,0)</f>
        <v>0</v>
      </c>
      <c r="L280" s="8">
        <f>Gmden!M279</f>
        <v>6161998.3229281995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ROUND(Anteile!$B$31/'Abs3'!$M$2102*'Abs3'!M280,0)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2297</v>
      </c>
      <c r="F281" s="37">
        <f>Gmden!N280</f>
        <v>0</v>
      </c>
      <c r="G281" s="8">
        <f t="shared" si="22"/>
        <v>0</v>
      </c>
      <c r="H281" s="25">
        <f>ROUND(Anteile!$B$29/'Abs3'!$G$2102*'Abs3'!G281,0)</f>
        <v>0</v>
      </c>
      <c r="I281" s="37">
        <f>Gmden!O280</f>
        <v>0</v>
      </c>
      <c r="J281" s="8">
        <f t="shared" si="23"/>
        <v>0</v>
      </c>
      <c r="K281" s="25">
        <f>ROUND(Anteile!$B$30/'Abs3'!$J$2102*'Abs3'!J281,0)</f>
        <v>0</v>
      </c>
      <c r="L281" s="8">
        <f>Gmden!M280</f>
        <v>2224349.1648992859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ROUND(Anteile!$B$31/'Abs3'!$M$2102*'Abs3'!M281,0)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2196</v>
      </c>
      <c r="F282" s="37">
        <f>Gmden!N281</f>
        <v>0</v>
      </c>
      <c r="G282" s="8">
        <f t="shared" si="22"/>
        <v>0</v>
      </c>
      <c r="H282" s="25">
        <f>ROUND(Anteile!$B$29/'Abs3'!$G$2102*'Abs3'!G282,0)</f>
        <v>0</v>
      </c>
      <c r="I282" s="37">
        <f>Gmden!O281</f>
        <v>0</v>
      </c>
      <c r="J282" s="8">
        <f t="shared" si="23"/>
        <v>0</v>
      </c>
      <c r="K282" s="25">
        <f>ROUND(Anteile!$B$30/'Abs3'!$J$2102*'Abs3'!J282,0)</f>
        <v>0</v>
      </c>
      <c r="L282" s="8">
        <f>Gmden!M281</f>
        <v>4480626.9124862831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ROUND(Anteile!$B$31/'Abs3'!$M$2102*'Abs3'!M282,0)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1738</v>
      </c>
      <c r="F283" s="37">
        <f>Gmden!N282</f>
        <v>0</v>
      </c>
      <c r="G283" s="8">
        <f t="shared" si="22"/>
        <v>0</v>
      </c>
      <c r="H283" s="25">
        <f>ROUND(Anteile!$B$29/'Abs3'!$G$2102*'Abs3'!G283,0)</f>
        <v>0</v>
      </c>
      <c r="I283" s="37">
        <f>Gmden!O282</f>
        <v>0</v>
      </c>
      <c r="J283" s="8">
        <f t="shared" si="23"/>
        <v>0</v>
      </c>
      <c r="K283" s="25">
        <f>ROUND(Anteile!$B$30/'Abs3'!$J$2102*'Abs3'!J283,0)</f>
        <v>0</v>
      </c>
      <c r="L283" s="8">
        <f>Gmden!M282</f>
        <v>1545056.7028473287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ROUND(Anteile!$B$31/'Abs3'!$M$2102*'Abs3'!M283,0)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1585</v>
      </c>
      <c r="F284" s="37">
        <f>Gmden!N283</f>
        <v>0</v>
      </c>
      <c r="G284" s="8">
        <f t="shared" si="22"/>
        <v>0</v>
      </c>
      <c r="H284" s="25">
        <f>ROUND(Anteile!$B$29/'Abs3'!$G$2102*'Abs3'!G284,0)</f>
        <v>0</v>
      </c>
      <c r="I284" s="37">
        <f>Gmden!O283</f>
        <v>0</v>
      </c>
      <c r="J284" s="8">
        <f t="shared" si="23"/>
        <v>0</v>
      </c>
      <c r="K284" s="25">
        <f>ROUND(Anteile!$B$30/'Abs3'!$J$2102*'Abs3'!J284,0)</f>
        <v>0</v>
      </c>
      <c r="L284" s="8">
        <f>Gmden!M283</f>
        <v>1363240.7077357261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ROUND(Anteile!$B$31/'Abs3'!$M$2102*'Abs3'!M284,0)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3454</v>
      </c>
      <c r="F285" s="37">
        <f>Gmden!N284</f>
        <v>0</v>
      </c>
      <c r="G285" s="8">
        <f t="shared" si="22"/>
        <v>0</v>
      </c>
      <c r="H285" s="25">
        <f>ROUND(Anteile!$B$29/'Abs3'!$G$2102*'Abs3'!G285,0)</f>
        <v>0</v>
      </c>
      <c r="I285" s="37">
        <f>Gmden!O284</f>
        <v>0</v>
      </c>
      <c r="J285" s="8">
        <f t="shared" si="23"/>
        <v>0</v>
      </c>
      <c r="K285" s="25">
        <f>ROUND(Anteile!$B$30/'Abs3'!$J$2102*'Abs3'!J285,0)</f>
        <v>0</v>
      </c>
      <c r="L285" s="8">
        <f>Gmden!M284</f>
        <v>4083172.4505642205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ROUND(Anteile!$B$31/'Abs3'!$M$2102*'Abs3'!M285,0)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1036</v>
      </c>
      <c r="F286" s="37">
        <f>Gmden!N285</f>
        <v>0</v>
      </c>
      <c r="G286" s="8">
        <f t="shared" si="22"/>
        <v>0</v>
      </c>
      <c r="H286" s="25">
        <f>ROUND(Anteile!$B$29/'Abs3'!$G$2102*'Abs3'!G286,0)</f>
        <v>0</v>
      </c>
      <c r="I286" s="37">
        <f>Gmden!O285</f>
        <v>0</v>
      </c>
      <c r="J286" s="8">
        <f t="shared" si="23"/>
        <v>0</v>
      </c>
      <c r="K286" s="25">
        <f>ROUND(Anteile!$B$30/'Abs3'!$J$2102*'Abs3'!J286,0)</f>
        <v>0</v>
      </c>
      <c r="L286" s="8">
        <f>Gmden!M285</f>
        <v>894048.71100581251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ROUND(Anteile!$B$31/'Abs3'!$M$2102*'Abs3'!M286,0)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1516</v>
      </c>
      <c r="F287" s="37">
        <f>Gmden!N286</f>
        <v>0</v>
      </c>
      <c r="G287" s="8">
        <f t="shared" si="22"/>
        <v>0</v>
      </c>
      <c r="H287" s="25">
        <f>ROUND(Anteile!$B$29/'Abs3'!$G$2102*'Abs3'!G287,0)</f>
        <v>0</v>
      </c>
      <c r="I287" s="37">
        <f>Gmden!O286</f>
        <v>0</v>
      </c>
      <c r="J287" s="8">
        <f t="shared" si="23"/>
        <v>0</v>
      </c>
      <c r="K287" s="25">
        <f>ROUND(Anteile!$B$30/'Abs3'!$J$2102*'Abs3'!J287,0)</f>
        <v>0</v>
      </c>
      <c r="L287" s="8">
        <f>Gmden!M286</f>
        <v>1809245.5000046445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ROUND(Anteile!$B$31/'Abs3'!$M$2102*'Abs3'!M287,0)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4463</v>
      </c>
      <c r="F288" s="37">
        <f>Gmden!N287</f>
        <v>0</v>
      </c>
      <c r="G288" s="8">
        <f t="shared" si="22"/>
        <v>0</v>
      </c>
      <c r="H288" s="25">
        <f>ROUND(Anteile!$B$29/'Abs3'!$G$2102*'Abs3'!G288,0)</f>
        <v>0</v>
      </c>
      <c r="I288" s="37">
        <f>Gmden!O287</f>
        <v>0</v>
      </c>
      <c r="J288" s="8">
        <f t="shared" si="23"/>
        <v>0</v>
      </c>
      <c r="K288" s="25">
        <f>ROUND(Anteile!$B$30/'Abs3'!$J$2102*'Abs3'!J288,0)</f>
        <v>0</v>
      </c>
      <c r="L288" s="8">
        <f>Gmden!M287</f>
        <v>5527075.3382733874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ROUND(Anteile!$B$31/'Abs3'!$M$2102*'Abs3'!M288,0)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1986</v>
      </c>
      <c r="F289" s="37">
        <f>Gmden!N288</f>
        <v>0</v>
      </c>
      <c r="G289" s="8">
        <f t="shared" si="22"/>
        <v>0</v>
      </c>
      <c r="H289" s="25">
        <f>ROUND(Anteile!$B$29/'Abs3'!$G$2102*'Abs3'!G289,0)</f>
        <v>0</v>
      </c>
      <c r="I289" s="37">
        <f>Gmden!O288</f>
        <v>0</v>
      </c>
      <c r="J289" s="8">
        <f t="shared" si="23"/>
        <v>0</v>
      </c>
      <c r="K289" s="25">
        <f>ROUND(Anteile!$B$30/'Abs3'!$J$2102*'Abs3'!J289,0)</f>
        <v>0</v>
      </c>
      <c r="L289" s="8">
        <f>Gmden!M288</f>
        <v>1867044.4957228892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ROUND(Anteile!$B$31/'Abs3'!$M$2102*'Abs3'!M289,0)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10906</v>
      </c>
      <c r="F290" s="37">
        <f>Gmden!N289</f>
        <v>0</v>
      </c>
      <c r="G290" s="8">
        <f t="shared" si="22"/>
        <v>0</v>
      </c>
      <c r="H290" s="25">
        <f>ROUND(Anteile!$B$29/'Abs3'!$G$2102*'Abs3'!G290,0)</f>
        <v>0</v>
      </c>
      <c r="I290" s="37">
        <f>Gmden!O289</f>
        <v>0</v>
      </c>
      <c r="J290" s="8">
        <f t="shared" si="23"/>
        <v>0</v>
      </c>
      <c r="K290" s="25">
        <f>ROUND(Anteile!$B$30/'Abs3'!$J$2102*'Abs3'!J290,0)</f>
        <v>0</v>
      </c>
      <c r="L290" s="8">
        <f>Gmden!M289</f>
        <v>14315807.922685128</v>
      </c>
      <c r="M290" s="8">
        <f ca="1">IF(AND(E290&gt;10000,Gmden!J289=500,Gmden!K289=500),MAX(0,OFFSET('Fk Abs3'!$E$7,'Abs3'!C290,0)*0.95*E290-L290),0)</f>
        <v>1250328.9419681337</v>
      </c>
      <c r="N290" s="25">
        <f ca="1">ROUND(Anteile!$B$31/'Abs3'!$M$2102*'Abs3'!M290,0)</f>
        <v>35243</v>
      </c>
      <c r="O290" s="27"/>
      <c r="P290" s="25">
        <f t="shared" ca="1" si="24"/>
        <v>35243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4386</v>
      </c>
      <c r="F291" s="37">
        <f>Gmden!N290</f>
        <v>0</v>
      </c>
      <c r="G291" s="8">
        <f t="shared" si="22"/>
        <v>0</v>
      </c>
      <c r="H291" s="25">
        <f>ROUND(Anteile!$B$29/'Abs3'!$G$2102*'Abs3'!G291,0)</f>
        <v>0</v>
      </c>
      <c r="I291" s="37">
        <f>Gmden!O290</f>
        <v>0</v>
      </c>
      <c r="J291" s="8">
        <f t="shared" si="23"/>
        <v>0</v>
      </c>
      <c r="K291" s="25">
        <f>ROUND(Anteile!$B$30/'Abs3'!$J$2102*'Abs3'!J291,0)</f>
        <v>0</v>
      </c>
      <c r="L291" s="8">
        <f>Gmden!M290</f>
        <v>5913077.2328591049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ROUND(Anteile!$B$31/'Abs3'!$M$2102*'Abs3'!M291,0)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2570</v>
      </c>
      <c r="F292" s="37">
        <f>Gmden!N291</f>
        <v>0</v>
      </c>
      <c r="G292" s="8">
        <f t="shared" si="22"/>
        <v>0</v>
      </c>
      <c r="H292" s="25">
        <f>ROUND(Anteile!$B$29/'Abs3'!$G$2102*'Abs3'!G292,0)</f>
        <v>0</v>
      </c>
      <c r="I292" s="37">
        <f>Gmden!O291</f>
        <v>0</v>
      </c>
      <c r="J292" s="8">
        <f t="shared" si="23"/>
        <v>0</v>
      </c>
      <c r="K292" s="25">
        <f>ROUND(Anteile!$B$30/'Abs3'!$J$2102*'Abs3'!J292,0)</f>
        <v>0</v>
      </c>
      <c r="L292" s="8">
        <f>Gmden!M291</f>
        <v>3805502.2045572042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ROUND(Anteile!$B$31/'Abs3'!$M$2102*'Abs3'!M292,0)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2908</v>
      </c>
      <c r="F293" s="37">
        <f>Gmden!N292</f>
        <v>0</v>
      </c>
      <c r="G293" s="8">
        <f t="shared" si="22"/>
        <v>0</v>
      </c>
      <c r="H293" s="25">
        <f>ROUND(Anteile!$B$29/'Abs3'!$G$2102*'Abs3'!G293,0)</f>
        <v>0</v>
      </c>
      <c r="I293" s="37">
        <f>Gmden!O292</f>
        <v>0</v>
      </c>
      <c r="J293" s="8">
        <f t="shared" si="23"/>
        <v>0</v>
      </c>
      <c r="K293" s="25">
        <f>ROUND(Anteile!$B$30/'Abs3'!$J$2102*'Abs3'!J293,0)</f>
        <v>0</v>
      </c>
      <c r="L293" s="8">
        <f>Gmden!M292</f>
        <v>2767487.7896208372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ROUND(Anteile!$B$31/'Abs3'!$M$2102*'Abs3'!M293,0)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933</v>
      </c>
      <c r="F294" s="37">
        <f>Gmden!N293</f>
        <v>0</v>
      </c>
      <c r="G294" s="8">
        <f t="shared" si="22"/>
        <v>0</v>
      </c>
      <c r="H294" s="25">
        <f>ROUND(Anteile!$B$29/'Abs3'!$G$2102*'Abs3'!G294,0)</f>
        <v>0</v>
      </c>
      <c r="I294" s="37">
        <f>Gmden!O293</f>
        <v>0</v>
      </c>
      <c r="J294" s="8">
        <f t="shared" si="23"/>
        <v>0</v>
      </c>
      <c r="K294" s="25">
        <f>ROUND(Anteile!$B$30/'Abs3'!$J$2102*'Abs3'!J294,0)</f>
        <v>0</v>
      </c>
      <c r="L294" s="8">
        <f>Gmden!M293</f>
        <v>1003395.1598212339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ROUND(Anteile!$B$31/'Abs3'!$M$2102*'Abs3'!M294,0)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1798</v>
      </c>
      <c r="F295" s="37">
        <f>Gmden!N294</f>
        <v>0</v>
      </c>
      <c r="G295" s="8">
        <f t="shared" si="22"/>
        <v>0</v>
      </c>
      <c r="H295" s="25">
        <f>ROUND(Anteile!$B$29/'Abs3'!$G$2102*'Abs3'!G295,0)</f>
        <v>0</v>
      </c>
      <c r="I295" s="37">
        <f>Gmden!O294</f>
        <v>0</v>
      </c>
      <c r="J295" s="8">
        <f t="shared" si="23"/>
        <v>0</v>
      </c>
      <c r="K295" s="25">
        <f>ROUND(Anteile!$B$30/'Abs3'!$J$2102*'Abs3'!J295,0)</f>
        <v>0</v>
      </c>
      <c r="L295" s="8">
        <f>Gmden!M294</f>
        <v>1699565.4913824603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ROUND(Anteile!$B$31/'Abs3'!$M$2102*'Abs3'!M295,0)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0</v>
      </c>
      <c r="D296" s="7" t="str">
        <f>Gmden!D295</f>
        <v>St. Andrä</v>
      </c>
      <c r="E296" s="8">
        <f>Gmden!E295</f>
        <v>9946</v>
      </c>
      <c r="F296" s="37">
        <f>Gmden!N295</f>
        <v>0</v>
      </c>
      <c r="G296" s="8">
        <f t="shared" si="22"/>
        <v>0</v>
      </c>
      <c r="H296" s="25">
        <f>ROUND(Anteile!$B$29/'Abs3'!$G$2102*'Abs3'!G296,0)</f>
        <v>0</v>
      </c>
      <c r="I296" s="37">
        <f>Gmden!O295</f>
        <v>0</v>
      </c>
      <c r="J296" s="8">
        <f t="shared" si="23"/>
        <v>0</v>
      </c>
      <c r="K296" s="25">
        <f>ROUND(Anteile!$B$30/'Abs3'!$J$2102*'Abs3'!J296,0)</f>
        <v>0</v>
      </c>
      <c r="L296" s="8">
        <f>Gmden!M295</f>
        <v>12755071.353269015</v>
      </c>
      <c r="M296" s="8">
        <f ca="1">IF(AND(E296&gt;10000,Gmden!J295=500,Gmden!K295=500),MAX(0,OFFSET('Fk Abs3'!$E$7,'Abs3'!C296,0)*0.95*E296-L296),0)</f>
        <v>0</v>
      </c>
      <c r="N296" s="25">
        <f ca="1">ROUND(Anteile!$B$31/'Abs3'!$M$2102*'Abs3'!M296,0)</f>
        <v>0</v>
      </c>
      <c r="O296" s="27"/>
      <c r="P296" s="25">
        <f t="shared" ca="1" si="24"/>
        <v>0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1960</v>
      </c>
      <c r="F297" s="37">
        <f>Gmden!N296</f>
        <v>0</v>
      </c>
      <c r="G297" s="8">
        <f t="shared" si="22"/>
        <v>0</v>
      </c>
      <c r="H297" s="25">
        <f>ROUND(Anteile!$B$29/'Abs3'!$G$2102*'Abs3'!G297,0)</f>
        <v>0</v>
      </c>
      <c r="I297" s="37">
        <f>Gmden!O296</f>
        <v>0</v>
      </c>
      <c r="J297" s="8">
        <f t="shared" si="23"/>
        <v>0</v>
      </c>
      <c r="K297" s="25">
        <f>ROUND(Anteile!$B$30/'Abs3'!$J$2102*'Abs3'!J297,0)</f>
        <v>0</v>
      </c>
      <c r="L297" s="8">
        <f>Gmden!M296</f>
        <v>1965296.1499124838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ROUND(Anteile!$B$31/'Abs3'!$M$2102*'Abs3'!M297,0)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3282</v>
      </c>
      <c r="F298" s="37">
        <f>Gmden!N297</f>
        <v>0</v>
      </c>
      <c r="G298" s="8">
        <f t="shared" si="22"/>
        <v>0</v>
      </c>
      <c r="H298" s="25">
        <f>ROUND(Anteile!$B$29/'Abs3'!$G$2102*'Abs3'!G298,0)</f>
        <v>0</v>
      </c>
      <c r="I298" s="37">
        <f>Gmden!O297</f>
        <v>0</v>
      </c>
      <c r="J298" s="8">
        <f t="shared" si="23"/>
        <v>0</v>
      </c>
      <c r="K298" s="25">
        <f>ROUND(Anteile!$B$30/'Abs3'!$J$2102*'Abs3'!J298,0)</f>
        <v>0</v>
      </c>
      <c r="L298" s="8">
        <f>Gmden!M297</f>
        <v>4621428.6185371531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ROUND(Anteile!$B$31/'Abs3'!$M$2102*'Abs3'!M298,0)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24992</v>
      </c>
      <c r="F299" s="37">
        <f>Gmden!N298</f>
        <v>0</v>
      </c>
      <c r="G299" s="8">
        <f t="shared" si="22"/>
        <v>0</v>
      </c>
      <c r="H299" s="25">
        <f>ROUND(Anteile!$B$29/'Abs3'!$G$2102*'Abs3'!G299,0)</f>
        <v>0</v>
      </c>
      <c r="I299" s="37">
        <f>Gmden!O298</f>
        <v>0</v>
      </c>
      <c r="J299" s="8">
        <f t="shared" si="23"/>
        <v>0</v>
      </c>
      <c r="K299" s="25">
        <f>ROUND(Anteile!$B$30/'Abs3'!$J$2102*'Abs3'!J299,0)</f>
        <v>0</v>
      </c>
      <c r="L299" s="8">
        <f>Gmden!M298</f>
        <v>37279163.220012009</v>
      </c>
      <c r="M299" s="8">
        <f ca="1">IF(AND(E299&gt;10000,Gmden!J298=500,Gmden!K298=500),MAX(0,OFFSET('Fk Abs3'!$E$7,'Abs3'!C299,0)*0.95*E299-L299),0)</f>
        <v>2988453.7149048224</v>
      </c>
      <c r="N299" s="25">
        <f ca="1">ROUND(Anteile!$B$31/'Abs3'!$M$2102*'Abs3'!M299,0)</f>
        <v>84236</v>
      </c>
      <c r="O299" s="27"/>
      <c r="P299" s="25">
        <f t="shared" ca="1" si="24"/>
        <v>84236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1000</v>
      </c>
      <c r="F300" s="37">
        <f>Gmden!N299</f>
        <v>0</v>
      </c>
      <c r="G300" s="8">
        <f t="shared" si="22"/>
        <v>0</v>
      </c>
      <c r="H300" s="25">
        <f>ROUND(Anteile!$B$29/'Abs3'!$G$2102*'Abs3'!G300,0)</f>
        <v>0</v>
      </c>
      <c r="I300" s="37">
        <f>Gmden!O299</f>
        <v>0</v>
      </c>
      <c r="J300" s="8">
        <f t="shared" si="23"/>
        <v>0</v>
      </c>
      <c r="K300" s="25">
        <f>ROUND(Anteile!$B$30/'Abs3'!$J$2102*'Abs3'!J300,0)</f>
        <v>0</v>
      </c>
      <c r="L300" s="8">
        <f>Gmden!M299</f>
        <v>995462.34150193655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ROUND(Anteile!$B$31/'Abs3'!$M$2102*'Abs3'!M300,0)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14289</v>
      </c>
      <c r="F301" s="37">
        <f>Gmden!N300</f>
        <v>0</v>
      </c>
      <c r="G301" s="8">
        <f t="shared" si="22"/>
        <v>0</v>
      </c>
      <c r="H301" s="25">
        <f>ROUND(Anteile!$B$29/'Abs3'!$G$2102*'Abs3'!G301,0)</f>
        <v>0</v>
      </c>
      <c r="I301" s="37">
        <f>Gmden!O300</f>
        <v>0</v>
      </c>
      <c r="J301" s="8">
        <f t="shared" si="23"/>
        <v>0</v>
      </c>
      <c r="K301" s="25">
        <f>ROUND(Anteile!$B$30/'Abs3'!$J$2102*'Abs3'!J301,0)</f>
        <v>0</v>
      </c>
      <c r="L301" s="8">
        <f>Gmden!M300</f>
        <v>17789147.302302197</v>
      </c>
      <c r="M301" s="8">
        <f ca="1">IF(AND(E301&gt;10000,Gmden!J300=500,Gmden!K300=500),MAX(0,OFFSET('Fk Abs3'!$E$7,'Abs3'!C301,0)*0.95*E301-L301),0)</f>
        <v>2605546.4129949287</v>
      </c>
      <c r="N301" s="25">
        <f ca="1">ROUND(Anteile!$B$31/'Abs3'!$M$2102*'Abs3'!M301,0)</f>
        <v>73443</v>
      </c>
      <c r="O301" s="27"/>
      <c r="P301" s="25">
        <f t="shared" ca="1" si="24"/>
        <v>73443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1842</v>
      </c>
      <c r="F302" s="37">
        <f>Gmden!N301</f>
        <v>0</v>
      </c>
      <c r="G302" s="8">
        <f t="shared" si="22"/>
        <v>0</v>
      </c>
      <c r="H302" s="25">
        <f>ROUND(Anteile!$B$29/'Abs3'!$G$2102*'Abs3'!G302,0)</f>
        <v>0</v>
      </c>
      <c r="I302" s="37">
        <f>Gmden!O301</f>
        <v>0</v>
      </c>
      <c r="J302" s="8">
        <f t="shared" si="23"/>
        <v>0</v>
      </c>
      <c r="K302" s="25">
        <f>ROUND(Anteile!$B$30/'Abs3'!$J$2102*'Abs3'!J302,0)</f>
        <v>0</v>
      </c>
      <c r="L302" s="8">
        <f>Gmden!M301</f>
        <v>2216397.0354141518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ROUND(Anteile!$B$31/'Abs3'!$M$2102*'Abs3'!M302,0)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1035</v>
      </c>
      <c r="F303" s="37">
        <f>Gmden!N302</f>
        <v>0</v>
      </c>
      <c r="G303" s="8">
        <f t="shared" si="22"/>
        <v>0</v>
      </c>
      <c r="H303" s="25">
        <f>ROUND(Anteile!$B$29/'Abs3'!$G$2102*'Abs3'!G303,0)</f>
        <v>0</v>
      </c>
      <c r="I303" s="37">
        <f>Gmden!O302</f>
        <v>0</v>
      </c>
      <c r="J303" s="8">
        <f t="shared" si="23"/>
        <v>0</v>
      </c>
      <c r="K303" s="25">
        <f>ROUND(Anteile!$B$30/'Abs3'!$J$2102*'Abs3'!J303,0)</f>
        <v>0</v>
      </c>
      <c r="L303" s="8">
        <f>Gmden!M302</f>
        <v>1230089.4932887894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ROUND(Anteile!$B$31/'Abs3'!$M$2102*'Abs3'!M303,0)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2295</v>
      </c>
      <c r="F304" s="37">
        <f>Gmden!N303</f>
        <v>0</v>
      </c>
      <c r="G304" s="8">
        <f t="shared" si="22"/>
        <v>0</v>
      </c>
      <c r="H304" s="25">
        <f>ROUND(Anteile!$B$29/'Abs3'!$G$2102*'Abs3'!G304,0)</f>
        <v>0</v>
      </c>
      <c r="I304" s="37">
        <f>Gmden!O303</f>
        <v>0</v>
      </c>
      <c r="J304" s="8">
        <f t="shared" si="23"/>
        <v>0</v>
      </c>
      <c r="K304" s="25">
        <f>ROUND(Anteile!$B$30/'Abs3'!$J$2102*'Abs3'!J304,0)</f>
        <v>0</v>
      </c>
      <c r="L304" s="8">
        <f>Gmden!M303</f>
        <v>2104685.0778621845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ROUND(Anteile!$B$31/'Abs3'!$M$2102*'Abs3'!M304,0)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770</v>
      </c>
      <c r="F305" s="37">
        <f>Gmden!N304</f>
        <v>0</v>
      </c>
      <c r="G305" s="8">
        <f t="shared" si="22"/>
        <v>0</v>
      </c>
      <c r="H305" s="25">
        <f>ROUND(Anteile!$B$29/'Abs3'!$G$2102*'Abs3'!G305,0)</f>
        <v>0</v>
      </c>
      <c r="I305" s="37">
        <f>Gmden!O304</f>
        <v>0</v>
      </c>
      <c r="J305" s="8">
        <f t="shared" si="23"/>
        <v>0</v>
      </c>
      <c r="K305" s="25">
        <f>ROUND(Anteile!$B$30/'Abs3'!$J$2102*'Abs3'!J305,0)</f>
        <v>0</v>
      </c>
      <c r="L305" s="8">
        <f>Gmden!M304</f>
        <v>1289111.398520756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ROUND(Anteile!$B$31/'Abs3'!$M$2102*'Abs3'!M305,0)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1819</v>
      </c>
      <c r="F306" s="37">
        <f>Gmden!N305</f>
        <v>0</v>
      </c>
      <c r="G306" s="8">
        <f t="shared" si="22"/>
        <v>0</v>
      </c>
      <c r="H306" s="25">
        <f>ROUND(Anteile!$B$29/'Abs3'!$G$2102*'Abs3'!G306,0)</f>
        <v>0</v>
      </c>
      <c r="I306" s="37">
        <f>Gmden!O305</f>
        <v>0</v>
      </c>
      <c r="J306" s="8">
        <f t="shared" si="23"/>
        <v>0</v>
      </c>
      <c r="K306" s="25">
        <f>ROUND(Anteile!$B$30/'Abs3'!$J$2102*'Abs3'!J306,0)</f>
        <v>0</v>
      </c>
      <c r="L306" s="8">
        <f>Gmden!M305</f>
        <v>2159056.52158979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ROUND(Anteile!$B$31/'Abs3'!$M$2102*'Abs3'!M306,0)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1533</v>
      </c>
      <c r="F307" s="37">
        <f>Gmden!N306</f>
        <v>0</v>
      </c>
      <c r="G307" s="8">
        <f t="shared" si="22"/>
        <v>0</v>
      </c>
      <c r="H307" s="25">
        <f>ROUND(Anteile!$B$29/'Abs3'!$G$2102*'Abs3'!G307,0)</f>
        <v>0</v>
      </c>
      <c r="I307" s="37">
        <f>Gmden!O306</f>
        <v>0</v>
      </c>
      <c r="J307" s="8">
        <f t="shared" si="23"/>
        <v>0</v>
      </c>
      <c r="K307" s="25">
        <f>ROUND(Anteile!$B$30/'Abs3'!$J$2102*'Abs3'!J307,0)</f>
        <v>0</v>
      </c>
      <c r="L307" s="8">
        <f>Gmden!M306</f>
        <v>1585257.1734596863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ROUND(Anteile!$B$31/'Abs3'!$M$2102*'Abs3'!M307,0)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3721</v>
      </c>
      <c r="F308" s="37">
        <f>Gmden!N307</f>
        <v>0</v>
      </c>
      <c r="G308" s="8">
        <f t="shared" si="22"/>
        <v>0</v>
      </c>
      <c r="H308" s="25">
        <f>ROUND(Anteile!$B$29/'Abs3'!$G$2102*'Abs3'!G308,0)</f>
        <v>0</v>
      </c>
      <c r="I308" s="37">
        <f>Gmden!O307</f>
        <v>0</v>
      </c>
      <c r="J308" s="8">
        <f t="shared" si="23"/>
        <v>0</v>
      </c>
      <c r="K308" s="25">
        <f>ROUND(Anteile!$B$30/'Abs3'!$J$2102*'Abs3'!J308,0)</f>
        <v>0</v>
      </c>
      <c r="L308" s="8">
        <f>Gmden!M307</f>
        <v>4189900.7409688788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ROUND(Anteile!$B$31/'Abs3'!$M$2102*'Abs3'!M308,0)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1624</v>
      </c>
      <c r="F309" s="37">
        <f>Gmden!N308</f>
        <v>0</v>
      </c>
      <c r="G309" s="8">
        <f t="shared" si="22"/>
        <v>0</v>
      </c>
      <c r="H309" s="25">
        <f>ROUND(Anteile!$B$29/'Abs3'!$G$2102*'Abs3'!G309,0)</f>
        <v>0</v>
      </c>
      <c r="I309" s="37">
        <f>Gmden!O308</f>
        <v>0</v>
      </c>
      <c r="J309" s="8">
        <f t="shared" si="23"/>
        <v>0</v>
      </c>
      <c r="K309" s="25">
        <f>ROUND(Anteile!$B$30/'Abs3'!$J$2102*'Abs3'!J309,0)</f>
        <v>0</v>
      </c>
      <c r="L309" s="8">
        <f>Gmden!M308</f>
        <v>1439100.9330046233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ROUND(Anteile!$B$31/'Abs3'!$M$2102*'Abs3'!M309,0)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24846</v>
      </c>
      <c r="F310" s="37">
        <f>Gmden!N309</f>
        <v>1</v>
      </c>
      <c r="G310" s="8">
        <f t="shared" si="22"/>
        <v>24846</v>
      </c>
      <c r="H310" s="25">
        <f>ROUND(Anteile!$B$29/'Abs3'!$G$2102*'Abs3'!G310,0)</f>
        <v>183234</v>
      </c>
      <c r="I310" s="37">
        <f>Gmden!O309</f>
        <v>0</v>
      </c>
      <c r="J310" s="8">
        <f t="shared" si="23"/>
        <v>0</v>
      </c>
      <c r="K310" s="25">
        <f>ROUND(Anteile!$B$30/'Abs3'!$J$2102*'Abs3'!J310,0)</f>
        <v>0</v>
      </c>
      <c r="L310" s="8">
        <f>Gmden!M309</f>
        <v>44236998.961071603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ROUND(Anteile!$B$31/'Abs3'!$M$2102*'Abs3'!M310,0)</f>
        <v>0</v>
      </c>
      <c r="O310" s="27"/>
      <c r="P310" s="25">
        <f t="shared" ca="1" si="24"/>
        <v>183234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54989</v>
      </c>
      <c r="F311" s="37">
        <f>Gmden!N310</f>
        <v>1</v>
      </c>
      <c r="G311" s="8">
        <f t="shared" si="22"/>
        <v>54989</v>
      </c>
      <c r="H311" s="25">
        <f>ROUND(Anteile!$B$29/'Abs3'!$G$2102*'Abs3'!G311,0)</f>
        <v>405531</v>
      </c>
      <c r="I311" s="37">
        <f>Gmden!O310</f>
        <v>1</v>
      </c>
      <c r="J311" s="8">
        <f t="shared" si="23"/>
        <v>54989</v>
      </c>
      <c r="K311" s="25">
        <f>ROUND(Anteile!$B$30/'Abs3'!$J$2102*'Abs3'!J311,0)</f>
        <v>269399</v>
      </c>
      <c r="L311" s="8">
        <f>Gmden!M310</f>
        <v>107064193.80978048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ROUND(Anteile!$B$31/'Abs3'!$M$2102*'Abs3'!M311,0)</f>
        <v>0</v>
      </c>
      <c r="O311" s="27"/>
      <c r="P311" s="25">
        <f t="shared" ca="1" si="24"/>
        <v>674930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11287</v>
      </c>
      <c r="F312" s="37">
        <f>Gmden!N311</f>
        <v>1</v>
      </c>
      <c r="G312" s="8">
        <f t="shared" si="22"/>
        <v>11287</v>
      </c>
      <c r="H312" s="25">
        <f>ROUND(Anteile!$B$29/'Abs3'!$G$2102*'Abs3'!G312,0)</f>
        <v>83239</v>
      </c>
      <c r="I312" s="37">
        <f>Gmden!O311</f>
        <v>0</v>
      </c>
      <c r="J312" s="8">
        <f t="shared" si="23"/>
        <v>0</v>
      </c>
      <c r="K312" s="25">
        <f>ROUND(Anteile!$B$30/'Abs3'!$J$2102*'Abs3'!J312,0)</f>
        <v>0</v>
      </c>
      <c r="L312" s="8">
        <f>Gmden!M311</f>
        <v>16431019.717977801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ROUND(Anteile!$B$31/'Abs3'!$M$2102*'Abs3'!M312,0)</f>
        <v>0</v>
      </c>
      <c r="O312" s="27"/>
      <c r="P312" s="25">
        <f t="shared" ca="1" si="24"/>
        <v>83239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45165</v>
      </c>
      <c r="F313" s="37">
        <f>Gmden!N312</f>
        <v>1</v>
      </c>
      <c r="G313" s="8">
        <f t="shared" si="22"/>
        <v>45165</v>
      </c>
      <c r="H313" s="25">
        <f>ROUND(Anteile!$B$29/'Abs3'!$G$2102*'Abs3'!G313,0)</f>
        <v>333082</v>
      </c>
      <c r="I313" s="37">
        <f>Gmden!O312</f>
        <v>0</v>
      </c>
      <c r="J313" s="8">
        <f t="shared" si="23"/>
        <v>0</v>
      </c>
      <c r="K313" s="25">
        <f>ROUND(Anteile!$B$30/'Abs3'!$J$2102*'Abs3'!J313,0)</f>
        <v>0</v>
      </c>
      <c r="L313" s="8">
        <f>Gmden!M312</f>
        <v>74466230.283803627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ROUND(Anteile!$B$31/'Abs3'!$M$2102*'Abs3'!M313,0)</f>
        <v>0</v>
      </c>
      <c r="O313" s="27"/>
      <c r="P313" s="25">
        <f t="shared" ca="1" si="24"/>
        <v>333082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2143</v>
      </c>
      <c r="F314" s="37">
        <f>Gmden!N313</f>
        <v>0</v>
      </c>
      <c r="G314" s="8">
        <f t="shared" si="22"/>
        <v>0</v>
      </c>
      <c r="H314" s="25">
        <f>ROUND(Anteile!$B$29/'Abs3'!$G$2102*'Abs3'!G314,0)</f>
        <v>0</v>
      </c>
      <c r="I314" s="37">
        <f>Gmden!O313</f>
        <v>0</v>
      </c>
      <c r="J314" s="8">
        <f t="shared" si="23"/>
        <v>0</v>
      </c>
      <c r="K314" s="25">
        <f>ROUND(Anteile!$B$30/'Abs3'!$J$2102*'Abs3'!J314,0)</f>
        <v>0</v>
      </c>
      <c r="L314" s="8">
        <f>Gmden!M313</f>
        <v>2314127.4150793795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ROUND(Anteile!$B$31/'Abs3'!$M$2102*'Abs3'!M314,0)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23714</v>
      </c>
      <c r="F315" s="37">
        <f>Gmden!N314</f>
        <v>0</v>
      </c>
      <c r="G315" s="8">
        <f t="shared" si="22"/>
        <v>0</v>
      </c>
      <c r="H315" s="25">
        <f>ROUND(Anteile!$B$29/'Abs3'!$G$2102*'Abs3'!G315,0)</f>
        <v>0</v>
      </c>
      <c r="I315" s="37">
        <f>Gmden!O314</f>
        <v>0</v>
      </c>
      <c r="J315" s="8">
        <f t="shared" si="23"/>
        <v>0</v>
      </c>
      <c r="K315" s="25">
        <f>ROUND(Anteile!$B$30/'Abs3'!$J$2102*'Abs3'!J315,0)</f>
        <v>0</v>
      </c>
      <c r="L315" s="8">
        <f>Gmden!M314</f>
        <v>41747017.205916919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ROUND(Anteile!$B$31/'Abs3'!$M$2102*'Abs3'!M315,0)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3549</v>
      </c>
      <c r="F316" s="37">
        <f>Gmden!N315</f>
        <v>0</v>
      </c>
      <c r="G316" s="8">
        <f t="shared" si="22"/>
        <v>0</v>
      </c>
      <c r="H316" s="25">
        <f>ROUND(Anteile!$B$29/'Abs3'!$G$2102*'Abs3'!G316,0)</f>
        <v>0</v>
      </c>
      <c r="I316" s="37">
        <f>Gmden!O315</f>
        <v>0</v>
      </c>
      <c r="J316" s="8">
        <f t="shared" si="23"/>
        <v>0</v>
      </c>
      <c r="K316" s="25">
        <f>ROUND(Anteile!$B$30/'Abs3'!$J$2102*'Abs3'!J316,0)</f>
        <v>0</v>
      </c>
      <c r="L316" s="8">
        <f>Gmden!M315</f>
        <v>3438307.3408726957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ROUND(Anteile!$B$31/'Abs3'!$M$2102*'Abs3'!M316,0)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3810</v>
      </c>
      <c r="F317" s="37">
        <f>Gmden!N316</f>
        <v>0</v>
      </c>
      <c r="G317" s="8">
        <f t="shared" si="22"/>
        <v>0</v>
      </c>
      <c r="H317" s="25">
        <f>ROUND(Anteile!$B$29/'Abs3'!$G$2102*'Abs3'!G317,0)</f>
        <v>0</v>
      </c>
      <c r="I317" s="37">
        <f>Gmden!O316</f>
        <v>0</v>
      </c>
      <c r="J317" s="8">
        <f t="shared" si="23"/>
        <v>0</v>
      </c>
      <c r="K317" s="25">
        <f>ROUND(Anteile!$B$30/'Abs3'!$J$2102*'Abs3'!J317,0)</f>
        <v>0</v>
      </c>
      <c r="L317" s="8">
        <f>Gmden!M316</f>
        <v>4648197.1920273239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ROUND(Anteile!$B$31/'Abs3'!$M$2102*'Abs3'!M317,0)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3419</v>
      </c>
      <c r="F318" s="37">
        <f>Gmden!N317</f>
        <v>0</v>
      </c>
      <c r="G318" s="8">
        <f t="shared" si="22"/>
        <v>0</v>
      </c>
      <c r="H318" s="25">
        <f>ROUND(Anteile!$B$29/'Abs3'!$G$2102*'Abs3'!G318,0)</f>
        <v>0</v>
      </c>
      <c r="I318" s="37">
        <f>Gmden!O317</f>
        <v>0</v>
      </c>
      <c r="J318" s="8">
        <f t="shared" si="23"/>
        <v>0</v>
      </c>
      <c r="K318" s="25">
        <f>ROUND(Anteile!$B$30/'Abs3'!$J$2102*'Abs3'!J318,0)</f>
        <v>0</v>
      </c>
      <c r="L318" s="8">
        <f>Gmden!M317</f>
        <v>3406317.1776539157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ROUND(Anteile!$B$31/'Abs3'!$M$2102*'Abs3'!M318,0)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2246</v>
      </c>
      <c r="F319" s="37">
        <f>Gmden!N318</f>
        <v>0</v>
      </c>
      <c r="G319" s="8">
        <f t="shared" si="22"/>
        <v>0</v>
      </c>
      <c r="H319" s="25">
        <f>ROUND(Anteile!$B$29/'Abs3'!$G$2102*'Abs3'!G319,0)</f>
        <v>0</v>
      </c>
      <c r="I319" s="37">
        <f>Gmden!O318</f>
        <v>0</v>
      </c>
      <c r="J319" s="8">
        <f t="shared" si="23"/>
        <v>0</v>
      </c>
      <c r="K319" s="25">
        <f>ROUND(Anteile!$B$30/'Abs3'!$J$2102*'Abs3'!J319,0)</f>
        <v>0</v>
      </c>
      <c r="L319" s="8">
        <f>Gmden!M318</f>
        <v>2109691.0108358483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ROUND(Anteile!$B$31/'Abs3'!$M$2102*'Abs3'!M319,0)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3009</v>
      </c>
      <c r="F320" s="37">
        <f>Gmden!N319</f>
        <v>0</v>
      </c>
      <c r="G320" s="8">
        <f t="shared" si="22"/>
        <v>0</v>
      </c>
      <c r="H320" s="25">
        <f>ROUND(Anteile!$B$29/'Abs3'!$G$2102*'Abs3'!G320,0)</f>
        <v>0</v>
      </c>
      <c r="I320" s="37">
        <f>Gmden!O319</f>
        <v>0</v>
      </c>
      <c r="J320" s="8">
        <f t="shared" si="23"/>
        <v>0</v>
      </c>
      <c r="K320" s="25">
        <f>ROUND(Anteile!$B$30/'Abs3'!$J$2102*'Abs3'!J320,0)</f>
        <v>0</v>
      </c>
      <c r="L320" s="8">
        <f>Gmden!M319</f>
        <v>4601670.705429838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ROUND(Anteile!$B$31/'Abs3'!$M$2102*'Abs3'!M320,0)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2238</v>
      </c>
      <c r="F321" s="37">
        <f>Gmden!N320</f>
        <v>0</v>
      </c>
      <c r="G321" s="8">
        <f t="shared" si="22"/>
        <v>0</v>
      </c>
      <c r="H321" s="25">
        <f>ROUND(Anteile!$B$29/'Abs3'!$G$2102*'Abs3'!G321,0)</f>
        <v>0</v>
      </c>
      <c r="I321" s="37">
        <f>Gmden!O320</f>
        <v>0</v>
      </c>
      <c r="J321" s="8">
        <f t="shared" si="23"/>
        <v>0</v>
      </c>
      <c r="K321" s="25">
        <f>ROUND(Anteile!$B$30/'Abs3'!$J$2102*'Abs3'!J321,0)</f>
        <v>0</v>
      </c>
      <c r="L321" s="8">
        <f>Gmden!M320</f>
        <v>2389438.6549913194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ROUND(Anteile!$B$31/'Abs3'!$M$2102*'Abs3'!M321,0)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1260</v>
      </c>
      <c r="F322" s="37">
        <f>Gmden!N321</f>
        <v>0</v>
      </c>
      <c r="G322" s="8">
        <f t="shared" si="22"/>
        <v>0</v>
      </c>
      <c r="H322" s="25">
        <f>ROUND(Anteile!$B$29/'Abs3'!$G$2102*'Abs3'!G322,0)</f>
        <v>0</v>
      </c>
      <c r="I322" s="37">
        <f>Gmden!O321</f>
        <v>0</v>
      </c>
      <c r="J322" s="8">
        <f t="shared" si="23"/>
        <v>0</v>
      </c>
      <c r="K322" s="25">
        <f>ROUND(Anteile!$B$30/'Abs3'!$J$2102*'Abs3'!J322,0)</f>
        <v>0</v>
      </c>
      <c r="L322" s="8">
        <f>Gmden!M321</f>
        <v>1147115.1811723814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ROUND(Anteile!$B$31/'Abs3'!$M$2102*'Abs3'!M322,0)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2667</v>
      </c>
      <c r="F323" s="37">
        <f>Gmden!N322</f>
        <v>0</v>
      </c>
      <c r="G323" s="8">
        <f t="shared" si="22"/>
        <v>0</v>
      </c>
      <c r="H323" s="25">
        <f>ROUND(Anteile!$B$29/'Abs3'!$G$2102*'Abs3'!G323,0)</f>
        <v>0</v>
      </c>
      <c r="I323" s="37">
        <f>Gmden!O322</f>
        <v>0</v>
      </c>
      <c r="J323" s="8">
        <f t="shared" si="23"/>
        <v>0</v>
      </c>
      <c r="K323" s="25">
        <f>ROUND(Anteile!$B$30/'Abs3'!$J$2102*'Abs3'!J323,0)</f>
        <v>0</v>
      </c>
      <c r="L323" s="8">
        <f>Gmden!M322</f>
        <v>2514196.0338948919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ROUND(Anteile!$B$31/'Abs3'!$M$2102*'Abs3'!M323,0)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1789</v>
      </c>
      <c r="F324" s="37">
        <f>Gmden!N323</f>
        <v>0</v>
      </c>
      <c r="G324" s="8">
        <f t="shared" si="22"/>
        <v>0</v>
      </c>
      <c r="H324" s="25">
        <f>ROUND(Anteile!$B$29/'Abs3'!$G$2102*'Abs3'!G324,0)</f>
        <v>0</v>
      </c>
      <c r="I324" s="37">
        <f>Gmden!O323</f>
        <v>0</v>
      </c>
      <c r="J324" s="8">
        <f t="shared" si="23"/>
        <v>0</v>
      </c>
      <c r="K324" s="25">
        <f>ROUND(Anteile!$B$30/'Abs3'!$J$2102*'Abs3'!J324,0)</f>
        <v>0</v>
      </c>
      <c r="L324" s="8">
        <f>Gmden!M323</f>
        <v>1714442.5451804688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ROUND(Anteile!$B$31/'Abs3'!$M$2102*'Abs3'!M324,0)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5568</v>
      </c>
      <c r="F325" s="37">
        <f>Gmden!N324</f>
        <v>0</v>
      </c>
      <c r="G325" s="8">
        <f t="shared" si="22"/>
        <v>0</v>
      </c>
      <c r="H325" s="25">
        <f>ROUND(Anteile!$B$29/'Abs3'!$G$2102*'Abs3'!G325,0)</f>
        <v>0</v>
      </c>
      <c r="I325" s="37">
        <f>Gmden!O324</f>
        <v>0</v>
      </c>
      <c r="J325" s="8">
        <f t="shared" si="23"/>
        <v>0</v>
      </c>
      <c r="K325" s="25">
        <f>ROUND(Anteile!$B$30/'Abs3'!$J$2102*'Abs3'!J325,0)</f>
        <v>0</v>
      </c>
      <c r="L325" s="8">
        <f>Gmden!M324</f>
        <v>6054371.671388193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ROUND(Anteile!$B$31/'Abs3'!$M$2102*'Abs3'!M325,0)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3689</v>
      </c>
      <c r="F326" s="37">
        <f>Gmden!N325</f>
        <v>0</v>
      </c>
      <c r="G326" s="8">
        <f t="shared" si="22"/>
        <v>0</v>
      </c>
      <c r="H326" s="25">
        <f>ROUND(Anteile!$B$29/'Abs3'!$G$2102*'Abs3'!G326,0)</f>
        <v>0</v>
      </c>
      <c r="I326" s="37">
        <f>Gmden!O325</f>
        <v>0</v>
      </c>
      <c r="J326" s="8">
        <f t="shared" si="23"/>
        <v>0</v>
      </c>
      <c r="K326" s="25">
        <f>ROUND(Anteile!$B$30/'Abs3'!$J$2102*'Abs3'!J326,0)</f>
        <v>0</v>
      </c>
      <c r="L326" s="8">
        <f>Gmden!M325</f>
        <v>3437872.1161546945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ROUND(Anteile!$B$31/'Abs3'!$M$2102*'Abs3'!M326,0)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1698</v>
      </c>
      <c r="F327" s="37">
        <f>Gmden!N326</f>
        <v>0</v>
      </c>
      <c r="G327" s="8">
        <f t="shared" si="22"/>
        <v>0</v>
      </c>
      <c r="H327" s="25">
        <f>ROUND(Anteile!$B$29/'Abs3'!$G$2102*'Abs3'!G327,0)</f>
        <v>0</v>
      </c>
      <c r="I327" s="37">
        <f>Gmden!O326</f>
        <v>0</v>
      </c>
      <c r="J327" s="8">
        <f t="shared" si="23"/>
        <v>0</v>
      </c>
      <c r="K327" s="25">
        <f>ROUND(Anteile!$B$30/'Abs3'!$J$2102*'Abs3'!J327,0)</f>
        <v>0</v>
      </c>
      <c r="L327" s="8">
        <f>Gmden!M326</f>
        <v>1695518.199580681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ROUND(Anteile!$B$31/'Abs3'!$M$2102*'Abs3'!M327,0)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2626</v>
      </c>
      <c r="F328" s="37">
        <f>Gmden!N327</f>
        <v>0</v>
      </c>
      <c r="G328" s="8">
        <f t="shared" ref="G328:G391" si="27">IF(AND(E328&gt;$G$5,F328=1),E328,0)</f>
        <v>0</v>
      </c>
      <c r="H328" s="25">
        <f>ROUND(Anteile!$B$29/'Abs3'!$G$2102*'Abs3'!G328,0)</f>
        <v>0</v>
      </c>
      <c r="I328" s="37">
        <f>Gmden!O327</f>
        <v>0</v>
      </c>
      <c r="J328" s="8">
        <f t="shared" ref="J328:J391" si="28">IF(I328=1,E328,0)</f>
        <v>0</v>
      </c>
      <c r="K328" s="25">
        <f>ROUND(Anteile!$B$30/'Abs3'!$J$2102*'Abs3'!J328,0)</f>
        <v>0</v>
      </c>
      <c r="L328" s="8">
        <f>Gmden!M327</f>
        <v>4360108.787760485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ROUND(Anteile!$B$31/'Abs3'!$M$2102*'Abs3'!M328,0)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2976</v>
      </c>
      <c r="F329" s="37">
        <f>Gmden!N328</f>
        <v>0</v>
      </c>
      <c r="G329" s="8">
        <f t="shared" si="27"/>
        <v>0</v>
      </c>
      <c r="H329" s="25">
        <f>ROUND(Anteile!$B$29/'Abs3'!$G$2102*'Abs3'!G329,0)</f>
        <v>0</v>
      </c>
      <c r="I329" s="37">
        <f>Gmden!O328</f>
        <v>0</v>
      </c>
      <c r="J329" s="8">
        <f t="shared" si="28"/>
        <v>0</v>
      </c>
      <c r="K329" s="25">
        <f>ROUND(Anteile!$B$30/'Abs3'!$J$2102*'Abs3'!J329,0)</f>
        <v>0</v>
      </c>
      <c r="L329" s="8">
        <f>Gmden!M328</f>
        <v>2775501.897992996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ROUND(Anteile!$B$31/'Abs3'!$M$2102*'Abs3'!M329,0)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2127</v>
      </c>
      <c r="F330" s="37">
        <f>Gmden!N329</f>
        <v>0</v>
      </c>
      <c r="G330" s="8">
        <f t="shared" si="27"/>
        <v>0</v>
      </c>
      <c r="H330" s="25">
        <f>ROUND(Anteile!$B$29/'Abs3'!$G$2102*'Abs3'!G330,0)</f>
        <v>0</v>
      </c>
      <c r="I330" s="37">
        <f>Gmden!O329</f>
        <v>0</v>
      </c>
      <c r="J330" s="8">
        <f t="shared" si="28"/>
        <v>0</v>
      </c>
      <c r="K330" s="25">
        <f>ROUND(Anteile!$B$30/'Abs3'!$J$2102*'Abs3'!J330,0)</f>
        <v>0</v>
      </c>
      <c r="L330" s="8">
        <f>Gmden!M329</f>
        <v>2000803.6918542809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ROUND(Anteile!$B$31/'Abs3'!$M$2102*'Abs3'!M330,0)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1927</v>
      </c>
      <c r="F331" s="37">
        <f>Gmden!N330</f>
        <v>0</v>
      </c>
      <c r="G331" s="8">
        <f t="shared" si="27"/>
        <v>0</v>
      </c>
      <c r="H331" s="25">
        <f>ROUND(Anteile!$B$29/'Abs3'!$G$2102*'Abs3'!G331,0)</f>
        <v>0</v>
      </c>
      <c r="I331" s="37">
        <f>Gmden!O330</f>
        <v>0</v>
      </c>
      <c r="J331" s="8">
        <f t="shared" si="28"/>
        <v>0</v>
      </c>
      <c r="K331" s="25">
        <f>ROUND(Anteile!$B$30/'Abs3'!$J$2102*'Abs3'!J331,0)</f>
        <v>0</v>
      </c>
      <c r="L331" s="8">
        <f>Gmden!M330</f>
        <v>2037855.4253564912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ROUND(Anteile!$B$31/'Abs3'!$M$2102*'Abs3'!M331,0)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908</v>
      </c>
      <c r="F332" s="37">
        <f>Gmden!N331</f>
        <v>0</v>
      </c>
      <c r="G332" s="8">
        <f t="shared" si="27"/>
        <v>0</v>
      </c>
      <c r="H332" s="25">
        <f>ROUND(Anteile!$B$29/'Abs3'!$G$2102*'Abs3'!G332,0)</f>
        <v>0</v>
      </c>
      <c r="I332" s="37">
        <f>Gmden!O331</f>
        <v>0</v>
      </c>
      <c r="J332" s="8">
        <f t="shared" si="28"/>
        <v>0</v>
      </c>
      <c r="K332" s="25">
        <f>ROUND(Anteile!$B$30/'Abs3'!$J$2102*'Abs3'!J332,0)</f>
        <v>0</v>
      </c>
      <c r="L332" s="8">
        <f>Gmden!M331</f>
        <v>856065.84767066035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ROUND(Anteile!$B$31/'Abs3'!$M$2102*'Abs3'!M332,0)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551</v>
      </c>
      <c r="F333" s="37">
        <f>Gmden!N332</f>
        <v>0</v>
      </c>
      <c r="G333" s="8">
        <f t="shared" si="27"/>
        <v>0</v>
      </c>
      <c r="H333" s="25">
        <f>ROUND(Anteile!$B$29/'Abs3'!$G$2102*'Abs3'!G333,0)</f>
        <v>0</v>
      </c>
      <c r="I333" s="37">
        <f>Gmden!O332</f>
        <v>0</v>
      </c>
      <c r="J333" s="8">
        <f t="shared" si="28"/>
        <v>0</v>
      </c>
      <c r="K333" s="25">
        <f>ROUND(Anteile!$B$30/'Abs3'!$J$2102*'Abs3'!J333,0)</f>
        <v>0</v>
      </c>
      <c r="L333" s="8">
        <f>Gmden!M332</f>
        <v>500224.05824866227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ROUND(Anteile!$B$31/'Abs3'!$M$2102*'Abs3'!M333,0)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2877</v>
      </c>
      <c r="F334" s="37">
        <f>Gmden!N333</f>
        <v>0</v>
      </c>
      <c r="G334" s="8">
        <f t="shared" si="27"/>
        <v>0</v>
      </c>
      <c r="H334" s="25">
        <f>ROUND(Anteile!$B$29/'Abs3'!$G$2102*'Abs3'!G334,0)</f>
        <v>0</v>
      </c>
      <c r="I334" s="37">
        <f>Gmden!O333</f>
        <v>0</v>
      </c>
      <c r="J334" s="8">
        <f t="shared" si="28"/>
        <v>0</v>
      </c>
      <c r="K334" s="25">
        <f>ROUND(Anteile!$B$30/'Abs3'!$J$2102*'Abs3'!J334,0)</f>
        <v>0</v>
      </c>
      <c r="L334" s="8">
        <f>Gmden!M333</f>
        <v>3198165.2710033101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ROUND(Anteile!$B$31/'Abs3'!$M$2102*'Abs3'!M334,0)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2608</v>
      </c>
      <c r="F335" s="37">
        <f>Gmden!N334</f>
        <v>0</v>
      </c>
      <c r="G335" s="8">
        <f t="shared" si="27"/>
        <v>0</v>
      </c>
      <c r="H335" s="25">
        <f>ROUND(Anteile!$B$29/'Abs3'!$G$2102*'Abs3'!G335,0)</f>
        <v>0</v>
      </c>
      <c r="I335" s="37">
        <f>Gmden!O334</f>
        <v>0</v>
      </c>
      <c r="J335" s="8">
        <f t="shared" si="28"/>
        <v>0</v>
      </c>
      <c r="K335" s="25">
        <f>ROUND(Anteile!$B$30/'Abs3'!$J$2102*'Abs3'!J335,0)</f>
        <v>0</v>
      </c>
      <c r="L335" s="8">
        <f>Gmden!M334</f>
        <v>2962642.1975114127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ROUND(Anteile!$B$31/'Abs3'!$M$2102*'Abs3'!M335,0)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5195</v>
      </c>
      <c r="F336" s="37">
        <f>Gmden!N335</f>
        <v>0</v>
      </c>
      <c r="G336" s="8">
        <f t="shared" si="27"/>
        <v>0</v>
      </c>
      <c r="H336" s="25">
        <f>ROUND(Anteile!$B$29/'Abs3'!$G$2102*'Abs3'!G336,0)</f>
        <v>0</v>
      </c>
      <c r="I336" s="37">
        <f>Gmden!O335</f>
        <v>0</v>
      </c>
      <c r="J336" s="8">
        <f t="shared" si="28"/>
        <v>0</v>
      </c>
      <c r="K336" s="25">
        <f>ROUND(Anteile!$B$30/'Abs3'!$J$2102*'Abs3'!J336,0)</f>
        <v>0</v>
      </c>
      <c r="L336" s="8">
        <f>Gmden!M335</f>
        <v>5444499.2706915708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ROUND(Anteile!$B$31/'Abs3'!$M$2102*'Abs3'!M336,0)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9299</v>
      </c>
      <c r="F337" s="37">
        <f>Gmden!N336</f>
        <v>0</v>
      </c>
      <c r="G337" s="8">
        <f t="shared" si="27"/>
        <v>0</v>
      </c>
      <c r="H337" s="25">
        <f>ROUND(Anteile!$B$29/'Abs3'!$G$2102*'Abs3'!G337,0)</f>
        <v>0</v>
      </c>
      <c r="I337" s="37">
        <f>Gmden!O336</f>
        <v>0</v>
      </c>
      <c r="J337" s="8">
        <f t="shared" si="28"/>
        <v>0</v>
      </c>
      <c r="K337" s="25">
        <f>ROUND(Anteile!$B$30/'Abs3'!$J$2102*'Abs3'!J337,0)</f>
        <v>0</v>
      </c>
      <c r="L337" s="8">
        <f>Gmden!M336</f>
        <v>14196642.999209661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ROUND(Anteile!$B$31/'Abs3'!$M$2102*'Abs3'!M337,0)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3463</v>
      </c>
      <c r="F338" s="37">
        <f>Gmden!N337</f>
        <v>0</v>
      </c>
      <c r="G338" s="8">
        <f t="shared" si="27"/>
        <v>0</v>
      </c>
      <c r="H338" s="25">
        <f>ROUND(Anteile!$B$29/'Abs3'!$G$2102*'Abs3'!G338,0)</f>
        <v>0</v>
      </c>
      <c r="I338" s="37">
        <f>Gmden!O337</f>
        <v>0</v>
      </c>
      <c r="J338" s="8">
        <f t="shared" si="28"/>
        <v>0</v>
      </c>
      <c r="K338" s="25">
        <f>ROUND(Anteile!$B$30/'Abs3'!$J$2102*'Abs3'!J338,0)</f>
        <v>0</v>
      </c>
      <c r="L338" s="8">
        <f>Gmden!M337</f>
        <v>4231735.8352048872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ROUND(Anteile!$B$31/'Abs3'!$M$2102*'Abs3'!M338,0)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3851</v>
      </c>
      <c r="F339" s="37">
        <f>Gmden!N338</f>
        <v>0</v>
      </c>
      <c r="G339" s="8">
        <f t="shared" si="27"/>
        <v>0</v>
      </c>
      <c r="H339" s="25">
        <f>ROUND(Anteile!$B$29/'Abs3'!$G$2102*'Abs3'!G339,0)</f>
        <v>0</v>
      </c>
      <c r="I339" s="37">
        <f>Gmden!O338</f>
        <v>0</v>
      </c>
      <c r="J339" s="8">
        <f t="shared" si="28"/>
        <v>0</v>
      </c>
      <c r="K339" s="25">
        <f>ROUND(Anteile!$B$30/'Abs3'!$J$2102*'Abs3'!J339,0)</f>
        <v>0</v>
      </c>
      <c r="L339" s="8">
        <f>Gmden!M338</f>
        <v>5132080.0454270924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ROUND(Anteile!$B$31/'Abs3'!$M$2102*'Abs3'!M339,0)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2081</v>
      </c>
      <c r="F340" s="37">
        <f>Gmden!N339</f>
        <v>0</v>
      </c>
      <c r="G340" s="8">
        <f t="shared" si="27"/>
        <v>0</v>
      </c>
      <c r="H340" s="25">
        <f>ROUND(Anteile!$B$29/'Abs3'!$G$2102*'Abs3'!G340,0)</f>
        <v>0</v>
      </c>
      <c r="I340" s="37">
        <f>Gmden!O339</f>
        <v>0</v>
      </c>
      <c r="J340" s="8">
        <f t="shared" si="28"/>
        <v>0</v>
      </c>
      <c r="K340" s="25">
        <f>ROUND(Anteile!$B$30/'Abs3'!$J$2102*'Abs3'!J340,0)</f>
        <v>0</v>
      </c>
      <c r="L340" s="8">
        <f>Gmden!M339</f>
        <v>1967263.4662775602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ROUND(Anteile!$B$31/'Abs3'!$M$2102*'Abs3'!M340,0)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1359</v>
      </c>
      <c r="F341" s="37">
        <f>Gmden!N340</f>
        <v>0</v>
      </c>
      <c r="G341" s="8">
        <f t="shared" si="27"/>
        <v>0</v>
      </c>
      <c r="H341" s="25">
        <f>ROUND(Anteile!$B$29/'Abs3'!$G$2102*'Abs3'!G341,0)</f>
        <v>0</v>
      </c>
      <c r="I341" s="37">
        <f>Gmden!O340</f>
        <v>0</v>
      </c>
      <c r="J341" s="8">
        <f t="shared" si="28"/>
        <v>0</v>
      </c>
      <c r="K341" s="25">
        <f>ROUND(Anteile!$B$30/'Abs3'!$J$2102*'Abs3'!J341,0)</f>
        <v>0</v>
      </c>
      <c r="L341" s="8">
        <f>Gmden!M340</f>
        <v>1353861.4539073547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ROUND(Anteile!$B$31/'Abs3'!$M$2102*'Abs3'!M341,0)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2176</v>
      </c>
      <c r="F342" s="37">
        <f>Gmden!N341</f>
        <v>0</v>
      </c>
      <c r="G342" s="8">
        <f t="shared" si="27"/>
        <v>0</v>
      </c>
      <c r="H342" s="25">
        <f>ROUND(Anteile!$B$29/'Abs3'!$G$2102*'Abs3'!G342,0)</f>
        <v>0</v>
      </c>
      <c r="I342" s="37">
        <f>Gmden!O341</f>
        <v>0</v>
      </c>
      <c r="J342" s="8">
        <f t="shared" si="28"/>
        <v>0</v>
      </c>
      <c r="K342" s="25">
        <f>ROUND(Anteile!$B$30/'Abs3'!$J$2102*'Abs3'!J342,0)</f>
        <v>0</v>
      </c>
      <c r="L342" s="8">
        <f>Gmden!M341</f>
        <v>2169467.4175131265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ROUND(Anteile!$B$31/'Abs3'!$M$2102*'Abs3'!M342,0)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2207</v>
      </c>
      <c r="F343" s="37">
        <f>Gmden!N342</f>
        <v>0</v>
      </c>
      <c r="G343" s="8">
        <f t="shared" si="27"/>
        <v>0</v>
      </c>
      <c r="H343" s="25">
        <f>ROUND(Anteile!$B$29/'Abs3'!$G$2102*'Abs3'!G343,0)</f>
        <v>0</v>
      </c>
      <c r="I343" s="37">
        <f>Gmden!O342</f>
        <v>0</v>
      </c>
      <c r="J343" s="8">
        <f t="shared" si="28"/>
        <v>0</v>
      </c>
      <c r="K343" s="25">
        <f>ROUND(Anteile!$B$30/'Abs3'!$J$2102*'Abs3'!J343,0)</f>
        <v>0</v>
      </c>
      <c r="L343" s="8">
        <f>Gmden!M342</f>
        <v>2206944.1726709395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ROUND(Anteile!$B$31/'Abs3'!$M$2102*'Abs3'!M343,0)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1702</v>
      </c>
      <c r="F344" s="37">
        <f>Gmden!N343</f>
        <v>0</v>
      </c>
      <c r="G344" s="8">
        <f t="shared" si="27"/>
        <v>0</v>
      </c>
      <c r="H344" s="25">
        <f>ROUND(Anteile!$B$29/'Abs3'!$G$2102*'Abs3'!G344,0)</f>
        <v>0</v>
      </c>
      <c r="I344" s="37">
        <f>Gmden!O343</f>
        <v>0</v>
      </c>
      <c r="J344" s="8">
        <f t="shared" si="28"/>
        <v>0</v>
      </c>
      <c r="K344" s="25">
        <f>ROUND(Anteile!$B$30/'Abs3'!$J$2102*'Abs3'!J344,0)</f>
        <v>0</v>
      </c>
      <c r="L344" s="8">
        <f>Gmden!M343</f>
        <v>1568655.5401230284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ROUND(Anteile!$B$31/'Abs3'!$M$2102*'Abs3'!M344,0)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2019</v>
      </c>
      <c r="F345" s="37">
        <f>Gmden!N344</f>
        <v>0</v>
      </c>
      <c r="G345" s="8">
        <f t="shared" si="27"/>
        <v>0</v>
      </c>
      <c r="H345" s="25">
        <f>ROUND(Anteile!$B$29/'Abs3'!$G$2102*'Abs3'!G345,0)</f>
        <v>0</v>
      </c>
      <c r="I345" s="37">
        <f>Gmden!O344</f>
        <v>0</v>
      </c>
      <c r="J345" s="8">
        <f t="shared" si="28"/>
        <v>0</v>
      </c>
      <c r="K345" s="25">
        <f>ROUND(Anteile!$B$30/'Abs3'!$J$2102*'Abs3'!J345,0)</f>
        <v>0</v>
      </c>
      <c r="L345" s="8">
        <f>Gmden!M344</f>
        <v>1910231.693886389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ROUND(Anteile!$B$31/'Abs3'!$M$2102*'Abs3'!M345,0)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3421</v>
      </c>
      <c r="F346" s="37">
        <f>Gmden!N345</f>
        <v>0</v>
      </c>
      <c r="G346" s="8">
        <f t="shared" si="27"/>
        <v>0</v>
      </c>
      <c r="H346" s="25">
        <f>ROUND(Anteile!$B$29/'Abs3'!$G$2102*'Abs3'!G346,0)</f>
        <v>0</v>
      </c>
      <c r="I346" s="37">
        <f>Gmden!O345</f>
        <v>0</v>
      </c>
      <c r="J346" s="8">
        <f t="shared" si="28"/>
        <v>0</v>
      </c>
      <c r="K346" s="25">
        <f>ROUND(Anteile!$B$30/'Abs3'!$J$2102*'Abs3'!J346,0)</f>
        <v>0</v>
      </c>
      <c r="L346" s="8">
        <f>Gmden!M345</f>
        <v>4107587.3170880512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ROUND(Anteile!$B$31/'Abs3'!$M$2102*'Abs3'!M346,0)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1894</v>
      </c>
      <c r="F347" s="37">
        <f>Gmden!N346</f>
        <v>0</v>
      </c>
      <c r="G347" s="8">
        <f t="shared" si="27"/>
        <v>0</v>
      </c>
      <c r="H347" s="25">
        <f>ROUND(Anteile!$B$29/'Abs3'!$G$2102*'Abs3'!G347,0)</f>
        <v>0</v>
      </c>
      <c r="I347" s="37">
        <f>Gmden!O346</f>
        <v>0</v>
      </c>
      <c r="J347" s="8">
        <f t="shared" si="28"/>
        <v>0</v>
      </c>
      <c r="K347" s="25">
        <f>ROUND(Anteile!$B$30/'Abs3'!$J$2102*'Abs3'!J347,0)</f>
        <v>0</v>
      </c>
      <c r="L347" s="8">
        <f>Gmden!M346</f>
        <v>1700800.3841259186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ROUND(Anteile!$B$31/'Abs3'!$M$2102*'Abs3'!M347,0)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2550</v>
      </c>
      <c r="F348" s="37">
        <f>Gmden!N347</f>
        <v>0</v>
      </c>
      <c r="G348" s="8">
        <f t="shared" si="27"/>
        <v>0</v>
      </c>
      <c r="H348" s="25">
        <f>ROUND(Anteile!$B$29/'Abs3'!$G$2102*'Abs3'!G348,0)</f>
        <v>0</v>
      </c>
      <c r="I348" s="37">
        <f>Gmden!O347</f>
        <v>0</v>
      </c>
      <c r="J348" s="8">
        <f t="shared" si="28"/>
        <v>0</v>
      </c>
      <c r="K348" s="25">
        <f>ROUND(Anteile!$B$30/'Abs3'!$J$2102*'Abs3'!J348,0)</f>
        <v>0</v>
      </c>
      <c r="L348" s="8">
        <f>Gmden!M347</f>
        <v>2736158.5488265837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ROUND(Anteile!$B$31/'Abs3'!$M$2102*'Abs3'!M348,0)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2096</v>
      </c>
      <c r="F349" s="37">
        <f>Gmden!N348</f>
        <v>0</v>
      </c>
      <c r="G349" s="8">
        <f t="shared" si="27"/>
        <v>0</v>
      </c>
      <c r="H349" s="25">
        <f>ROUND(Anteile!$B$29/'Abs3'!$G$2102*'Abs3'!G349,0)</f>
        <v>0</v>
      </c>
      <c r="I349" s="37">
        <f>Gmden!O348</f>
        <v>0</v>
      </c>
      <c r="J349" s="8">
        <f t="shared" si="28"/>
        <v>0</v>
      </c>
      <c r="K349" s="25">
        <f>ROUND(Anteile!$B$30/'Abs3'!$J$2102*'Abs3'!J349,0)</f>
        <v>0</v>
      </c>
      <c r="L349" s="8">
        <f>Gmden!M348</f>
        <v>1991617.371090882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ROUND(Anteile!$B$31/'Abs3'!$M$2102*'Abs3'!M349,0)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12059</v>
      </c>
      <c r="F350" s="37">
        <f>Gmden!N349</f>
        <v>0</v>
      </c>
      <c r="G350" s="8">
        <f t="shared" si="27"/>
        <v>0</v>
      </c>
      <c r="H350" s="25">
        <f>ROUND(Anteile!$B$29/'Abs3'!$G$2102*'Abs3'!G350,0)</f>
        <v>0</v>
      </c>
      <c r="I350" s="37">
        <f>Gmden!O349</f>
        <v>0</v>
      </c>
      <c r="J350" s="8">
        <f t="shared" si="28"/>
        <v>0</v>
      </c>
      <c r="K350" s="25">
        <f>ROUND(Anteile!$B$30/'Abs3'!$J$2102*'Abs3'!J350,0)</f>
        <v>0</v>
      </c>
      <c r="L350" s="8">
        <f>Gmden!M349</f>
        <v>14458896.495679243</v>
      </c>
      <c r="M350" s="8">
        <f ca="1">IF(AND(E350&gt;10000,Gmden!J349=500,Gmden!K349=500),MAX(0,OFFSET('Fk Abs3'!$E$7,'Abs3'!C350,0)*0.95*E350-L350),0)</f>
        <v>2752917.5929741282</v>
      </c>
      <c r="N350" s="25">
        <f ca="1">ROUND(Anteile!$B$31/'Abs3'!$M$2102*'Abs3'!M350,0)</f>
        <v>77597</v>
      </c>
      <c r="O350" s="27"/>
      <c r="P350" s="25">
        <f t="shared" ca="1" si="29"/>
        <v>77597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25993</v>
      </c>
      <c r="F351" s="37">
        <f>Gmden!N350</f>
        <v>0</v>
      </c>
      <c r="G351" s="8">
        <f t="shared" si="27"/>
        <v>0</v>
      </c>
      <c r="H351" s="25">
        <f>ROUND(Anteile!$B$29/'Abs3'!$G$2102*'Abs3'!G351,0)</f>
        <v>0</v>
      </c>
      <c r="I351" s="37">
        <f>Gmden!O350</f>
        <v>0</v>
      </c>
      <c r="J351" s="8">
        <f t="shared" si="28"/>
        <v>0</v>
      </c>
      <c r="K351" s="25">
        <f>ROUND(Anteile!$B$30/'Abs3'!$J$2102*'Abs3'!J351,0)</f>
        <v>0</v>
      </c>
      <c r="L351" s="8">
        <f>Gmden!M350</f>
        <v>38461627.331026584</v>
      </c>
      <c r="M351" s="8">
        <f ca="1">IF(AND(E351&gt;10000,Gmden!J350=500,Gmden!K350=500),MAX(0,OFFSET('Fk Abs3'!$E$7,'Abs3'!C351,0)*0.95*E351-L351),0)</f>
        <v>3418821.0920405239</v>
      </c>
      <c r="N351" s="25">
        <f ca="1">ROUND(Anteile!$B$31/'Abs3'!$M$2102*'Abs3'!M351,0)</f>
        <v>96367</v>
      </c>
      <c r="O351" s="27"/>
      <c r="P351" s="25">
        <f t="shared" ca="1" si="29"/>
        <v>96367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9072</v>
      </c>
      <c r="F352" s="37">
        <f>Gmden!N351</f>
        <v>0</v>
      </c>
      <c r="G352" s="8">
        <f t="shared" si="27"/>
        <v>0</v>
      </c>
      <c r="H352" s="25">
        <f>ROUND(Anteile!$B$29/'Abs3'!$G$2102*'Abs3'!G352,0)</f>
        <v>0</v>
      </c>
      <c r="I352" s="37">
        <f>Gmden!O351</f>
        <v>0</v>
      </c>
      <c r="J352" s="8">
        <f t="shared" si="28"/>
        <v>0</v>
      </c>
      <c r="K352" s="25">
        <f>ROUND(Anteile!$B$30/'Abs3'!$J$2102*'Abs3'!J352,0)</f>
        <v>0</v>
      </c>
      <c r="L352" s="8">
        <f>Gmden!M351</f>
        <v>10424132.897431698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ROUND(Anteile!$B$31/'Abs3'!$M$2102*'Abs3'!M352,0)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11051</v>
      </c>
      <c r="F353" s="37">
        <f>Gmden!N352</f>
        <v>0</v>
      </c>
      <c r="G353" s="8">
        <f t="shared" si="27"/>
        <v>0</v>
      </c>
      <c r="H353" s="25">
        <f>ROUND(Anteile!$B$29/'Abs3'!$G$2102*'Abs3'!G353,0)</f>
        <v>0</v>
      </c>
      <c r="I353" s="37">
        <f>Gmden!O352</f>
        <v>0</v>
      </c>
      <c r="J353" s="8">
        <f t="shared" si="28"/>
        <v>0</v>
      </c>
      <c r="K353" s="25">
        <f>ROUND(Anteile!$B$30/'Abs3'!$J$2102*'Abs3'!J353,0)</f>
        <v>0</v>
      </c>
      <c r="L353" s="8">
        <f>Gmden!M352</f>
        <v>13438747.809498459</v>
      </c>
      <c r="M353" s="8">
        <f ca="1">IF(AND(E353&gt;10000,Gmden!J352=500,Gmden!K352=500),MAX(0,OFFSET('Fk Abs3'!$E$7,'Abs3'!C353,0)*0.95*E353-L353),0)</f>
        <v>2334347.5959006958</v>
      </c>
      <c r="N353" s="25">
        <f ca="1">ROUND(Anteile!$B$31/'Abs3'!$M$2102*'Abs3'!M353,0)</f>
        <v>65799</v>
      </c>
      <c r="O353" s="27"/>
      <c r="P353" s="25">
        <f t="shared" ca="1" si="29"/>
        <v>65799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4169</v>
      </c>
      <c r="F354" s="37">
        <f>Gmden!N353</f>
        <v>0</v>
      </c>
      <c r="G354" s="8">
        <f t="shared" si="27"/>
        <v>0</v>
      </c>
      <c r="H354" s="25">
        <f>ROUND(Anteile!$B$29/'Abs3'!$G$2102*'Abs3'!G354,0)</f>
        <v>0</v>
      </c>
      <c r="I354" s="37">
        <f>Gmden!O353</f>
        <v>0</v>
      </c>
      <c r="J354" s="8">
        <f t="shared" si="28"/>
        <v>0</v>
      </c>
      <c r="K354" s="25">
        <f>ROUND(Anteile!$B$30/'Abs3'!$J$2102*'Abs3'!J354,0)</f>
        <v>0</v>
      </c>
      <c r="L354" s="8">
        <f>Gmden!M353</f>
        <v>5124733.7854545694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ROUND(Anteile!$B$31/'Abs3'!$M$2102*'Abs3'!M354,0)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869</v>
      </c>
      <c r="F355" s="37">
        <f>Gmden!N354</f>
        <v>0</v>
      </c>
      <c r="G355" s="8">
        <f t="shared" si="27"/>
        <v>0</v>
      </c>
      <c r="H355" s="25">
        <f>ROUND(Anteile!$B$29/'Abs3'!$G$2102*'Abs3'!G355,0)</f>
        <v>0</v>
      </c>
      <c r="I355" s="37">
        <f>Gmden!O354</f>
        <v>0</v>
      </c>
      <c r="J355" s="8">
        <f t="shared" si="28"/>
        <v>0</v>
      </c>
      <c r="K355" s="25">
        <f>ROUND(Anteile!$B$30/'Abs3'!$J$2102*'Abs3'!J355,0)</f>
        <v>0</v>
      </c>
      <c r="L355" s="8">
        <f>Gmden!M354</f>
        <v>776387.00886108982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ROUND(Anteile!$B$31/'Abs3'!$M$2102*'Abs3'!M355,0)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1722</v>
      </c>
      <c r="F356" s="37">
        <f>Gmden!N355</f>
        <v>0</v>
      </c>
      <c r="G356" s="8">
        <f t="shared" si="27"/>
        <v>0</v>
      </c>
      <c r="H356" s="25">
        <f>ROUND(Anteile!$B$29/'Abs3'!$G$2102*'Abs3'!G356,0)</f>
        <v>0</v>
      </c>
      <c r="I356" s="37">
        <f>Gmden!O355</f>
        <v>0</v>
      </c>
      <c r="J356" s="8">
        <f t="shared" si="28"/>
        <v>0</v>
      </c>
      <c r="K356" s="25">
        <f>ROUND(Anteile!$B$30/'Abs3'!$J$2102*'Abs3'!J356,0)</f>
        <v>0</v>
      </c>
      <c r="L356" s="8">
        <f>Gmden!M355</f>
        <v>2070424.2603998524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ROUND(Anteile!$B$31/'Abs3'!$M$2102*'Abs3'!M356,0)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1519</v>
      </c>
      <c r="F357" s="37">
        <f>Gmden!N356</f>
        <v>0</v>
      </c>
      <c r="G357" s="8">
        <f t="shared" si="27"/>
        <v>0</v>
      </c>
      <c r="H357" s="25">
        <f>ROUND(Anteile!$B$29/'Abs3'!$G$2102*'Abs3'!G357,0)</f>
        <v>0</v>
      </c>
      <c r="I357" s="37">
        <f>Gmden!O356</f>
        <v>0</v>
      </c>
      <c r="J357" s="8">
        <f t="shared" si="28"/>
        <v>0</v>
      </c>
      <c r="K357" s="25">
        <f>ROUND(Anteile!$B$30/'Abs3'!$J$2102*'Abs3'!J357,0)</f>
        <v>0</v>
      </c>
      <c r="L357" s="8">
        <f>Gmden!M356</f>
        <v>1492779.1378218895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ROUND(Anteile!$B$31/'Abs3'!$M$2102*'Abs3'!M357,0)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1554</v>
      </c>
      <c r="F358" s="37">
        <f>Gmden!N357</f>
        <v>0</v>
      </c>
      <c r="G358" s="8">
        <f t="shared" si="27"/>
        <v>0</v>
      </c>
      <c r="H358" s="25">
        <f>ROUND(Anteile!$B$29/'Abs3'!$G$2102*'Abs3'!G358,0)</f>
        <v>0</v>
      </c>
      <c r="I358" s="37">
        <f>Gmden!O357</f>
        <v>0</v>
      </c>
      <c r="J358" s="8">
        <f t="shared" si="28"/>
        <v>0</v>
      </c>
      <c r="K358" s="25">
        <f>ROUND(Anteile!$B$30/'Abs3'!$J$2102*'Abs3'!J358,0)</f>
        <v>0</v>
      </c>
      <c r="L358" s="8">
        <f>Gmden!M357</f>
        <v>1455917.0803229555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ROUND(Anteile!$B$31/'Abs3'!$M$2102*'Abs3'!M358,0)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2643</v>
      </c>
      <c r="F359" s="37">
        <f>Gmden!N358</f>
        <v>0</v>
      </c>
      <c r="G359" s="8">
        <f t="shared" si="27"/>
        <v>0</v>
      </c>
      <c r="H359" s="25">
        <f>ROUND(Anteile!$B$29/'Abs3'!$G$2102*'Abs3'!G359,0)</f>
        <v>0</v>
      </c>
      <c r="I359" s="37">
        <f>Gmden!O358</f>
        <v>0</v>
      </c>
      <c r="J359" s="8">
        <f t="shared" si="28"/>
        <v>0</v>
      </c>
      <c r="K359" s="25">
        <f>ROUND(Anteile!$B$30/'Abs3'!$J$2102*'Abs3'!J359,0)</f>
        <v>0</v>
      </c>
      <c r="L359" s="8">
        <f>Gmden!M358</f>
        <v>3306101.9772095056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ROUND(Anteile!$B$31/'Abs3'!$M$2102*'Abs3'!M359,0)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1689</v>
      </c>
      <c r="F360" s="37">
        <f>Gmden!N359</f>
        <v>0</v>
      </c>
      <c r="G360" s="8">
        <f t="shared" si="27"/>
        <v>0</v>
      </c>
      <c r="H360" s="25">
        <f>ROUND(Anteile!$B$29/'Abs3'!$G$2102*'Abs3'!G360,0)</f>
        <v>0</v>
      </c>
      <c r="I360" s="37">
        <f>Gmden!O359</f>
        <v>0</v>
      </c>
      <c r="J360" s="8">
        <f t="shared" si="28"/>
        <v>0</v>
      </c>
      <c r="K360" s="25">
        <f>ROUND(Anteile!$B$30/'Abs3'!$J$2102*'Abs3'!J360,0)</f>
        <v>0</v>
      </c>
      <c r="L360" s="8">
        <f>Gmden!M359</f>
        <v>1596109.8630239305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ROUND(Anteile!$B$31/'Abs3'!$M$2102*'Abs3'!M360,0)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7313</v>
      </c>
      <c r="F361" s="37">
        <f>Gmden!N360</f>
        <v>0</v>
      </c>
      <c r="G361" s="8">
        <f t="shared" si="27"/>
        <v>0</v>
      </c>
      <c r="H361" s="25">
        <f>ROUND(Anteile!$B$29/'Abs3'!$G$2102*'Abs3'!G361,0)</f>
        <v>0</v>
      </c>
      <c r="I361" s="37">
        <f>Gmden!O360</f>
        <v>0</v>
      </c>
      <c r="J361" s="8">
        <f t="shared" si="28"/>
        <v>0</v>
      </c>
      <c r="K361" s="25">
        <f>ROUND(Anteile!$B$30/'Abs3'!$J$2102*'Abs3'!J361,0)</f>
        <v>0</v>
      </c>
      <c r="L361" s="8">
        <f>Gmden!M360</f>
        <v>8559789.8359149136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ROUND(Anteile!$B$31/'Abs3'!$M$2102*'Abs3'!M361,0)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4912</v>
      </c>
      <c r="F362" s="37">
        <f>Gmden!N361</f>
        <v>0</v>
      </c>
      <c r="G362" s="8">
        <f t="shared" si="27"/>
        <v>0</v>
      </c>
      <c r="H362" s="25">
        <f>ROUND(Anteile!$B$29/'Abs3'!$G$2102*'Abs3'!G362,0)</f>
        <v>0</v>
      </c>
      <c r="I362" s="37">
        <f>Gmden!O361</f>
        <v>0</v>
      </c>
      <c r="J362" s="8">
        <f t="shared" si="28"/>
        <v>0</v>
      </c>
      <c r="K362" s="25">
        <f>ROUND(Anteile!$B$30/'Abs3'!$J$2102*'Abs3'!J362,0)</f>
        <v>0</v>
      </c>
      <c r="L362" s="8">
        <f>Gmden!M361</f>
        <v>6897836.7538267374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ROUND(Anteile!$B$31/'Abs3'!$M$2102*'Abs3'!M362,0)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2786</v>
      </c>
      <c r="F363" s="37">
        <f>Gmden!N362</f>
        <v>0</v>
      </c>
      <c r="G363" s="8">
        <f t="shared" si="27"/>
        <v>0</v>
      </c>
      <c r="H363" s="25">
        <f>ROUND(Anteile!$B$29/'Abs3'!$G$2102*'Abs3'!G363,0)</f>
        <v>0</v>
      </c>
      <c r="I363" s="37">
        <f>Gmden!O362</f>
        <v>0</v>
      </c>
      <c r="J363" s="8">
        <f t="shared" si="28"/>
        <v>0</v>
      </c>
      <c r="K363" s="25">
        <f>ROUND(Anteile!$B$30/'Abs3'!$J$2102*'Abs3'!J363,0)</f>
        <v>0</v>
      </c>
      <c r="L363" s="8">
        <f>Gmden!M362</f>
        <v>2450367.2984811552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ROUND(Anteile!$B$31/'Abs3'!$M$2102*'Abs3'!M363,0)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4671</v>
      </c>
      <c r="F364" s="37">
        <f>Gmden!N363</f>
        <v>0</v>
      </c>
      <c r="G364" s="8">
        <f t="shared" si="27"/>
        <v>0</v>
      </c>
      <c r="H364" s="25">
        <f>ROUND(Anteile!$B$29/'Abs3'!$G$2102*'Abs3'!G364,0)</f>
        <v>0</v>
      </c>
      <c r="I364" s="37">
        <f>Gmden!O363</f>
        <v>0</v>
      </c>
      <c r="J364" s="8">
        <f t="shared" si="28"/>
        <v>0</v>
      </c>
      <c r="K364" s="25">
        <f>ROUND(Anteile!$B$30/'Abs3'!$J$2102*'Abs3'!J364,0)</f>
        <v>0</v>
      </c>
      <c r="L364" s="8">
        <f>Gmden!M363</f>
        <v>5083133.1101554167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ROUND(Anteile!$B$31/'Abs3'!$M$2102*'Abs3'!M364,0)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3565</v>
      </c>
      <c r="F365" s="37">
        <f>Gmden!N364</f>
        <v>0</v>
      </c>
      <c r="G365" s="8">
        <f t="shared" si="27"/>
        <v>0</v>
      </c>
      <c r="H365" s="25">
        <f>ROUND(Anteile!$B$29/'Abs3'!$G$2102*'Abs3'!G365,0)</f>
        <v>0</v>
      </c>
      <c r="I365" s="37">
        <f>Gmden!O364</f>
        <v>0</v>
      </c>
      <c r="J365" s="8">
        <f t="shared" si="28"/>
        <v>0</v>
      </c>
      <c r="K365" s="25">
        <f>ROUND(Anteile!$B$30/'Abs3'!$J$2102*'Abs3'!J365,0)</f>
        <v>0</v>
      </c>
      <c r="L365" s="8">
        <f>Gmden!M364</f>
        <v>3490168.1573077291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ROUND(Anteile!$B$31/'Abs3'!$M$2102*'Abs3'!M365,0)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7129</v>
      </c>
      <c r="F366" s="37">
        <f>Gmden!N365</f>
        <v>0</v>
      </c>
      <c r="G366" s="8">
        <f t="shared" si="27"/>
        <v>0</v>
      </c>
      <c r="H366" s="25">
        <f>ROUND(Anteile!$B$29/'Abs3'!$G$2102*'Abs3'!G366,0)</f>
        <v>0</v>
      </c>
      <c r="I366" s="37">
        <f>Gmden!O365</f>
        <v>0</v>
      </c>
      <c r="J366" s="8">
        <f t="shared" si="28"/>
        <v>0</v>
      </c>
      <c r="K366" s="25">
        <f>ROUND(Anteile!$B$30/'Abs3'!$J$2102*'Abs3'!J366,0)</f>
        <v>0</v>
      </c>
      <c r="L366" s="8">
        <f>Gmden!M365</f>
        <v>6772837.260724456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ROUND(Anteile!$B$31/'Abs3'!$M$2102*'Abs3'!M366,0)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2946</v>
      </c>
      <c r="F367" s="37">
        <f>Gmden!N366</f>
        <v>0</v>
      </c>
      <c r="G367" s="8">
        <f t="shared" si="27"/>
        <v>0</v>
      </c>
      <c r="H367" s="25">
        <f>ROUND(Anteile!$B$29/'Abs3'!$G$2102*'Abs3'!G367,0)</f>
        <v>0</v>
      </c>
      <c r="I367" s="37">
        <f>Gmden!O366</f>
        <v>0</v>
      </c>
      <c r="J367" s="8">
        <f t="shared" si="28"/>
        <v>0</v>
      </c>
      <c r="K367" s="25">
        <f>ROUND(Anteile!$B$30/'Abs3'!$J$2102*'Abs3'!J367,0)</f>
        <v>0</v>
      </c>
      <c r="L367" s="8">
        <f>Gmden!M366</f>
        <v>3152739.1459316155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ROUND(Anteile!$B$31/'Abs3'!$M$2102*'Abs3'!M367,0)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1718</v>
      </c>
      <c r="F368" s="37">
        <f>Gmden!N367</f>
        <v>0</v>
      </c>
      <c r="G368" s="8">
        <f t="shared" si="27"/>
        <v>0</v>
      </c>
      <c r="H368" s="25">
        <f>ROUND(Anteile!$B$29/'Abs3'!$G$2102*'Abs3'!G368,0)</f>
        <v>0</v>
      </c>
      <c r="I368" s="37">
        <f>Gmden!O367</f>
        <v>0</v>
      </c>
      <c r="J368" s="8">
        <f t="shared" si="28"/>
        <v>0</v>
      </c>
      <c r="K368" s="25">
        <f>ROUND(Anteile!$B$30/'Abs3'!$J$2102*'Abs3'!J368,0)</f>
        <v>0</v>
      </c>
      <c r="L368" s="8">
        <f>Gmden!M367</f>
        <v>1659645.1162493266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ROUND(Anteile!$B$31/'Abs3'!$M$2102*'Abs3'!M368,0)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2124</v>
      </c>
      <c r="F369" s="37">
        <f>Gmden!N368</f>
        <v>0</v>
      </c>
      <c r="G369" s="8">
        <f t="shared" si="27"/>
        <v>0</v>
      </c>
      <c r="H369" s="25">
        <f>ROUND(Anteile!$B$29/'Abs3'!$G$2102*'Abs3'!G369,0)</f>
        <v>0</v>
      </c>
      <c r="I369" s="37">
        <f>Gmden!O368</f>
        <v>0</v>
      </c>
      <c r="J369" s="8">
        <f t="shared" si="28"/>
        <v>0</v>
      </c>
      <c r="K369" s="25">
        <f>ROUND(Anteile!$B$30/'Abs3'!$J$2102*'Abs3'!J369,0)</f>
        <v>0</v>
      </c>
      <c r="L369" s="8">
        <f>Gmden!M368</f>
        <v>2506126.2990514529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ROUND(Anteile!$B$31/'Abs3'!$M$2102*'Abs3'!M369,0)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1501</v>
      </c>
      <c r="F370" s="37">
        <f>Gmden!N369</f>
        <v>0</v>
      </c>
      <c r="G370" s="8">
        <f t="shared" si="27"/>
        <v>0</v>
      </c>
      <c r="H370" s="25">
        <f>ROUND(Anteile!$B$29/'Abs3'!$G$2102*'Abs3'!G370,0)</f>
        <v>0</v>
      </c>
      <c r="I370" s="37">
        <f>Gmden!O369</f>
        <v>0</v>
      </c>
      <c r="J370" s="8">
        <f t="shared" si="28"/>
        <v>0</v>
      </c>
      <c r="K370" s="25">
        <f>ROUND(Anteile!$B$30/'Abs3'!$J$2102*'Abs3'!J370,0)</f>
        <v>0</v>
      </c>
      <c r="L370" s="8">
        <f>Gmden!M369</f>
        <v>2206788.4416904766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ROUND(Anteile!$B$31/'Abs3'!$M$2102*'Abs3'!M370,0)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1030</v>
      </c>
      <c r="F371" s="37">
        <f>Gmden!N370</f>
        <v>0</v>
      </c>
      <c r="G371" s="8">
        <f t="shared" si="27"/>
        <v>0</v>
      </c>
      <c r="H371" s="25">
        <f>ROUND(Anteile!$B$29/'Abs3'!$G$2102*'Abs3'!G371,0)</f>
        <v>0</v>
      </c>
      <c r="I371" s="37">
        <f>Gmden!O370</f>
        <v>0</v>
      </c>
      <c r="J371" s="8">
        <f t="shared" si="28"/>
        <v>0</v>
      </c>
      <c r="K371" s="25">
        <f>ROUND(Anteile!$B$30/'Abs3'!$J$2102*'Abs3'!J371,0)</f>
        <v>0</v>
      </c>
      <c r="L371" s="8">
        <f>Gmden!M370</f>
        <v>1200975.0567772198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ROUND(Anteile!$B$31/'Abs3'!$M$2102*'Abs3'!M371,0)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1453</v>
      </c>
      <c r="F372" s="37">
        <f>Gmden!N371</f>
        <v>0</v>
      </c>
      <c r="G372" s="8">
        <f t="shared" si="27"/>
        <v>0</v>
      </c>
      <c r="H372" s="25">
        <f>ROUND(Anteile!$B$29/'Abs3'!$G$2102*'Abs3'!G372,0)</f>
        <v>0</v>
      </c>
      <c r="I372" s="37">
        <f>Gmden!O371</f>
        <v>0</v>
      </c>
      <c r="J372" s="8">
        <f t="shared" si="28"/>
        <v>0</v>
      </c>
      <c r="K372" s="25">
        <f>ROUND(Anteile!$B$30/'Abs3'!$J$2102*'Abs3'!J372,0)</f>
        <v>0</v>
      </c>
      <c r="L372" s="8">
        <f>Gmden!M371</f>
        <v>1731502.8138991341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ROUND(Anteile!$B$31/'Abs3'!$M$2102*'Abs3'!M372,0)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1810</v>
      </c>
      <c r="F373" s="37">
        <f>Gmden!N372</f>
        <v>0</v>
      </c>
      <c r="G373" s="8">
        <f t="shared" si="27"/>
        <v>0</v>
      </c>
      <c r="H373" s="25">
        <f>ROUND(Anteile!$B$29/'Abs3'!$G$2102*'Abs3'!G373,0)</f>
        <v>0</v>
      </c>
      <c r="I373" s="37">
        <f>Gmden!O372</f>
        <v>0</v>
      </c>
      <c r="J373" s="8">
        <f t="shared" si="28"/>
        <v>0</v>
      </c>
      <c r="K373" s="25">
        <f>ROUND(Anteile!$B$30/'Abs3'!$J$2102*'Abs3'!J373,0)</f>
        <v>0</v>
      </c>
      <c r="L373" s="8">
        <f>Gmden!M372</f>
        <v>2085865.9978922457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ROUND(Anteile!$B$31/'Abs3'!$M$2102*'Abs3'!M373,0)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19127</v>
      </c>
      <c r="F374" s="37">
        <f>Gmden!N373</f>
        <v>0</v>
      </c>
      <c r="G374" s="8">
        <f t="shared" si="27"/>
        <v>0</v>
      </c>
      <c r="H374" s="25">
        <f>ROUND(Anteile!$B$29/'Abs3'!$G$2102*'Abs3'!G374,0)</f>
        <v>0</v>
      </c>
      <c r="I374" s="37">
        <f>Gmden!O373</f>
        <v>0</v>
      </c>
      <c r="J374" s="8">
        <f t="shared" si="28"/>
        <v>0</v>
      </c>
      <c r="K374" s="25">
        <f>ROUND(Anteile!$B$30/'Abs3'!$J$2102*'Abs3'!J374,0)</f>
        <v>0</v>
      </c>
      <c r="L374" s="8">
        <f>Gmden!M373</f>
        <v>27362391.997329209</v>
      </c>
      <c r="M374" s="8">
        <f ca="1">IF(AND(E374&gt;10000,Gmden!J373=500,Gmden!K373=500),MAX(0,OFFSET('Fk Abs3'!$E$7,'Abs3'!C374,0)*0.95*E374-L374),0)</f>
        <v>0</v>
      </c>
      <c r="N374" s="25">
        <f ca="1">ROUND(Anteile!$B$31/'Abs3'!$M$2102*'Abs3'!M374,0)</f>
        <v>0</v>
      </c>
      <c r="O374" s="27"/>
      <c r="P374" s="25">
        <f t="shared" ca="1" si="29"/>
        <v>0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3707</v>
      </c>
      <c r="F375" s="37">
        <f>Gmden!N374</f>
        <v>0</v>
      </c>
      <c r="G375" s="8">
        <f t="shared" si="27"/>
        <v>0</v>
      </c>
      <c r="H375" s="25">
        <f>ROUND(Anteile!$B$29/'Abs3'!$G$2102*'Abs3'!G375,0)</f>
        <v>0</v>
      </c>
      <c r="I375" s="37">
        <f>Gmden!O374</f>
        <v>0</v>
      </c>
      <c r="J375" s="8">
        <f t="shared" si="28"/>
        <v>0</v>
      </c>
      <c r="K375" s="25">
        <f>ROUND(Anteile!$B$30/'Abs3'!$J$2102*'Abs3'!J375,0)</f>
        <v>0</v>
      </c>
      <c r="L375" s="8">
        <f>Gmden!M374</f>
        <v>4758748.6861693673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ROUND(Anteile!$B$31/'Abs3'!$M$2102*'Abs3'!M375,0)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1743</v>
      </c>
      <c r="F376" s="37">
        <f>Gmden!N375</f>
        <v>0</v>
      </c>
      <c r="G376" s="8">
        <f t="shared" si="27"/>
        <v>0</v>
      </c>
      <c r="H376" s="25">
        <f>ROUND(Anteile!$B$29/'Abs3'!$G$2102*'Abs3'!G376,0)</f>
        <v>0</v>
      </c>
      <c r="I376" s="37">
        <f>Gmden!O375</f>
        <v>0</v>
      </c>
      <c r="J376" s="8">
        <f t="shared" si="28"/>
        <v>0</v>
      </c>
      <c r="K376" s="25">
        <f>ROUND(Anteile!$B$30/'Abs3'!$J$2102*'Abs3'!J376,0)</f>
        <v>0</v>
      </c>
      <c r="L376" s="8">
        <f>Gmden!M375</f>
        <v>2665853.2316287756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ROUND(Anteile!$B$31/'Abs3'!$M$2102*'Abs3'!M376,0)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1833</v>
      </c>
      <c r="F377" s="37">
        <f>Gmden!N376</f>
        <v>0</v>
      </c>
      <c r="G377" s="8">
        <f t="shared" si="27"/>
        <v>0</v>
      </c>
      <c r="H377" s="25">
        <f>ROUND(Anteile!$B$29/'Abs3'!$G$2102*'Abs3'!G377,0)</f>
        <v>0</v>
      </c>
      <c r="I377" s="37">
        <f>Gmden!O376</f>
        <v>0</v>
      </c>
      <c r="J377" s="8">
        <f t="shared" si="28"/>
        <v>0</v>
      </c>
      <c r="K377" s="25">
        <f>ROUND(Anteile!$B$30/'Abs3'!$J$2102*'Abs3'!J377,0)</f>
        <v>0</v>
      </c>
      <c r="L377" s="8">
        <f>Gmden!M376</f>
        <v>1706126.5797293456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ROUND(Anteile!$B$31/'Abs3'!$M$2102*'Abs3'!M377,0)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936</v>
      </c>
      <c r="F378" s="37">
        <f>Gmden!N377</f>
        <v>0</v>
      </c>
      <c r="G378" s="8">
        <f t="shared" si="27"/>
        <v>0</v>
      </c>
      <c r="H378" s="25">
        <f>ROUND(Anteile!$B$29/'Abs3'!$G$2102*'Abs3'!G378,0)</f>
        <v>0</v>
      </c>
      <c r="I378" s="37">
        <f>Gmden!O377</f>
        <v>0</v>
      </c>
      <c r="J378" s="8">
        <f t="shared" si="28"/>
        <v>0</v>
      </c>
      <c r="K378" s="25">
        <f>ROUND(Anteile!$B$30/'Abs3'!$J$2102*'Abs3'!J378,0)</f>
        <v>0</v>
      </c>
      <c r="L378" s="8">
        <f>Gmden!M377</f>
        <v>916460.85858519771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ROUND(Anteile!$B$31/'Abs3'!$M$2102*'Abs3'!M378,0)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1760</v>
      </c>
      <c r="F379" s="37">
        <f>Gmden!N378</f>
        <v>0</v>
      </c>
      <c r="G379" s="8">
        <f t="shared" si="27"/>
        <v>0</v>
      </c>
      <c r="H379" s="25">
        <f>ROUND(Anteile!$B$29/'Abs3'!$G$2102*'Abs3'!G379,0)</f>
        <v>0</v>
      </c>
      <c r="I379" s="37">
        <f>Gmden!O378</f>
        <v>0</v>
      </c>
      <c r="J379" s="8">
        <f t="shared" si="28"/>
        <v>0</v>
      </c>
      <c r="K379" s="25">
        <f>ROUND(Anteile!$B$30/'Abs3'!$J$2102*'Abs3'!J379,0)</f>
        <v>0</v>
      </c>
      <c r="L379" s="8">
        <f>Gmden!M378</f>
        <v>1860123.6721830503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ROUND(Anteile!$B$31/'Abs3'!$M$2102*'Abs3'!M379,0)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879</v>
      </c>
      <c r="F380" s="37">
        <f>Gmden!N379</f>
        <v>0</v>
      </c>
      <c r="G380" s="8">
        <f t="shared" si="27"/>
        <v>0</v>
      </c>
      <c r="H380" s="25">
        <f>ROUND(Anteile!$B$29/'Abs3'!$G$2102*'Abs3'!G380,0)</f>
        <v>0</v>
      </c>
      <c r="I380" s="37">
        <f>Gmden!O379</f>
        <v>0</v>
      </c>
      <c r="J380" s="8">
        <f t="shared" si="28"/>
        <v>0</v>
      </c>
      <c r="K380" s="25">
        <f>ROUND(Anteile!$B$30/'Abs3'!$J$2102*'Abs3'!J380,0)</f>
        <v>0</v>
      </c>
      <c r="L380" s="8">
        <f>Gmden!M379</f>
        <v>785754.38155597099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ROUND(Anteile!$B$31/'Abs3'!$M$2102*'Abs3'!M380,0)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7994</v>
      </c>
      <c r="F381" s="37">
        <f>Gmden!N380</f>
        <v>0</v>
      </c>
      <c r="G381" s="8">
        <f t="shared" si="27"/>
        <v>0</v>
      </c>
      <c r="H381" s="25">
        <f>ROUND(Anteile!$B$29/'Abs3'!$G$2102*'Abs3'!G381,0)</f>
        <v>0</v>
      </c>
      <c r="I381" s="37">
        <f>Gmden!O380</f>
        <v>0</v>
      </c>
      <c r="J381" s="8">
        <f t="shared" si="28"/>
        <v>0</v>
      </c>
      <c r="K381" s="25">
        <f>ROUND(Anteile!$B$30/'Abs3'!$J$2102*'Abs3'!J381,0)</f>
        <v>0</v>
      </c>
      <c r="L381" s="8">
        <f>Gmden!M380</f>
        <v>10184134.418237908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ROUND(Anteile!$B$31/'Abs3'!$M$2102*'Abs3'!M381,0)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3204</v>
      </c>
      <c r="F382" s="37">
        <f>Gmden!N381</f>
        <v>0</v>
      </c>
      <c r="G382" s="8">
        <f t="shared" si="27"/>
        <v>0</v>
      </c>
      <c r="H382" s="25">
        <f>ROUND(Anteile!$B$29/'Abs3'!$G$2102*'Abs3'!G382,0)</f>
        <v>0</v>
      </c>
      <c r="I382" s="37">
        <f>Gmden!O381</f>
        <v>0</v>
      </c>
      <c r="J382" s="8">
        <f t="shared" si="28"/>
        <v>0</v>
      </c>
      <c r="K382" s="25">
        <f>ROUND(Anteile!$B$30/'Abs3'!$J$2102*'Abs3'!J382,0)</f>
        <v>0</v>
      </c>
      <c r="L382" s="8">
        <f>Gmden!M381</f>
        <v>4011271.0434843954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ROUND(Anteile!$B$31/'Abs3'!$M$2102*'Abs3'!M382,0)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1425</v>
      </c>
      <c r="F383" s="37">
        <f>Gmden!N382</f>
        <v>0</v>
      </c>
      <c r="G383" s="8">
        <f t="shared" si="27"/>
        <v>0</v>
      </c>
      <c r="H383" s="25">
        <f>ROUND(Anteile!$B$29/'Abs3'!$G$2102*'Abs3'!G383,0)</f>
        <v>0</v>
      </c>
      <c r="I383" s="37">
        <f>Gmden!O382</f>
        <v>0</v>
      </c>
      <c r="J383" s="8">
        <f t="shared" si="28"/>
        <v>0</v>
      </c>
      <c r="K383" s="25">
        <f>ROUND(Anteile!$B$30/'Abs3'!$J$2102*'Abs3'!J383,0)</f>
        <v>0</v>
      </c>
      <c r="L383" s="8">
        <f>Gmden!M382</f>
        <v>1815875.1453991733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ROUND(Anteile!$B$31/'Abs3'!$M$2102*'Abs3'!M383,0)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2090</v>
      </c>
      <c r="F384" s="37">
        <f>Gmden!N383</f>
        <v>0</v>
      </c>
      <c r="G384" s="8">
        <f t="shared" si="27"/>
        <v>0</v>
      </c>
      <c r="H384" s="25">
        <f>ROUND(Anteile!$B$29/'Abs3'!$G$2102*'Abs3'!G384,0)</f>
        <v>0</v>
      </c>
      <c r="I384" s="37">
        <f>Gmden!O383</f>
        <v>0</v>
      </c>
      <c r="J384" s="8">
        <f t="shared" si="28"/>
        <v>0</v>
      </c>
      <c r="K384" s="25">
        <f>ROUND(Anteile!$B$30/'Abs3'!$J$2102*'Abs3'!J384,0)</f>
        <v>0</v>
      </c>
      <c r="L384" s="8">
        <f>Gmden!M383</f>
        <v>2018928.1344181714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ROUND(Anteile!$B$31/'Abs3'!$M$2102*'Abs3'!M384,0)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6728</v>
      </c>
      <c r="F385" s="37">
        <f>Gmden!N384</f>
        <v>0</v>
      </c>
      <c r="G385" s="8">
        <f t="shared" si="27"/>
        <v>0</v>
      </c>
      <c r="H385" s="25">
        <f>ROUND(Anteile!$B$29/'Abs3'!$G$2102*'Abs3'!G385,0)</f>
        <v>0</v>
      </c>
      <c r="I385" s="37">
        <f>Gmden!O384</f>
        <v>0</v>
      </c>
      <c r="J385" s="8">
        <f t="shared" si="28"/>
        <v>0</v>
      </c>
      <c r="K385" s="25">
        <f>ROUND(Anteile!$B$30/'Abs3'!$J$2102*'Abs3'!J385,0)</f>
        <v>0</v>
      </c>
      <c r="L385" s="8">
        <f>Gmden!M384</f>
        <v>6513883.5128442543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ROUND(Anteile!$B$31/'Abs3'!$M$2102*'Abs3'!M385,0)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2008</v>
      </c>
      <c r="F386" s="37">
        <f>Gmden!N385</f>
        <v>0</v>
      </c>
      <c r="G386" s="8">
        <f t="shared" si="27"/>
        <v>0</v>
      </c>
      <c r="H386" s="25">
        <f>ROUND(Anteile!$B$29/'Abs3'!$G$2102*'Abs3'!G386,0)</f>
        <v>0</v>
      </c>
      <c r="I386" s="37">
        <f>Gmden!O385</f>
        <v>0</v>
      </c>
      <c r="J386" s="8">
        <f t="shared" si="28"/>
        <v>0</v>
      </c>
      <c r="K386" s="25">
        <f>ROUND(Anteile!$B$30/'Abs3'!$J$2102*'Abs3'!J386,0)</f>
        <v>0</v>
      </c>
      <c r="L386" s="8">
        <f>Gmden!M385</f>
        <v>1838201.0805436475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ROUND(Anteile!$B$31/'Abs3'!$M$2102*'Abs3'!M386,0)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1238</v>
      </c>
      <c r="F387" s="37">
        <f>Gmden!N386</f>
        <v>0</v>
      </c>
      <c r="G387" s="8">
        <f t="shared" si="27"/>
        <v>0</v>
      </c>
      <c r="H387" s="25">
        <f>ROUND(Anteile!$B$29/'Abs3'!$G$2102*'Abs3'!G387,0)</f>
        <v>0</v>
      </c>
      <c r="I387" s="37">
        <f>Gmden!O386</f>
        <v>0</v>
      </c>
      <c r="J387" s="8">
        <f t="shared" si="28"/>
        <v>0</v>
      </c>
      <c r="K387" s="25">
        <f>ROUND(Anteile!$B$30/'Abs3'!$J$2102*'Abs3'!J387,0)</f>
        <v>0</v>
      </c>
      <c r="L387" s="8">
        <f>Gmden!M386</f>
        <v>1151493.5304436677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ROUND(Anteile!$B$31/'Abs3'!$M$2102*'Abs3'!M387,0)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1539</v>
      </c>
      <c r="F388" s="37">
        <f>Gmden!N387</f>
        <v>0</v>
      </c>
      <c r="G388" s="8">
        <f t="shared" si="27"/>
        <v>0</v>
      </c>
      <c r="H388" s="25">
        <f>ROUND(Anteile!$B$29/'Abs3'!$G$2102*'Abs3'!G388,0)</f>
        <v>0</v>
      </c>
      <c r="I388" s="37">
        <f>Gmden!O387</f>
        <v>0</v>
      </c>
      <c r="J388" s="8">
        <f t="shared" si="28"/>
        <v>0</v>
      </c>
      <c r="K388" s="25">
        <f>ROUND(Anteile!$B$30/'Abs3'!$J$2102*'Abs3'!J388,0)</f>
        <v>0</v>
      </c>
      <c r="L388" s="8">
        <f>Gmden!M387</f>
        <v>1731898.7295669424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ROUND(Anteile!$B$31/'Abs3'!$M$2102*'Abs3'!M388,0)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604</v>
      </c>
      <c r="F389" s="37">
        <f>Gmden!N388</f>
        <v>0</v>
      </c>
      <c r="G389" s="8">
        <f t="shared" si="27"/>
        <v>0</v>
      </c>
      <c r="H389" s="25">
        <f>ROUND(Anteile!$B$29/'Abs3'!$G$2102*'Abs3'!G389,0)</f>
        <v>0</v>
      </c>
      <c r="I389" s="37">
        <f>Gmden!O388</f>
        <v>0</v>
      </c>
      <c r="J389" s="8">
        <f t="shared" si="28"/>
        <v>0</v>
      </c>
      <c r="K389" s="25">
        <f>ROUND(Anteile!$B$30/'Abs3'!$J$2102*'Abs3'!J389,0)</f>
        <v>0</v>
      </c>
      <c r="L389" s="8">
        <f>Gmden!M388</f>
        <v>544223.14910879359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ROUND(Anteile!$B$31/'Abs3'!$M$2102*'Abs3'!M389,0)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4132</v>
      </c>
      <c r="F390" s="37">
        <f>Gmden!N389</f>
        <v>0</v>
      </c>
      <c r="G390" s="8">
        <f t="shared" si="27"/>
        <v>0</v>
      </c>
      <c r="H390" s="25">
        <f>ROUND(Anteile!$B$29/'Abs3'!$G$2102*'Abs3'!G390,0)</f>
        <v>0</v>
      </c>
      <c r="I390" s="37">
        <f>Gmden!O389</f>
        <v>0</v>
      </c>
      <c r="J390" s="8">
        <f t="shared" si="28"/>
        <v>0</v>
      </c>
      <c r="K390" s="25">
        <f>ROUND(Anteile!$B$30/'Abs3'!$J$2102*'Abs3'!J390,0)</f>
        <v>0</v>
      </c>
      <c r="L390" s="8">
        <f>Gmden!M389</f>
        <v>4396015.6782436725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ROUND(Anteile!$B$31/'Abs3'!$M$2102*'Abs3'!M390,0)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1235</v>
      </c>
      <c r="F391" s="37">
        <f>Gmden!N390</f>
        <v>0</v>
      </c>
      <c r="G391" s="8">
        <f t="shared" si="27"/>
        <v>0</v>
      </c>
      <c r="H391" s="25">
        <f>ROUND(Anteile!$B$29/'Abs3'!$G$2102*'Abs3'!G391,0)</f>
        <v>0</v>
      </c>
      <c r="I391" s="37">
        <f>Gmden!O390</f>
        <v>0</v>
      </c>
      <c r="J391" s="8">
        <f t="shared" si="28"/>
        <v>0</v>
      </c>
      <c r="K391" s="25">
        <f>ROUND(Anteile!$B$30/'Abs3'!$J$2102*'Abs3'!J391,0)</f>
        <v>0</v>
      </c>
      <c r="L391" s="8">
        <f>Gmden!M390</f>
        <v>1227847.5555784106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ROUND(Anteile!$B$31/'Abs3'!$M$2102*'Abs3'!M391,0)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1602</v>
      </c>
      <c r="F392" s="37">
        <f>Gmden!N391</f>
        <v>0</v>
      </c>
      <c r="G392" s="8">
        <f t="shared" ref="G392:G455" si="32">IF(AND(E392&gt;$G$5,F392=1),E392,0)</f>
        <v>0</v>
      </c>
      <c r="H392" s="25">
        <f>ROUND(Anteile!$B$29/'Abs3'!$G$2102*'Abs3'!G392,0)</f>
        <v>0</v>
      </c>
      <c r="I392" s="37">
        <f>Gmden!O391</f>
        <v>0</v>
      </c>
      <c r="J392" s="8">
        <f t="shared" ref="J392:J455" si="33">IF(I392=1,E392,0)</f>
        <v>0</v>
      </c>
      <c r="K392" s="25">
        <f>ROUND(Anteile!$B$30/'Abs3'!$J$2102*'Abs3'!J392,0)</f>
        <v>0</v>
      </c>
      <c r="L392" s="8">
        <f>Gmden!M391</f>
        <v>1482591.5833477422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ROUND(Anteile!$B$31/'Abs3'!$M$2102*'Abs3'!M392,0)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1596</v>
      </c>
      <c r="F393" s="37">
        <f>Gmden!N392</f>
        <v>0</v>
      </c>
      <c r="G393" s="8">
        <f t="shared" si="32"/>
        <v>0</v>
      </c>
      <c r="H393" s="25">
        <f>ROUND(Anteile!$B$29/'Abs3'!$G$2102*'Abs3'!G393,0)</f>
        <v>0</v>
      </c>
      <c r="I393" s="37">
        <f>Gmden!O392</f>
        <v>0</v>
      </c>
      <c r="J393" s="8">
        <f t="shared" si="33"/>
        <v>0</v>
      </c>
      <c r="K393" s="25">
        <f>ROUND(Anteile!$B$30/'Abs3'!$J$2102*'Abs3'!J393,0)</f>
        <v>0</v>
      </c>
      <c r="L393" s="8">
        <f>Gmden!M392</f>
        <v>1509275.379174524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ROUND(Anteile!$B$31/'Abs3'!$M$2102*'Abs3'!M393,0)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1185</v>
      </c>
      <c r="F394" s="37">
        <f>Gmden!N393</f>
        <v>0</v>
      </c>
      <c r="G394" s="8">
        <f t="shared" si="32"/>
        <v>0</v>
      </c>
      <c r="H394" s="25">
        <f>ROUND(Anteile!$B$29/'Abs3'!$G$2102*'Abs3'!G394,0)</f>
        <v>0</v>
      </c>
      <c r="I394" s="37">
        <f>Gmden!O393</f>
        <v>0</v>
      </c>
      <c r="J394" s="8">
        <f t="shared" si="33"/>
        <v>0</v>
      </c>
      <c r="K394" s="25">
        <f>ROUND(Anteile!$B$30/'Abs3'!$J$2102*'Abs3'!J394,0)</f>
        <v>0</v>
      </c>
      <c r="L394" s="8">
        <f>Gmden!M393</f>
        <v>1087113.884554978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ROUND(Anteile!$B$31/'Abs3'!$M$2102*'Abs3'!M394,0)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1990</v>
      </c>
      <c r="F395" s="37">
        <f>Gmden!N394</f>
        <v>0</v>
      </c>
      <c r="G395" s="8">
        <f t="shared" si="32"/>
        <v>0</v>
      </c>
      <c r="H395" s="25">
        <f>ROUND(Anteile!$B$29/'Abs3'!$G$2102*'Abs3'!G395,0)</f>
        <v>0</v>
      </c>
      <c r="I395" s="37">
        <f>Gmden!O394</f>
        <v>0</v>
      </c>
      <c r="J395" s="8">
        <f t="shared" si="33"/>
        <v>0</v>
      </c>
      <c r="K395" s="25">
        <f>ROUND(Anteile!$B$30/'Abs3'!$J$2102*'Abs3'!J395,0)</f>
        <v>0</v>
      </c>
      <c r="L395" s="8">
        <f>Gmden!M394</f>
        <v>1891410.1689151102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ROUND(Anteile!$B$31/'Abs3'!$M$2102*'Abs3'!M395,0)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2911</v>
      </c>
      <c r="F396" s="37">
        <f>Gmden!N395</f>
        <v>0</v>
      </c>
      <c r="G396" s="8">
        <f t="shared" si="32"/>
        <v>0</v>
      </c>
      <c r="H396" s="25">
        <f>ROUND(Anteile!$B$29/'Abs3'!$G$2102*'Abs3'!G396,0)</f>
        <v>0</v>
      </c>
      <c r="I396" s="37">
        <f>Gmden!O395</f>
        <v>0</v>
      </c>
      <c r="J396" s="8">
        <f t="shared" si="33"/>
        <v>0</v>
      </c>
      <c r="K396" s="25">
        <f>ROUND(Anteile!$B$30/'Abs3'!$J$2102*'Abs3'!J396,0)</f>
        <v>0</v>
      </c>
      <c r="L396" s="8">
        <f>Gmden!M395</f>
        <v>2758949.9345747712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ROUND(Anteile!$B$31/'Abs3'!$M$2102*'Abs3'!M396,0)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1094</v>
      </c>
      <c r="F397" s="37">
        <f>Gmden!N396</f>
        <v>0</v>
      </c>
      <c r="G397" s="8">
        <f t="shared" si="32"/>
        <v>0</v>
      </c>
      <c r="H397" s="25">
        <f>ROUND(Anteile!$B$29/'Abs3'!$G$2102*'Abs3'!G397,0)</f>
        <v>0</v>
      </c>
      <c r="I397" s="37">
        <f>Gmden!O396</f>
        <v>0</v>
      </c>
      <c r="J397" s="8">
        <f t="shared" si="33"/>
        <v>0</v>
      </c>
      <c r="K397" s="25">
        <f>ROUND(Anteile!$B$30/'Abs3'!$J$2102*'Abs3'!J397,0)</f>
        <v>0</v>
      </c>
      <c r="L397" s="8">
        <f>Gmden!M396</f>
        <v>1081889.819110333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ROUND(Anteile!$B$31/'Abs3'!$M$2102*'Abs3'!M397,0)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3937</v>
      </c>
      <c r="F398" s="37">
        <f>Gmden!N397</f>
        <v>0</v>
      </c>
      <c r="G398" s="8">
        <f t="shared" si="32"/>
        <v>0</v>
      </c>
      <c r="H398" s="25">
        <f>ROUND(Anteile!$B$29/'Abs3'!$G$2102*'Abs3'!G398,0)</f>
        <v>0</v>
      </c>
      <c r="I398" s="37">
        <f>Gmden!O397</f>
        <v>0</v>
      </c>
      <c r="J398" s="8">
        <f t="shared" si="33"/>
        <v>0</v>
      </c>
      <c r="K398" s="25">
        <f>ROUND(Anteile!$B$30/'Abs3'!$J$2102*'Abs3'!J398,0)</f>
        <v>0</v>
      </c>
      <c r="L398" s="8">
        <f>Gmden!M397</f>
        <v>4675259.9410949014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ROUND(Anteile!$B$31/'Abs3'!$M$2102*'Abs3'!M398,0)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5642</v>
      </c>
      <c r="F399" s="37">
        <f>Gmden!N398</f>
        <v>0</v>
      </c>
      <c r="G399" s="8">
        <f t="shared" si="32"/>
        <v>0</v>
      </c>
      <c r="H399" s="25">
        <f>ROUND(Anteile!$B$29/'Abs3'!$G$2102*'Abs3'!G399,0)</f>
        <v>0</v>
      </c>
      <c r="I399" s="37">
        <f>Gmden!O398</f>
        <v>0</v>
      </c>
      <c r="J399" s="8">
        <f t="shared" si="33"/>
        <v>0</v>
      </c>
      <c r="K399" s="25">
        <f>ROUND(Anteile!$B$30/'Abs3'!$J$2102*'Abs3'!J399,0)</f>
        <v>0</v>
      </c>
      <c r="L399" s="8">
        <f>Gmden!M398</f>
        <v>8048849.7639213614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ROUND(Anteile!$B$31/'Abs3'!$M$2102*'Abs3'!M399,0)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3540</v>
      </c>
      <c r="F400" s="37">
        <f>Gmden!N399</f>
        <v>0</v>
      </c>
      <c r="G400" s="8">
        <f t="shared" si="32"/>
        <v>0</v>
      </c>
      <c r="H400" s="25">
        <f>ROUND(Anteile!$B$29/'Abs3'!$G$2102*'Abs3'!G400,0)</f>
        <v>0</v>
      </c>
      <c r="I400" s="37">
        <f>Gmden!O399</f>
        <v>0</v>
      </c>
      <c r="J400" s="8">
        <f t="shared" si="33"/>
        <v>0</v>
      </c>
      <c r="K400" s="25">
        <f>ROUND(Anteile!$B$30/'Abs3'!$J$2102*'Abs3'!J400,0)</f>
        <v>0</v>
      </c>
      <c r="L400" s="8">
        <f>Gmden!M399</f>
        <v>3263093.6171488315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ROUND(Anteile!$B$31/'Abs3'!$M$2102*'Abs3'!M400,0)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7399</v>
      </c>
      <c r="F401" s="37">
        <f>Gmden!N400</f>
        <v>0</v>
      </c>
      <c r="G401" s="8">
        <f t="shared" si="32"/>
        <v>0</v>
      </c>
      <c r="H401" s="25">
        <f>ROUND(Anteile!$B$29/'Abs3'!$G$2102*'Abs3'!G401,0)</f>
        <v>0</v>
      </c>
      <c r="I401" s="37">
        <f>Gmden!O400</f>
        <v>0</v>
      </c>
      <c r="J401" s="8">
        <f t="shared" si="33"/>
        <v>0</v>
      </c>
      <c r="K401" s="25">
        <f>ROUND(Anteile!$B$30/'Abs3'!$J$2102*'Abs3'!J401,0)</f>
        <v>0</v>
      </c>
      <c r="L401" s="8">
        <f>Gmden!M400</f>
        <v>9259144.1015827209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ROUND(Anteile!$B$31/'Abs3'!$M$2102*'Abs3'!M401,0)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916</v>
      </c>
      <c r="F402" s="37">
        <f>Gmden!N401</f>
        <v>0</v>
      </c>
      <c r="G402" s="8">
        <f t="shared" si="32"/>
        <v>0</v>
      </c>
      <c r="H402" s="25">
        <f>ROUND(Anteile!$B$29/'Abs3'!$G$2102*'Abs3'!G402,0)</f>
        <v>0</v>
      </c>
      <c r="I402" s="37">
        <f>Gmden!O401</f>
        <v>0</v>
      </c>
      <c r="J402" s="8">
        <f t="shared" si="33"/>
        <v>0</v>
      </c>
      <c r="K402" s="25">
        <f>ROUND(Anteile!$B$30/'Abs3'!$J$2102*'Abs3'!J402,0)</f>
        <v>0</v>
      </c>
      <c r="L402" s="8">
        <f>Gmden!M401</f>
        <v>2064663.8255789899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ROUND(Anteile!$B$31/'Abs3'!$M$2102*'Abs3'!M402,0)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1924</v>
      </c>
      <c r="F403" s="37">
        <f>Gmden!N402</f>
        <v>0</v>
      </c>
      <c r="G403" s="8">
        <f t="shared" si="32"/>
        <v>0</v>
      </c>
      <c r="H403" s="25">
        <f>ROUND(Anteile!$B$29/'Abs3'!$G$2102*'Abs3'!G403,0)</f>
        <v>0</v>
      </c>
      <c r="I403" s="37">
        <f>Gmden!O402</f>
        <v>0</v>
      </c>
      <c r="J403" s="8">
        <f t="shared" si="33"/>
        <v>0</v>
      </c>
      <c r="K403" s="25">
        <f>ROUND(Anteile!$B$30/'Abs3'!$J$2102*'Abs3'!J403,0)</f>
        <v>0</v>
      </c>
      <c r="L403" s="8">
        <f>Gmden!M402</f>
        <v>2602434.7782920171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ROUND(Anteile!$B$31/'Abs3'!$M$2102*'Abs3'!M403,0)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5167</v>
      </c>
      <c r="F404" s="37">
        <f>Gmden!N403</f>
        <v>0</v>
      </c>
      <c r="G404" s="8">
        <f t="shared" si="32"/>
        <v>0</v>
      </c>
      <c r="H404" s="25">
        <f>ROUND(Anteile!$B$29/'Abs3'!$G$2102*'Abs3'!G404,0)</f>
        <v>0</v>
      </c>
      <c r="I404" s="37">
        <f>Gmden!O403</f>
        <v>0</v>
      </c>
      <c r="J404" s="8">
        <f t="shared" si="33"/>
        <v>0</v>
      </c>
      <c r="K404" s="25">
        <f>ROUND(Anteile!$B$30/'Abs3'!$J$2102*'Abs3'!J404,0)</f>
        <v>0</v>
      </c>
      <c r="L404" s="8">
        <f>Gmden!M403</f>
        <v>6881511.1715377718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ROUND(Anteile!$B$31/'Abs3'!$M$2102*'Abs3'!M404,0)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2186</v>
      </c>
      <c r="F405" s="37">
        <f>Gmden!N404</f>
        <v>0</v>
      </c>
      <c r="G405" s="8">
        <f t="shared" si="32"/>
        <v>0</v>
      </c>
      <c r="H405" s="25">
        <f>ROUND(Anteile!$B$29/'Abs3'!$G$2102*'Abs3'!G405,0)</f>
        <v>0</v>
      </c>
      <c r="I405" s="37">
        <f>Gmden!O404</f>
        <v>0</v>
      </c>
      <c r="J405" s="8">
        <f t="shared" si="33"/>
        <v>0</v>
      </c>
      <c r="K405" s="25">
        <f>ROUND(Anteile!$B$30/'Abs3'!$J$2102*'Abs3'!J405,0)</f>
        <v>0</v>
      </c>
      <c r="L405" s="8">
        <f>Gmden!M404</f>
        <v>3096095.3655038029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ROUND(Anteile!$B$31/'Abs3'!$M$2102*'Abs3'!M405,0)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1796</v>
      </c>
      <c r="F406" s="37">
        <f>Gmden!N405</f>
        <v>0</v>
      </c>
      <c r="G406" s="8">
        <f t="shared" si="32"/>
        <v>0</v>
      </c>
      <c r="H406" s="25">
        <f>ROUND(Anteile!$B$29/'Abs3'!$G$2102*'Abs3'!G406,0)</f>
        <v>0</v>
      </c>
      <c r="I406" s="37">
        <f>Gmden!O405</f>
        <v>0</v>
      </c>
      <c r="J406" s="8">
        <f t="shared" si="33"/>
        <v>0</v>
      </c>
      <c r="K406" s="25">
        <f>ROUND(Anteile!$B$30/'Abs3'!$J$2102*'Abs3'!J406,0)</f>
        <v>0</v>
      </c>
      <c r="L406" s="8">
        <f>Gmden!M405</f>
        <v>1777558.0611314261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ROUND(Anteile!$B$31/'Abs3'!$M$2102*'Abs3'!M406,0)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755</v>
      </c>
      <c r="F407" s="37">
        <f>Gmden!N406</f>
        <v>0</v>
      </c>
      <c r="G407" s="8">
        <f t="shared" si="32"/>
        <v>0</v>
      </c>
      <c r="H407" s="25">
        <f>ROUND(Anteile!$B$29/'Abs3'!$G$2102*'Abs3'!G407,0)</f>
        <v>0</v>
      </c>
      <c r="I407" s="37">
        <f>Gmden!O406</f>
        <v>0</v>
      </c>
      <c r="J407" s="8">
        <f t="shared" si="33"/>
        <v>0</v>
      </c>
      <c r="K407" s="25">
        <f>ROUND(Anteile!$B$30/'Abs3'!$J$2102*'Abs3'!J407,0)</f>
        <v>0</v>
      </c>
      <c r="L407" s="8">
        <f>Gmden!M406</f>
        <v>875520.83740612981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ROUND(Anteile!$B$31/'Abs3'!$M$2102*'Abs3'!M407,0)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2188</v>
      </c>
      <c r="F408" s="37">
        <f>Gmden!N407</f>
        <v>0</v>
      </c>
      <c r="G408" s="8">
        <f t="shared" si="32"/>
        <v>0</v>
      </c>
      <c r="H408" s="25">
        <f>ROUND(Anteile!$B$29/'Abs3'!$G$2102*'Abs3'!G408,0)</f>
        <v>0</v>
      </c>
      <c r="I408" s="37">
        <f>Gmden!O407</f>
        <v>0</v>
      </c>
      <c r="J408" s="8">
        <f t="shared" si="33"/>
        <v>0</v>
      </c>
      <c r="K408" s="25">
        <f>ROUND(Anteile!$B$30/'Abs3'!$J$2102*'Abs3'!J408,0)</f>
        <v>0</v>
      </c>
      <c r="L408" s="8">
        <f>Gmden!M407</f>
        <v>2602305.7244172581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ROUND(Anteile!$B$31/'Abs3'!$M$2102*'Abs3'!M408,0)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1</v>
      </c>
      <c r="D409" s="7" t="str">
        <f>Gmden!D408</f>
        <v>Schwechat</v>
      </c>
      <c r="E409" s="8">
        <f>Gmden!E408</f>
        <v>18414</v>
      </c>
      <c r="F409" s="37">
        <f>Gmden!N408</f>
        <v>0</v>
      </c>
      <c r="G409" s="8">
        <f t="shared" si="32"/>
        <v>0</v>
      </c>
      <c r="H409" s="25">
        <f>ROUND(Anteile!$B$29/'Abs3'!$G$2102*'Abs3'!G409,0)</f>
        <v>0</v>
      </c>
      <c r="I409" s="37">
        <f>Gmden!O408</f>
        <v>0</v>
      </c>
      <c r="J409" s="8">
        <f t="shared" si="33"/>
        <v>0</v>
      </c>
      <c r="K409" s="25">
        <f>ROUND(Anteile!$B$30/'Abs3'!$J$2102*'Abs3'!J409,0)</f>
        <v>0</v>
      </c>
      <c r="L409" s="8">
        <f>Gmden!M408</f>
        <v>46584096.160249963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ROUND(Anteile!$B$31/'Abs3'!$M$2102*'Abs3'!M409,0)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1741</v>
      </c>
      <c r="F410" s="37">
        <f>Gmden!N409</f>
        <v>0</v>
      </c>
      <c r="G410" s="8">
        <f t="shared" si="32"/>
        <v>0</v>
      </c>
      <c r="H410" s="25">
        <f>ROUND(Anteile!$B$29/'Abs3'!$G$2102*'Abs3'!G410,0)</f>
        <v>0</v>
      </c>
      <c r="I410" s="37">
        <f>Gmden!O409</f>
        <v>0</v>
      </c>
      <c r="J410" s="8">
        <f t="shared" si="33"/>
        <v>0</v>
      </c>
      <c r="K410" s="25">
        <f>ROUND(Anteile!$B$30/'Abs3'!$J$2102*'Abs3'!J410,0)</f>
        <v>0</v>
      </c>
      <c r="L410" s="8">
        <f>Gmden!M409</f>
        <v>1852709.7529453305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ROUND(Anteile!$B$31/'Abs3'!$M$2102*'Abs3'!M410,0)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207</v>
      </c>
      <c r="F411" s="37">
        <f>Gmden!N410</f>
        <v>0</v>
      </c>
      <c r="G411" s="8">
        <f t="shared" si="32"/>
        <v>0</v>
      </c>
      <c r="H411" s="25">
        <f>ROUND(Anteile!$B$29/'Abs3'!$G$2102*'Abs3'!G411,0)</f>
        <v>0</v>
      </c>
      <c r="I411" s="37">
        <f>Gmden!O410</f>
        <v>0</v>
      </c>
      <c r="J411" s="8">
        <f t="shared" si="33"/>
        <v>0</v>
      </c>
      <c r="K411" s="25">
        <f>ROUND(Anteile!$B$30/'Abs3'!$J$2102*'Abs3'!J411,0)</f>
        <v>0</v>
      </c>
      <c r="L411" s="8">
        <f>Gmden!M410</f>
        <v>409495.70976584754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ROUND(Anteile!$B$31/'Abs3'!$M$2102*'Abs3'!M411,0)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155</v>
      </c>
      <c r="F412" s="37">
        <f>Gmden!N411</f>
        <v>0</v>
      </c>
      <c r="G412" s="8">
        <f t="shared" si="32"/>
        <v>0</v>
      </c>
      <c r="H412" s="25">
        <f>ROUND(Anteile!$B$29/'Abs3'!$G$2102*'Abs3'!G412,0)</f>
        <v>0</v>
      </c>
      <c r="I412" s="37">
        <f>Gmden!O411</f>
        <v>0</v>
      </c>
      <c r="J412" s="8">
        <f t="shared" si="33"/>
        <v>0</v>
      </c>
      <c r="K412" s="25">
        <f>ROUND(Anteile!$B$30/'Abs3'!$J$2102*'Abs3'!J412,0)</f>
        <v>0</v>
      </c>
      <c r="L412" s="8">
        <f>Gmden!M411</f>
        <v>141151.00114546853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ROUND(Anteile!$B$31/'Abs3'!$M$2102*'Abs3'!M412,0)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3370</v>
      </c>
      <c r="F413" s="37">
        <f>Gmden!N412</f>
        <v>0</v>
      </c>
      <c r="G413" s="8">
        <f t="shared" si="32"/>
        <v>0</v>
      </c>
      <c r="H413" s="25">
        <f>ROUND(Anteile!$B$29/'Abs3'!$G$2102*'Abs3'!G413,0)</f>
        <v>0</v>
      </c>
      <c r="I413" s="37">
        <f>Gmden!O412</f>
        <v>0</v>
      </c>
      <c r="J413" s="8">
        <f t="shared" si="33"/>
        <v>0</v>
      </c>
      <c r="K413" s="25">
        <f>ROUND(Anteile!$B$30/'Abs3'!$J$2102*'Abs3'!J413,0)</f>
        <v>0</v>
      </c>
      <c r="L413" s="8">
        <f>Gmden!M412</f>
        <v>3145160.9065176062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ROUND(Anteile!$B$31/'Abs3'!$M$2102*'Abs3'!M413,0)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1960</v>
      </c>
      <c r="F414" s="37">
        <f>Gmden!N413</f>
        <v>0</v>
      </c>
      <c r="G414" s="8">
        <f t="shared" si="32"/>
        <v>0</v>
      </c>
      <c r="H414" s="25">
        <f>ROUND(Anteile!$B$29/'Abs3'!$G$2102*'Abs3'!G414,0)</f>
        <v>0</v>
      </c>
      <c r="I414" s="37">
        <f>Gmden!O413</f>
        <v>0</v>
      </c>
      <c r="J414" s="8">
        <f t="shared" si="33"/>
        <v>0</v>
      </c>
      <c r="K414" s="25">
        <f>ROUND(Anteile!$B$30/'Abs3'!$J$2102*'Abs3'!J414,0)</f>
        <v>0</v>
      </c>
      <c r="L414" s="8">
        <f>Gmden!M413</f>
        <v>2203211.2554523763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ROUND(Anteile!$B$31/'Abs3'!$M$2102*'Abs3'!M414,0)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1671</v>
      </c>
      <c r="F415" s="37">
        <f>Gmden!N414</f>
        <v>0</v>
      </c>
      <c r="G415" s="8">
        <f t="shared" si="32"/>
        <v>0</v>
      </c>
      <c r="H415" s="25">
        <f>ROUND(Anteile!$B$29/'Abs3'!$G$2102*'Abs3'!G415,0)</f>
        <v>0</v>
      </c>
      <c r="I415" s="37">
        <f>Gmden!O414</f>
        <v>0</v>
      </c>
      <c r="J415" s="8">
        <f t="shared" si="33"/>
        <v>0</v>
      </c>
      <c r="K415" s="25">
        <f>ROUND(Anteile!$B$30/'Abs3'!$J$2102*'Abs3'!J415,0)</f>
        <v>0</v>
      </c>
      <c r="L415" s="8">
        <f>Gmden!M414</f>
        <v>2004110.5147892863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ROUND(Anteile!$B$31/'Abs3'!$M$2102*'Abs3'!M415,0)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8781</v>
      </c>
      <c r="F416" s="37">
        <f>Gmden!N415</f>
        <v>0</v>
      </c>
      <c r="G416" s="8">
        <f t="shared" si="32"/>
        <v>0</v>
      </c>
      <c r="H416" s="25">
        <f>ROUND(Anteile!$B$29/'Abs3'!$G$2102*'Abs3'!G416,0)</f>
        <v>0</v>
      </c>
      <c r="I416" s="37">
        <f>Gmden!O415</f>
        <v>0</v>
      </c>
      <c r="J416" s="8">
        <f t="shared" si="33"/>
        <v>0</v>
      </c>
      <c r="K416" s="25">
        <f>ROUND(Anteile!$B$30/'Abs3'!$J$2102*'Abs3'!J416,0)</f>
        <v>0</v>
      </c>
      <c r="L416" s="8">
        <f>Gmden!M415</f>
        <v>9710062.5075099226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ROUND(Anteile!$B$31/'Abs3'!$M$2102*'Abs3'!M416,0)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1114</v>
      </c>
      <c r="F417" s="37">
        <f>Gmden!N416</f>
        <v>0</v>
      </c>
      <c r="G417" s="8">
        <f t="shared" si="32"/>
        <v>0</v>
      </c>
      <c r="H417" s="25">
        <f>ROUND(Anteile!$B$29/'Abs3'!$G$2102*'Abs3'!G417,0)</f>
        <v>0</v>
      </c>
      <c r="I417" s="37">
        <f>Gmden!O416</f>
        <v>0</v>
      </c>
      <c r="J417" s="8">
        <f t="shared" si="33"/>
        <v>0</v>
      </c>
      <c r="K417" s="25">
        <f>ROUND(Anteile!$B$30/'Abs3'!$J$2102*'Abs3'!J417,0)</f>
        <v>0</v>
      </c>
      <c r="L417" s="8">
        <f>Gmden!M416</f>
        <v>997752.0856238358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ROUND(Anteile!$B$31/'Abs3'!$M$2102*'Abs3'!M417,0)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2225</v>
      </c>
      <c r="F418" s="37">
        <f>Gmden!N417</f>
        <v>0</v>
      </c>
      <c r="G418" s="8">
        <f t="shared" si="32"/>
        <v>0</v>
      </c>
      <c r="H418" s="25">
        <f>ROUND(Anteile!$B$29/'Abs3'!$G$2102*'Abs3'!G418,0)</f>
        <v>0</v>
      </c>
      <c r="I418" s="37">
        <f>Gmden!O417</f>
        <v>0</v>
      </c>
      <c r="J418" s="8">
        <f t="shared" si="33"/>
        <v>0</v>
      </c>
      <c r="K418" s="25">
        <f>ROUND(Anteile!$B$30/'Abs3'!$J$2102*'Abs3'!J418,0)</f>
        <v>0</v>
      </c>
      <c r="L418" s="8">
        <f>Gmden!M417</f>
        <v>2174160.6929829754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ROUND(Anteile!$B$31/'Abs3'!$M$2102*'Abs3'!M418,0)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911</v>
      </c>
      <c r="F419" s="37">
        <f>Gmden!N418</f>
        <v>0</v>
      </c>
      <c r="G419" s="8">
        <f t="shared" si="32"/>
        <v>0</v>
      </c>
      <c r="H419" s="25">
        <f>ROUND(Anteile!$B$29/'Abs3'!$G$2102*'Abs3'!G419,0)</f>
        <v>0</v>
      </c>
      <c r="I419" s="37">
        <f>Gmden!O418</f>
        <v>0</v>
      </c>
      <c r="J419" s="8">
        <f t="shared" si="33"/>
        <v>0</v>
      </c>
      <c r="K419" s="25">
        <f>ROUND(Anteile!$B$30/'Abs3'!$J$2102*'Abs3'!J419,0)</f>
        <v>0</v>
      </c>
      <c r="L419" s="8">
        <f>Gmden!M418</f>
        <v>820940.93304606318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ROUND(Anteile!$B$31/'Abs3'!$M$2102*'Abs3'!M419,0)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1271</v>
      </c>
      <c r="F420" s="37">
        <f>Gmden!N419</f>
        <v>0</v>
      </c>
      <c r="G420" s="8">
        <f t="shared" si="32"/>
        <v>0</v>
      </c>
      <c r="H420" s="25">
        <f>ROUND(Anteile!$B$29/'Abs3'!$G$2102*'Abs3'!G420,0)</f>
        <v>0</v>
      </c>
      <c r="I420" s="37">
        <f>Gmden!O419</f>
        <v>0</v>
      </c>
      <c r="J420" s="8">
        <f t="shared" si="33"/>
        <v>0</v>
      </c>
      <c r="K420" s="25">
        <f>ROUND(Anteile!$B$30/'Abs3'!$J$2102*'Abs3'!J420,0)</f>
        <v>0</v>
      </c>
      <c r="L420" s="8">
        <f>Gmden!M419</f>
        <v>1211384.1824805946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ROUND(Anteile!$B$31/'Abs3'!$M$2102*'Abs3'!M420,0)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2072</v>
      </c>
      <c r="F421" s="37">
        <f>Gmden!N420</f>
        <v>0</v>
      </c>
      <c r="G421" s="8">
        <f t="shared" si="32"/>
        <v>0</v>
      </c>
      <c r="H421" s="25">
        <f>ROUND(Anteile!$B$29/'Abs3'!$G$2102*'Abs3'!G421,0)</f>
        <v>0</v>
      </c>
      <c r="I421" s="37">
        <f>Gmden!O420</f>
        <v>0</v>
      </c>
      <c r="J421" s="8">
        <f t="shared" si="33"/>
        <v>0</v>
      </c>
      <c r="K421" s="25">
        <f>ROUND(Anteile!$B$30/'Abs3'!$J$2102*'Abs3'!J421,0)</f>
        <v>0</v>
      </c>
      <c r="L421" s="8">
        <f>Gmden!M420</f>
        <v>2053050.5414834719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ROUND(Anteile!$B$31/'Abs3'!$M$2102*'Abs3'!M421,0)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11569</v>
      </c>
      <c r="F422" s="37">
        <f>Gmden!N421</f>
        <v>0</v>
      </c>
      <c r="G422" s="8">
        <f t="shared" si="32"/>
        <v>0</v>
      </c>
      <c r="H422" s="25">
        <f>ROUND(Anteile!$B$29/'Abs3'!$G$2102*'Abs3'!G422,0)</f>
        <v>0</v>
      </c>
      <c r="I422" s="37">
        <f>Gmden!O421</f>
        <v>0</v>
      </c>
      <c r="J422" s="8">
        <f t="shared" si="33"/>
        <v>0</v>
      </c>
      <c r="K422" s="25">
        <f>ROUND(Anteile!$B$30/'Abs3'!$J$2102*'Abs3'!J422,0)</f>
        <v>0</v>
      </c>
      <c r="L422" s="8">
        <f>Gmden!M421</f>
        <v>14807889.72951632</v>
      </c>
      <c r="M422" s="8">
        <f ca="1">IF(AND(E422&gt;10000,Gmden!J421=500,Gmden!K421=500),MAX(0,OFFSET('Fk Abs3'!$E$7,'Abs3'!C422,0)*0.95*E422-L422),0)</f>
        <v>1704547.2214440294</v>
      </c>
      <c r="N422" s="25">
        <f ca="1">ROUND(Anteile!$B$31/'Abs3'!$M$2102*'Abs3'!M422,0)</f>
        <v>48047</v>
      </c>
      <c r="O422" s="27"/>
      <c r="P422" s="25">
        <f t="shared" ca="1" si="34"/>
        <v>48047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301</v>
      </c>
      <c r="F423" s="37">
        <f>Gmden!N422</f>
        <v>0</v>
      </c>
      <c r="G423" s="8">
        <f t="shared" si="32"/>
        <v>0</v>
      </c>
      <c r="H423" s="25">
        <f>ROUND(Anteile!$B$29/'Abs3'!$G$2102*'Abs3'!G423,0)</f>
        <v>0</v>
      </c>
      <c r="I423" s="37">
        <f>Gmden!O422</f>
        <v>0</v>
      </c>
      <c r="J423" s="8">
        <f t="shared" si="33"/>
        <v>0</v>
      </c>
      <c r="K423" s="25">
        <f>ROUND(Anteile!$B$30/'Abs3'!$J$2102*'Abs3'!J423,0)</f>
        <v>0</v>
      </c>
      <c r="L423" s="8">
        <f>Gmden!M422</f>
        <v>425396.399500167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ROUND(Anteile!$B$31/'Abs3'!$M$2102*'Abs3'!M423,0)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11366</v>
      </c>
      <c r="F424" s="37">
        <f>Gmden!N423</f>
        <v>0</v>
      </c>
      <c r="G424" s="8">
        <f t="shared" si="32"/>
        <v>0</v>
      </c>
      <c r="H424" s="25">
        <f>ROUND(Anteile!$B$29/'Abs3'!$G$2102*'Abs3'!G424,0)</f>
        <v>0</v>
      </c>
      <c r="I424" s="37">
        <f>Gmden!O423</f>
        <v>0</v>
      </c>
      <c r="J424" s="8">
        <f t="shared" si="33"/>
        <v>0</v>
      </c>
      <c r="K424" s="25">
        <f>ROUND(Anteile!$B$30/'Abs3'!$J$2102*'Abs3'!J424,0)</f>
        <v>0</v>
      </c>
      <c r="L424" s="8">
        <f>Gmden!M423</f>
        <v>14086120.18883861</v>
      </c>
      <c r="M424" s="8">
        <f ca="1">IF(AND(E424&gt;10000,Gmden!J423=500,Gmden!K423=500),MAX(0,OFFSET('Fk Abs3'!$E$7,'Abs3'!C424,0)*0.95*E424-L424),0)</f>
        <v>2136574.8050774876</v>
      </c>
      <c r="N424" s="25">
        <f ca="1">ROUND(Anteile!$B$31/'Abs3'!$M$2102*'Abs3'!M424,0)</f>
        <v>60224</v>
      </c>
      <c r="O424" s="27"/>
      <c r="P424" s="25">
        <f t="shared" ca="1" si="34"/>
        <v>60224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98</v>
      </c>
      <c r="F425" s="37">
        <f>Gmden!N424</f>
        <v>0</v>
      </c>
      <c r="G425" s="8">
        <f t="shared" si="32"/>
        <v>0</v>
      </c>
      <c r="H425" s="25">
        <f>ROUND(Anteile!$B$29/'Abs3'!$G$2102*'Abs3'!G425,0)</f>
        <v>0</v>
      </c>
      <c r="I425" s="37">
        <f>Gmden!O424</f>
        <v>0</v>
      </c>
      <c r="J425" s="8">
        <f t="shared" si="33"/>
        <v>0</v>
      </c>
      <c r="K425" s="25">
        <f>ROUND(Anteile!$B$30/'Abs3'!$J$2102*'Abs3'!J425,0)</f>
        <v>0</v>
      </c>
      <c r="L425" s="8">
        <f>Gmden!M424</f>
        <v>116300.34962903302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ROUND(Anteile!$B$31/'Abs3'!$M$2102*'Abs3'!M425,0)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1270</v>
      </c>
      <c r="F426" s="37">
        <f>Gmden!N425</f>
        <v>0</v>
      </c>
      <c r="G426" s="8">
        <f t="shared" si="32"/>
        <v>0</v>
      </c>
      <c r="H426" s="25">
        <f>ROUND(Anteile!$B$29/'Abs3'!$G$2102*'Abs3'!G426,0)</f>
        <v>0</v>
      </c>
      <c r="I426" s="37">
        <f>Gmden!O425</f>
        <v>0</v>
      </c>
      <c r="J426" s="8">
        <f t="shared" si="33"/>
        <v>0</v>
      </c>
      <c r="K426" s="25">
        <f>ROUND(Anteile!$B$30/'Abs3'!$J$2102*'Abs3'!J426,0)</f>
        <v>0</v>
      </c>
      <c r="L426" s="8">
        <f>Gmden!M425</f>
        <v>1259596.1653880354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ROUND(Anteile!$B$31/'Abs3'!$M$2102*'Abs3'!M426,0)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1181</v>
      </c>
      <c r="F427" s="37">
        <f>Gmden!N426</f>
        <v>0</v>
      </c>
      <c r="G427" s="8">
        <f t="shared" si="32"/>
        <v>0</v>
      </c>
      <c r="H427" s="25">
        <f>ROUND(Anteile!$B$29/'Abs3'!$G$2102*'Abs3'!G427,0)</f>
        <v>0</v>
      </c>
      <c r="I427" s="37">
        <f>Gmden!O426</f>
        <v>0</v>
      </c>
      <c r="J427" s="8">
        <f t="shared" si="33"/>
        <v>0</v>
      </c>
      <c r="K427" s="25">
        <f>ROUND(Anteile!$B$30/'Abs3'!$J$2102*'Abs3'!J427,0)</f>
        <v>0</v>
      </c>
      <c r="L427" s="8">
        <f>Gmden!M426</f>
        <v>1141032.1508567636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ROUND(Anteile!$B$31/'Abs3'!$M$2102*'Abs3'!M427,0)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1267</v>
      </c>
      <c r="F428" s="37">
        <f>Gmden!N427</f>
        <v>0</v>
      </c>
      <c r="G428" s="8">
        <f t="shared" si="32"/>
        <v>0</v>
      </c>
      <c r="H428" s="25">
        <f>ROUND(Anteile!$B$29/'Abs3'!$G$2102*'Abs3'!G428,0)</f>
        <v>0</v>
      </c>
      <c r="I428" s="37">
        <f>Gmden!O427</f>
        <v>0</v>
      </c>
      <c r="J428" s="8">
        <f t="shared" si="33"/>
        <v>0</v>
      </c>
      <c r="K428" s="25">
        <f>ROUND(Anteile!$B$30/'Abs3'!$J$2102*'Abs3'!J428,0)</f>
        <v>0</v>
      </c>
      <c r="L428" s="8">
        <f>Gmden!M427</f>
        <v>1121250.8371233393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ROUND(Anteile!$B$31/'Abs3'!$M$2102*'Abs3'!M428,0)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2738</v>
      </c>
      <c r="F429" s="37">
        <f>Gmden!N428</f>
        <v>0</v>
      </c>
      <c r="G429" s="8">
        <f t="shared" si="32"/>
        <v>0</v>
      </c>
      <c r="H429" s="25">
        <f>ROUND(Anteile!$B$29/'Abs3'!$G$2102*'Abs3'!G429,0)</f>
        <v>0</v>
      </c>
      <c r="I429" s="37">
        <f>Gmden!O428</f>
        <v>0</v>
      </c>
      <c r="J429" s="8">
        <f t="shared" si="33"/>
        <v>0</v>
      </c>
      <c r="K429" s="25">
        <f>ROUND(Anteile!$B$30/'Abs3'!$J$2102*'Abs3'!J429,0)</f>
        <v>0</v>
      </c>
      <c r="L429" s="8">
        <f>Gmden!M428</f>
        <v>2586331.2162460168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ROUND(Anteile!$B$31/'Abs3'!$M$2102*'Abs3'!M429,0)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912</v>
      </c>
      <c r="F430" s="37">
        <f>Gmden!N429</f>
        <v>0</v>
      </c>
      <c r="G430" s="8">
        <f t="shared" si="32"/>
        <v>0</v>
      </c>
      <c r="H430" s="25">
        <f>ROUND(Anteile!$B$29/'Abs3'!$G$2102*'Abs3'!G430,0)</f>
        <v>0</v>
      </c>
      <c r="I430" s="37">
        <f>Gmden!O429</f>
        <v>0</v>
      </c>
      <c r="J430" s="8">
        <f t="shared" si="33"/>
        <v>0</v>
      </c>
      <c r="K430" s="25">
        <f>ROUND(Anteile!$B$30/'Abs3'!$J$2102*'Abs3'!J430,0)</f>
        <v>0</v>
      </c>
      <c r="L430" s="8">
        <f>Gmden!M429</f>
        <v>929581.09190906619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ROUND(Anteile!$B$31/'Abs3'!$M$2102*'Abs3'!M430,0)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1087</v>
      </c>
      <c r="F431" s="37">
        <f>Gmden!N430</f>
        <v>0</v>
      </c>
      <c r="G431" s="8">
        <f t="shared" si="32"/>
        <v>0</v>
      </c>
      <c r="H431" s="25">
        <f>ROUND(Anteile!$B$29/'Abs3'!$G$2102*'Abs3'!G431,0)</f>
        <v>0</v>
      </c>
      <c r="I431" s="37">
        <f>Gmden!O430</f>
        <v>0</v>
      </c>
      <c r="J431" s="8">
        <f t="shared" si="33"/>
        <v>0</v>
      </c>
      <c r="K431" s="25">
        <f>ROUND(Anteile!$B$30/'Abs3'!$J$2102*'Abs3'!J431,0)</f>
        <v>0</v>
      </c>
      <c r="L431" s="8">
        <f>Gmden!M430</f>
        <v>952928.36124157044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ROUND(Anteile!$B$31/'Abs3'!$M$2102*'Abs3'!M431,0)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2844</v>
      </c>
      <c r="F432" s="37">
        <f>Gmden!N431</f>
        <v>0</v>
      </c>
      <c r="G432" s="8">
        <f t="shared" si="32"/>
        <v>0</v>
      </c>
      <c r="H432" s="25">
        <f>ROUND(Anteile!$B$29/'Abs3'!$G$2102*'Abs3'!G432,0)</f>
        <v>0</v>
      </c>
      <c r="I432" s="37">
        <f>Gmden!O431</f>
        <v>0</v>
      </c>
      <c r="J432" s="8">
        <f t="shared" si="33"/>
        <v>0</v>
      </c>
      <c r="K432" s="25">
        <f>ROUND(Anteile!$B$30/'Abs3'!$J$2102*'Abs3'!J432,0)</f>
        <v>0</v>
      </c>
      <c r="L432" s="8">
        <f>Gmden!M431</f>
        <v>2904115.324931947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ROUND(Anteile!$B$31/'Abs3'!$M$2102*'Abs3'!M432,0)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2870</v>
      </c>
      <c r="F433" s="37">
        <f>Gmden!N432</f>
        <v>0</v>
      </c>
      <c r="G433" s="8">
        <f t="shared" si="32"/>
        <v>0</v>
      </c>
      <c r="H433" s="25">
        <f>ROUND(Anteile!$B$29/'Abs3'!$G$2102*'Abs3'!G433,0)</f>
        <v>0</v>
      </c>
      <c r="I433" s="37">
        <f>Gmden!O432</f>
        <v>0</v>
      </c>
      <c r="J433" s="8">
        <f t="shared" si="33"/>
        <v>0</v>
      </c>
      <c r="K433" s="25">
        <f>ROUND(Anteile!$B$30/'Abs3'!$J$2102*'Abs3'!J433,0)</f>
        <v>0</v>
      </c>
      <c r="L433" s="8">
        <f>Gmden!M432</f>
        <v>3024107.2083838866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ROUND(Anteile!$B$31/'Abs3'!$M$2102*'Abs3'!M433,0)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364</v>
      </c>
      <c r="F434" s="37">
        <f>Gmden!N433</f>
        <v>0</v>
      </c>
      <c r="G434" s="8">
        <f t="shared" si="32"/>
        <v>0</v>
      </c>
      <c r="H434" s="25">
        <f>ROUND(Anteile!$B$29/'Abs3'!$G$2102*'Abs3'!G434,0)</f>
        <v>0</v>
      </c>
      <c r="I434" s="37">
        <f>Gmden!O433</f>
        <v>0</v>
      </c>
      <c r="J434" s="8">
        <f t="shared" si="33"/>
        <v>0</v>
      </c>
      <c r="K434" s="25">
        <f>ROUND(Anteile!$B$30/'Abs3'!$J$2102*'Abs3'!J434,0)</f>
        <v>0</v>
      </c>
      <c r="L434" s="8">
        <f>Gmden!M433</f>
        <v>462352.24701258418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ROUND(Anteile!$B$31/'Abs3'!$M$2102*'Abs3'!M434,0)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2973</v>
      </c>
      <c r="F435" s="37">
        <f>Gmden!N434</f>
        <v>0</v>
      </c>
      <c r="G435" s="8">
        <f t="shared" si="32"/>
        <v>0</v>
      </c>
      <c r="H435" s="25">
        <f>ROUND(Anteile!$B$29/'Abs3'!$G$2102*'Abs3'!G435,0)</f>
        <v>0</v>
      </c>
      <c r="I435" s="37">
        <f>Gmden!O434</f>
        <v>0</v>
      </c>
      <c r="J435" s="8">
        <f t="shared" si="33"/>
        <v>0</v>
      </c>
      <c r="K435" s="25">
        <f>ROUND(Anteile!$B$30/'Abs3'!$J$2102*'Abs3'!J435,0)</f>
        <v>0</v>
      </c>
      <c r="L435" s="8">
        <f>Gmden!M434</f>
        <v>2717115.8638417935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ROUND(Anteile!$B$31/'Abs3'!$M$2102*'Abs3'!M435,0)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888</v>
      </c>
      <c r="F436" s="37">
        <f>Gmden!N435</f>
        <v>0</v>
      </c>
      <c r="G436" s="8">
        <f t="shared" si="32"/>
        <v>0</v>
      </c>
      <c r="H436" s="25">
        <f>ROUND(Anteile!$B$29/'Abs3'!$G$2102*'Abs3'!G436,0)</f>
        <v>0</v>
      </c>
      <c r="I436" s="37">
        <f>Gmden!O435</f>
        <v>0</v>
      </c>
      <c r="J436" s="8">
        <f t="shared" si="33"/>
        <v>0</v>
      </c>
      <c r="K436" s="25">
        <f>ROUND(Anteile!$B$30/'Abs3'!$J$2102*'Abs3'!J436,0)</f>
        <v>0</v>
      </c>
      <c r="L436" s="8">
        <f>Gmden!M435</f>
        <v>1341068.6612741081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ROUND(Anteile!$B$31/'Abs3'!$M$2102*'Abs3'!M436,0)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2812</v>
      </c>
      <c r="F437" s="37">
        <f>Gmden!N436</f>
        <v>0</v>
      </c>
      <c r="G437" s="8">
        <f t="shared" si="32"/>
        <v>0</v>
      </c>
      <c r="H437" s="25">
        <f>ROUND(Anteile!$B$29/'Abs3'!$G$2102*'Abs3'!G437,0)</f>
        <v>0</v>
      </c>
      <c r="I437" s="37">
        <f>Gmden!O436</f>
        <v>0</v>
      </c>
      <c r="J437" s="8">
        <f t="shared" si="33"/>
        <v>0</v>
      </c>
      <c r="K437" s="25">
        <f>ROUND(Anteile!$B$30/'Abs3'!$J$2102*'Abs3'!J437,0)</f>
        <v>0</v>
      </c>
      <c r="L437" s="8">
        <f>Gmden!M436</f>
        <v>2587189.5934418542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ROUND(Anteile!$B$31/'Abs3'!$M$2102*'Abs3'!M437,0)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1252</v>
      </c>
      <c r="F438" s="37">
        <f>Gmden!N437</f>
        <v>0</v>
      </c>
      <c r="G438" s="8">
        <f t="shared" si="32"/>
        <v>0</v>
      </c>
      <c r="H438" s="25">
        <f>ROUND(Anteile!$B$29/'Abs3'!$G$2102*'Abs3'!G438,0)</f>
        <v>0</v>
      </c>
      <c r="I438" s="37">
        <f>Gmden!O437</f>
        <v>0</v>
      </c>
      <c r="J438" s="8">
        <f t="shared" si="33"/>
        <v>0</v>
      </c>
      <c r="K438" s="25">
        <f>ROUND(Anteile!$B$30/'Abs3'!$J$2102*'Abs3'!J438,0)</f>
        <v>0</v>
      </c>
      <c r="L438" s="8">
        <f>Gmden!M437</f>
        <v>1284525.6557685588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ROUND(Anteile!$B$31/'Abs3'!$M$2102*'Abs3'!M438,0)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1687</v>
      </c>
      <c r="F439" s="37">
        <f>Gmden!N438</f>
        <v>0</v>
      </c>
      <c r="G439" s="8">
        <f t="shared" si="32"/>
        <v>0</v>
      </c>
      <c r="H439" s="25">
        <f>ROUND(Anteile!$B$29/'Abs3'!$G$2102*'Abs3'!G439,0)</f>
        <v>0</v>
      </c>
      <c r="I439" s="37">
        <f>Gmden!O438</f>
        <v>0</v>
      </c>
      <c r="J439" s="8">
        <f t="shared" si="33"/>
        <v>0</v>
      </c>
      <c r="K439" s="25">
        <f>ROUND(Anteile!$B$30/'Abs3'!$J$2102*'Abs3'!J439,0)</f>
        <v>0</v>
      </c>
      <c r="L439" s="8">
        <f>Gmden!M438</f>
        <v>1852192.7941808002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ROUND(Anteile!$B$31/'Abs3'!$M$2102*'Abs3'!M439,0)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2115</v>
      </c>
      <c r="F440" s="37">
        <f>Gmden!N439</f>
        <v>0</v>
      </c>
      <c r="G440" s="8">
        <f t="shared" si="32"/>
        <v>0</v>
      </c>
      <c r="H440" s="25">
        <f>ROUND(Anteile!$B$29/'Abs3'!$G$2102*'Abs3'!G440,0)</f>
        <v>0</v>
      </c>
      <c r="I440" s="37">
        <f>Gmden!O439</f>
        <v>0</v>
      </c>
      <c r="J440" s="8">
        <f t="shared" si="33"/>
        <v>0</v>
      </c>
      <c r="K440" s="25">
        <f>ROUND(Anteile!$B$30/'Abs3'!$J$2102*'Abs3'!J440,0)</f>
        <v>0</v>
      </c>
      <c r="L440" s="8">
        <f>Gmden!M439</f>
        <v>3561073.5421941029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ROUND(Anteile!$B$31/'Abs3'!$M$2102*'Abs3'!M440,0)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1347</v>
      </c>
      <c r="F441" s="37">
        <f>Gmden!N440</f>
        <v>0</v>
      </c>
      <c r="G441" s="8">
        <f t="shared" si="32"/>
        <v>0</v>
      </c>
      <c r="H441" s="25">
        <f>ROUND(Anteile!$B$29/'Abs3'!$G$2102*'Abs3'!G441,0)</f>
        <v>0</v>
      </c>
      <c r="I441" s="37">
        <f>Gmden!O440</f>
        <v>0</v>
      </c>
      <c r="J441" s="8">
        <f t="shared" si="33"/>
        <v>0</v>
      </c>
      <c r="K441" s="25">
        <f>ROUND(Anteile!$B$30/'Abs3'!$J$2102*'Abs3'!J441,0)</f>
        <v>0</v>
      </c>
      <c r="L441" s="8">
        <f>Gmden!M440</f>
        <v>1215395.7508485697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ROUND(Anteile!$B$31/'Abs3'!$M$2102*'Abs3'!M441,0)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166</v>
      </c>
      <c r="F442" s="37">
        <f>Gmden!N441</f>
        <v>0</v>
      </c>
      <c r="G442" s="8">
        <f t="shared" si="32"/>
        <v>0</v>
      </c>
      <c r="H442" s="25">
        <f>ROUND(Anteile!$B$29/'Abs3'!$G$2102*'Abs3'!G442,0)</f>
        <v>0</v>
      </c>
      <c r="I442" s="37">
        <f>Gmden!O441</f>
        <v>0</v>
      </c>
      <c r="J442" s="8">
        <f t="shared" si="33"/>
        <v>0</v>
      </c>
      <c r="K442" s="25">
        <f>ROUND(Anteile!$B$30/'Abs3'!$J$2102*'Abs3'!J442,0)</f>
        <v>0</v>
      </c>
      <c r="L442" s="8">
        <f>Gmden!M441</f>
        <v>187044.10698078957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ROUND(Anteile!$B$31/'Abs3'!$M$2102*'Abs3'!M442,0)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1419</v>
      </c>
      <c r="F443" s="37">
        <f>Gmden!N442</f>
        <v>0</v>
      </c>
      <c r="G443" s="8">
        <f t="shared" si="32"/>
        <v>0</v>
      </c>
      <c r="H443" s="25">
        <f>ROUND(Anteile!$B$29/'Abs3'!$G$2102*'Abs3'!G443,0)</f>
        <v>0</v>
      </c>
      <c r="I443" s="37">
        <f>Gmden!O442</f>
        <v>0</v>
      </c>
      <c r="J443" s="8">
        <f t="shared" si="33"/>
        <v>0</v>
      </c>
      <c r="K443" s="25">
        <f>ROUND(Anteile!$B$30/'Abs3'!$J$2102*'Abs3'!J443,0)</f>
        <v>0</v>
      </c>
      <c r="L443" s="8">
        <f>Gmden!M442</f>
        <v>1499234.9635188379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ROUND(Anteile!$B$31/'Abs3'!$M$2102*'Abs3'!M443,0)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647</v>
      </c>
      <c r="F444" s="37">
        <f>Gmden!N443</f>
        <v>0</v>
      </c>
      <c r="G444" s="8">
        <f t="shared" si="32"/>
        <v>0</v>
      </c>
      <c r="H444" s="25">
        <f>ROUND(Anteile!$B$29/'Abs3'!$G$2102*'Abs3'!G444,0)</f>
        <v>0</v>
      </c>
      <c r="I444" s="37">
        <f>Gmden!O443</f>
        <v>0</v>
      </c>
      <c r="J444" s="8">
        <f t="shared" si="33"/>
        <v>0</v>
      </c>
      <c r="K444" s="25">
        <f>ROUND(Anteile!$B$30/'Abs3'!$J$2102*'Abs3'!J444,0)</f>
        <v>0</v>
      </c>
      <c r="L444" s="8">
        <f>Gmden!M443</f>
        <v>1090369.7495789179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ROUND(Anteile!$B$31/'Abs3'!$M$2102*'Abs3'!M444,0)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1257</v>
      </c>
      <c r="F445" s="37">
        <f>Gmden!N444</f>
        <v>0</v>
      </c>
      <c r="G445" s="8">
        <f t="shared" si="32"/>
        <v>0</v>
      </c>
      <c r="H445" s="25">
        <f>ROUND(Anteile!$B$29/'Abs3'!$G$2102*'Abs3'!G445,0)</f>
        <v>0</v>
      </c>
      <c r="I445" s="37">
        <f>Gmden!O444</f>
        <v>0</v>
      </c>
      <c r="J445" s="8">
        <f t="shared" si="33"/>
        <v>0</v>
      </c>
      <c r="K445" s="25">
        <f>ROUND(Anteile!$B$30/'Abs3'!$J$2102*'Abs3'!J445,0)</f>
        <v>0</v>
      </c>
      <c r="L445" s="8">
        <f>Gmden!M444</f>
        <v>1121114.5329076855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ROUND(Anteile!$B$31/'Abs3'!$M$2102*'Abs3'!M445,0)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1951</v>
      </c>
      <c r="F446" s="37">
        <f>Gmden!N445</f>
        <v>0</v>
      </c>
      <c r="G446" s="8">
        <f t="shared" si="32"/>
        <v>0</v>
      </c>
      <c r="H446" s="25">
        <f>ROUND(Anteile!$B$29/'Abs3'!$G$2102*'Abs3'!G446,0)</f>
        <v>0</v>
      </c>
      <c r="I446" s="37">
        <f>Gmden!O445</f>
        <v>0</v>
      </c>
      <c r="J446" s="8">
        <f t="shared" si="33"/>
        <v>0</v>
      </c>
      <c r="K446" s="25">
        <f>ROUND(Anteile!$B$30/'Abs3'!$J$2102*'Abs3'!J446,0)</f>
        <v>0</v>
      </c>
      <c r="L446" s="8">
        <f>Gmden!M445</f>
        <v>2087825.8929987687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ROUND(Anteile!$B$31/'Abs3'!$M$2102*'Abs3'!M446,0)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1011</v>
      </c>
      <c r="F447" s="37">
        <f>Gmden!N446</f>
        <v>0</v>
      </c>
      <c r="G447" s="8">
        <f t="shared" si="32"/>
        <v>0</v>
      </c>
      <c r="H447" s="25">
        <f>ROUND(Anteile!$B$29/'Abs3'!$G$2102*'Abs3'!G447,0)</f>
        <v>0</v>
      </c>
      <c r="I447" s="37">
        <f>Gmden!O446</f>
        <v>0</v>
      </c>
      <c r="J447" s="8">
        <f t="shared" si="33"/>
        <v>0</v>
      </c>
      <c r="K447" s="25">
        <f>ROUND(Anteile!$B$30/'Abs3'!$J$2102*'Abs3'!J447,0)</f>
        <v>0</v>
      </c>
      <c r="L447" s="8">
        <f>Gmden!M446</f>
        <v>969733.3215948795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ROUND(Anteile!$B$31/'Abs3'!$M$2102*'Abs3'!M447,0)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1</v>
      </c>
      <c r="D448" s="7" t="str">
        <f>Gmden!D447</f>
        <v>Strasshof an der Nordbahn</v>
      </c>
      <c r="E448" s="8">
        <f>Gmden!E447</f>
        <v>10332</v>
      </c>
      <c r="F448" s="37">
        <f>Gmden!N447</f>
        <v>0</v>
      </c>
      <c r="G448" s="8">
        <f t="shared" si="32"/>
        <v>0</v>
      </c>
      <c r="H448" s="25">
        <f>ROUND(Anteile!$B$29/'Abs3'!$G$2102*'Abs3'!G448,0)</f>
        <v>0</v>
      </c>
      <c r="I448" s="37">
        <f>Gmden!O447</f>
        <v>0</v>
      </c>
      <c r="J448" s="8">
        <f t="shared" si="33"/>
        <v>0</v>
      </c>
      <c r="K448" s="25">
        <f>ROUND(Anteile!$B$30/'Abs3'!$J$2102*'Abs3'!J448,0)</f>
        <v>0</v>
      </c>
      <c r="L448" s="8">
        <f>Gmden!M447</f>
        <v>11218831.447207766</v>
      </c>
      <c r="M448" s="8">
        <f ca="1">IF(AND(E448&gt;10000,Gmden!J447=500,Gmden!K447=500),MAX(0,OFFSET('Fk Abs3'!$E$7,'Abs3'!C448,0)*0.95*E448-L448),0)</f>
        <v>3528035.0561479554</v>
      </c>
      <c r="N448" s="25">
        <f ca="1">ROUND(Anteile!$B$31/'Abs3'!$M$2102*'Abs3'!M448,0)</f>
        <v>99446</v>
      </c>
      <c r="O448" s="27"/>
      <c r="P448" s="25">
        <f t="shared" ca="1" si="34"/>
        <v>99446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1203</v>
      </c>
      <c r="F449" s="37">
        <f>Gmden!N448</f>
        <v>0</v>
      </c>
      <c r="G449" s="8">
        <f t="shared" si="32"/>
        <v>0</v>
      </c>
      <c r="H449" s="25">
        <f>ROUND(Anteile!$B$29/'Abs3'!$G$2102*'Abs3'!G449,0)</f>
        <v>0</v>
      </c>
      <c r="I449" s="37">
        <f>Gmden!O448</f>
        <v>0</v>
      </c>
      <c r="J449" s="8">
        <f t="shared" si="33"/>
        <v>0</v>
      </c>
      <c r="K449" s="25">
        <f>ROUND(Anteile!$B$30/'Abs3'!$J$2102*'Abs3'!J449,0)</f>
        <v>0</v>
      </c>
      <c r="L449" s="8">
        <f>Gmden!M448</f>
        <v>1146784.3741431546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ROUND(Anteile!$B$31/'Abs3'!$M$2102*'Abs3'!M449,0)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1761</v>
      </c>
      <c r="F450" s="37">
        <f>Gmden!N449</f>
        <v>0</v>
      </c>
      <c r="G450" s="8">
        <f t="shared" si="32"/>
        <v>0</v>
      </c>
      <c r="H450" s="25">
        <f>ROUND(Anteile!$B$29/'Abs3'!$G$2102*'Abs3'!G450,0)</f>
        <v>0</v>
      </c>
      <c r="I450" s="37">
        <f>Gmden!O449</f>
        <v>0</v>
      </c>
      <c r="J450" s="8">
        <f t="shared" si="33"/>
        <v>0</v>
      </c>
      <c r="K450" s="25">
        <f>ROUND(Anteile!$B$30/'Abs3'!$J$2102*'Abs3'!J450,0)</f>
        <v>0</v>
      </c>
      <c r="L450" s="8">
        <f>Gmden!M449</f>
        <v>1885233.6467559361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ROUND(Anteile!$B$31/'Abs3'!$M$2102*'Abs3'!M450,0)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753</v>
      </c>
      <c r="F451" s="37">
        <f>Gmden!N450</f>
        <v>0</v>
      </c>
      <c r="G451" s="8">
        <f t="shared" si="32"/>
        <v>0</v>
      </c>
      <c r="H451" s="25">
        <f>ROUND(Anteile!$B$29/'Abs3'!$G$2102*'Abs3'!G451,0)</f>
        <v>0</v>
      </c>
      <c r="I451" s="37">
        <f>Gmden!O450</f>
        <v>0</v>
      </c>
      <c r="J451" s="8">
        <f t="shared" si="33"/>
        <v>0</v>
      </c>
      <c r="K451" s="25">
        <f>ROUND(Anteile!$B$30/'Abs3'!$J$2102*'Abs3'!J451,0)</f>
        <v>0</v>
      </c>
      <c r="L451" s="8">
        <f>Gmden!M450</f>
        <v>685978.97443873272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ROUND(Anteile!$B$31/'Abs3'!$M$2102*'Abs3'!M451,0)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2026</v>
      </c>
      <c r="F452" s="37">
        <f>Gmden!N451</f>
        <v>0</v>
      </c>
      <c r="G452" s="8">
        <f t="shared" si="32"/>
        <v>0</v>
      </c>
      <c r="H452" s="25">
        <f>ROUND(Anteile!$B$29/'Abs3'!$G$2102*'Abs3'!G452,0)</f>
        <v>0</v>
      </c>
      <c r="I452" s="37">
        <f>Gmden!O451</f>
        <v>0</v>
      </c>
      <c r="J452" s="8">
        <f t="shared" si="33"/>
        <v>0</v>
      </c>
      <c r="K452" s="25">
        <f>ROUND(Anteile!$B$30/'Abs3'!$J$2102*'Abs3'!J452,0)</f>
        <v>0</v>
      </c>
      <c r="L452" s="8">
        <f>Gmden!M451</f>
        <v>1889501.4480914646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ROUND(Anteile!$B$31/'Abs3'!$M$2102*'Abs3'!M452,0)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5399</v>
      </c>
      <c r="F453" s="37">
        <f>Gmden!N452</f>
        <v>0</v>
      </c>
      <c r="G453" s="8">
        <f t="shared" si="32"/>
        <v>0</v>
      </c>
      <c r="H453" s="25">
        <f>ROUND(Anteile!$B$29/'Abs3'!$G$2102*'Abs3'!G453,0)</f>
        <v>0</v>
      </c>
      <c r="I453" s="37">
        <f>Gmden!O452</f>
        <v>0</v>
      </c>
      <c r="J453" s="8">
        <f t="shared" si="33"/>
        <v>0</v>
      </c>
      <c r="K453" s="25">
        <f>ROUND(Anteile!$B$30/'Abs3'!$J$2102*'Abs3'!J453,0)</f>
        <v>0</v>
      </c>
      <c r="L453" s="8">
        <f>Gmden!M452</f>
        <v>5633728.9374476438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ROUND(Anteile!$B$31/'Abs3'!$M$2102*'Abs3'!M453,0)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992</v>
      </c>
      <c r="F454" s="37">
        <f>Gmden!N453</f>
        <v>0</v>
      </c>
      <c r="G454" s="8">
        <f t="shared" si="32"/>
        <v>0</v>
      </c>
      <c r="H454" s="25">
        <f>ROUND(Anteile!$B$29/'Abs3'!$G$2102*'Abs3'!G454,0)</f>
        <v>0</v>
      </c>
      <c r="I454" s="37">
        <f>Gmden!O453</f>
        <v>0</v>
      </c>
      <c r="J454" s="8">
        <f t="shared" si="33"/>
        <v>0</v>
      </c>
      <c r="K454" s="25">
        <f>ROUND(Anteile!$B$30/'Abs3'!$J$2102*'Abs3'!J454,0)</f>
        <v>0</v>
      </c>
      <c r="L454" s="8">
        <f>Gmden!M453</f>
        <v>1118501.9993309986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ROUND(Anteile!$B$31/'Abs3'!$M$2102*'Abs3'!M454,0)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1109</v>
      </c>
      <c r="F455" s="37">
        <f>Gmden!N454</f>
        <v>0</v>
      </c>
      <c r="G455" s="8">
        <f t="shared" si="32"/>
        <v>0</v>
      </c>
      <c r="H455" s="25">
        <f>ROUND(Anteile!$B$29/'Abs3'!$G$2102*'Abs3'!G455,0)</f>
        <v>0</v>
      </c>
      <c r="I455" s="37">
        <f>Gmden!O454</f>
        <v>0</v>
      </c>
      <c r="J455" s="8">
        <f t="shared" si="33"/>
        <v>0</v>
      </c>
      <c r="K455" s="25">
        <f>ROUND(Anteile!$B$30/'Abs3'!$J$2102*'Abs3'!J455,0)</f>
        <v>0</v>
      </c>
      <c r="L455" s="8">
        <f>Gmden!M454</f>
        <v>1094851.3285160088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ROUND(Anteile!$B$31/'Abs3'!$M$2102*'Abs3'!M455,0)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1531</v>
      </c>
      <c r="F456" s="37">
        <f>Gmden!N455</f>
        <v>0</v>
      </c>
      <c r="G456" s="8">
        <f t="shared" ref="G456:G519" si="37">IF(AND(E456&gt;$G$5,F456=1),E456,0)</f>
        <v>0</v>
      </c>
      <c r="H456" s="25">
        <f>ROUND(Anteile!$B$29/'Abs3'!$G$2102*'Abs3'!G456,0)</f>
        <v>0</v>
      </c>
      <c r="I456" s="37">
        <f>Gmden!O455</f>
        <v>0</v>
      </c>
      <c r="J456" s="8">
        <f t="shared" ref="J456:J519" si="38">IF(I456=1,E456,0)</f>
        <v>0</v>
      </c>
      <c r="K456" s="25">
        <f>ROUND(Anteile!$B$30/'Abs3'!$J$2102*'Abs3'!J456,0)</f>
        <v>0</v>
      </c>
      <c r="L456" s="8">
        <f>Gmden!M455</f>
        <v>1429153.5118304025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ROUND(Anteile!$B$31/'Abs3'!$M$2102*'Abs3'!M456,0)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688</v>
      </c>
      <c r="F457" s="37">
        <f>Gmden!N456</f>
        <v>0</v>
      </c>
      <c r="G457" s="8">
        <f t="shared" si="37"/>
        <v>0</v>
      </c>
      <c r="H457" s="25">
        <f>ROUND(Anteile!$B$29/'Abs3'!$G$2102*'Abs3'!G457,0)</f>
        <v>0</v>
      </c>
      <c r="I457" s="37">
        <f>Gmden!O456</f>
        <v>0</v>
      </c>
      <c r="J457" s="8">
        <f t="shared" si="38"/>
        <v>0</v>
      </c>
      <c r="K457" s="25">
        <f>ROUND(Anteile!$B$30/'Abs3'!$J$2102*'Abs3'!J457,0)</f>
        <v>0</v>
      </c>
      <c r="L457" s="8">
        <f>Gmden!M456</f>
        <v>626118.76751054812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ROUND(Anteile!$B$31/'Abs3'!$M$2102*'Abs3'!M457,0)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675</v>
      </c>
      <c r="F458" s="37">
        <f>Gmden!N457</f>
        <v>0</v>
      </c>
      <c r="G458" s="8">
        <f t="shared" si="37"/>
        <v>0</v>
      </c>
      <c r="H458" s="25">
        <f>ROUND(Anteile!$B$29/'Abs3'!$G$2102*'Abs3'!G458,0)</f>
        <v>0</v>
      </c>
      <c r="I458" s="37">
        <f>Gmden!O457</f>
        <v>0</v>
      </c>
      <c r="J458" s="8">
        <f t="shared" si="38"/>
        <v>0</v>
      </c>
      <c r="K458" s="25">
        <f>ROUND(Anteile!$B$30/'Abs3'!$J$2102*'Abs3'!J458,0)</f>
        <v>0</v>
      </c>
      <c r="L458" s="8">
        <f>Gmden!M457</f>
        <v>625163.65955663298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ROUND(Anteile!$B$31/'Abs3'!$M$2102*'Abs3'!M458,0)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5377</v>
      </c>
      <c r="F459" s="37">
        <f>Gmden!N458</f>
        <v>0</v>
      </c>
      <c r="G459" s="8">
        <f t="shared" si="37"/>
        <v>0</v>
      </c>
      <c r="H459" s="25">
        <f>ROUND(Anteile!$B$29/'Abs3'!$G$2102*'Abs3'!G459,0)</f>
        <v>0</v>
      </c>
      <c r="I459" s="37">
        <f>Gmden!O458</f>
        <v>0</v>
      </c>
      <c r="J459" s="8">
        <f t="shared" si="38"/>
        <v>0</v>
      </c>
      <c r="K459" s="25">
        <f>ROUND(Anteile!$B$30/'Abs3'!$J$2102*'Abs3'!J459,0)</f>
        <v>0</v>
      </c>
      <c r="L459" s="8">
        <f>Gmden!M458</f>
        <v>8581466.0411564261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ROUND(Anteile!$B$31/'Abs3'!$M$2102*'Abs3'!M459,0)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2197</v>
      </c>
      <c r="F460" s="37">
        <f>Gmden!N459</f>
        <v>0</v>
      </c>
      <c r="G460" s="8">
        <f t="shared" si="37"/>
        <v>0</v>
      </c>
      <c r="H460" s="25">
        <f>ROUND(Anteile!$B$29/'Abs3'!$G$2102*'Abs3'!G460,0)</f>
        <v>0</v>
      </c>
      <c r="I460" s="37">
        <f>Gmden!O459</f>
        <v>0</v>
      </c>
      <c r="J460" s="8">
        <f t="shared" si="38"/>
        <v>0</v>
      </c>
      <c r="K460" s="25">
        <f>ROUND(Anteile!$B$30/'Abs3'!$J$2102*'Abs3'!J460,0)</f>
        <v>0</v>
      </c>
      <c r="L460" s="8">
        <f>Gmden!M459</f>
        <v>1974555.3291791445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ROUND(Anteile!$B$31/'Abs3'!$M$2102*'Abs3'!M460,0)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1328</v>
      </c>
      <c r="F461" s="37">
        <f>Gmden!N460</f>
        <v>0</v>
      </c>
      <c r="G461" s="8">
        <f t="shared" si="37"/>
        <v>0</v>
      </c>
      <c r="H461" s="25">
        <f>ROUND(Anteile!$B$29/'Abs3'!$G$2102*'Abs3'!G461,0)</f>
        <v>0</v>
      </c>
      <c r="I461" s="37">
        <f>Gmden!O460</f>
        <v>0</v>
      </c>
      <c r="J461" s="8">
        <f t="shared" si="38"/>
        <v>0</v>
      </c>
      <c r="K461" s="25">
        <f>ROUND(Anteile!$B$30/'Abs3'!$J$2102*'Abs3'!J461,0)</f>
        <v>0</v>
      </c>
      <c r="L461" s="8">
        <f>Gmden!M460</f>
        <v>1296828.204755469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ROUND(Anteile!$B$31/'Abs3'!$M$2102*'Abs3'!M461,0)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1216</v>
      </c>
      <c r="F462" s="37">
        <f>Gmden!N461</f>
        <v>0</v>
      </c>
      <c r="G462" s="8">
        <f t="shared" si="37"/>
        <v>0</v>
      </c>
      <c r="H462" s="25">
        <f>ROUND(Anteile!$B$29/'Abs3'!$G$2102*'Abs3'!G462,0)</f>
        <v>0</v>
      </c>
      <c r="I462" s="37">
        <f>Gmden!O461</f>
        <v>0</v>
      </c>
      <c r="J462" s="8">
        <f t="shared" si="38"/>
        <v>0</v>
      </c>
      <c r="K462" s="25">
        <f>ROUND(Anteile!$B$30/'Abs3'!$J$2102*'Abs3'!J462,0)</f>
        <v>0</v>
      </c>
      <c r="L462" s="8">
        <f>Gmden!M461</f>
        <v>1229847.8259541276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ROUND(Anteile!$B$31/'Abs3'!$M$2102*'Abs3'!M462,0)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721</v>
      </c>
      <c r="F463" s="37">
        <f>Gmden!N462</f>
        <v>0</v>
      </c>
      <c r="G463" s="8">
        <f t="shared" si="37"/>
        <v>0</v>
      </c>
      <c r="H463" s="25">
        <f>ROUND(Anteile!$B$29/'Abs3'!$G$2102*'Abs3'!G463,0)</f>
        <v>0</v>
      </c>
      <c r="I463" s="37">
        <f>Gmden!O462</f>
        <v>0</v>
      </c>
      <c r="J463" s="8">
        <f t="shared" si="38"/>
        <v>0</v>
      </c>
      <c r="K463" s="25">
        <f>ROUND(Anteile!$B$30/'Abs3'!$J$2102*'Abs3'!J463,0)</f>
        <v>0</v>
      </c>
      <c r="L463" s="8">
        <f>Gmden!M462</f>
        <v>1282441.4828760475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ROUND(Anteile!$B$31/'Abs3'!$M$2102*'Abs3'!M463,0)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489</v>
      </c>
      <c r="F464" s="37">
        <f>Gmden!N463</f>
        <v>0</v>
      </c>
      <c r="G464" s="8">
        <f t="shared" si="37"/>
        <v>0</v>
      </c>
      <c r="H464" s="25">
        <f>ROUND(Anteile!$B$29/'Abs3'!$G$2102*'Abs3'!G464,0)</f>
        <v>0</v>
      </c>
      <c r="I464" s="37">
        <f>Gmden!O463</f>
        <v>0</v>
      </c>
      <c r="J464" s="8">
        <f t="shared" si="38"/>
        <v>0</v>
      </c>
      <c r="K464" s="25">
        <f>ROUND(Anteile!$B$30/'Abs3'!$J$2102*'Abs3'!J464,0)</f>
        <v>0</v>
      </c>
      <c r="L464" s="8">
        <f>Gmden!M463</f>
        <v>479012.40664602653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ROUND(Anteile!$B$31/'Abs3'!$M$2102*'Abs3'!M464,0)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3961</v>
      </c>
      <c r="F465" s="37">
        <f>Gmden!N464</f>
        <v>0</v>
      </c>
      <c r="G465" s="8">
        <f t="shared" si="37"/>
        <v>0</v>
      </c>
      <c r="H465" s="25">
        <f>ROUND(Anteile!$B$29/'Abs3'!$G$2102*'Abs3'!G465,0)</f>
        <v>0</v>
      </c>
      <c r="I465" s="37">
        <f>Gmden!O464</f>
        <v>0</v>
      </c>
      <c r="J465" s="8">
        <f t="shared" si="38"/>
        <v>0</v>
      </c>
      <c r="K465" s="25">
        <f>ROUND(Anteile!$B$30/'Abs3'!$J$2102*'Abs3'!J465,0)</f>
        <v>0</v>
      </c>
      <c r="L465" s="8">
        <f>Gmden!M464</f>
        <v>4593383.0943045225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ROUND(Anteile!$B$31/'Abs3'!$M$2102*'Abs3'!M465,0)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583</v>
      </c>
      <c r="F466" s="37">
        <f>Gmden!N465</f>
        <v>0</v>
      </c>
      <c r="G466" s="8">
        <f t="shared" si="37"/>
        <v>0</v>
      </c>
      <c r="H466" s="25">
        <f>ROUND(Anteile!$B$29/'Abs3'!$G$2102*'Abs3'!G466,0)</f>
        <v>0</v>
      </c>
      <c r="I466" s="37">
        <f>Gmden!O465</f>
        <v>0</v>
      </c>
      <c r="J466" s="8">
        <f t="shared" si="38"/>
        <v>0</v>
      </c>
      <c r="K466" s="25">
        <f>ROUND(Anteile!$B$30/'Abs3'!$J$2102*'Abs3'!J466,0)</f>
        <v>0</v>
      </c>
      <c r="L466" s="8">
        <f>Gmden!M465</f>
        <v>509828.85277261777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ROUND(Anteile!$B$31/'Abs3'!$M$2102*'Abs3'!M466,0)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1412</v>
      </c>
      <c r="F467" s="37">
        <f>Gmden!N466</f>
        <v>0</v>
      </c>
      <c r="G467" s="8">
        <f t="shared" si="37"/>
        <v>0</v>
      </c>
      <c r="H467" s="25">
        <f>ROUND(Anteile!$B$29/'Abs3'!$G$2102*'Abs3'!G467,0)</f>
        <v>0</v>
      </c>
      <c r="I467" s="37">
        <f>Gmden!O466</f>
        <v>0</v>
      </c>
      <c r="J467" s="8">
        <f t="shared" si="38"/>
        <v>0</v>
      </c>
      <c r="K467" s="25">
        <f>ROUND(Anteile!$B$30/'Abs3'!$J$2102*'Abs3'!J467,0)</f>
        <v>0</v>
      </c>
      <c r="L467" s="8">
        <f>Gmden!M466</f>
        <v>1423318.4904993651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ROUND(Anteile!$B$31/'Abs3'!$M$2102*'Abs3'!M467,0)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1309</v>
      </c>
      <c r="F468" s="37">
        <f>Gmden!N467</f>
        <v>0</v>
      </c>
      <c r="G468" s="8">
        <f t="shared" si="37"/>
        <v>0</v>
      </c>
      <c r="H468" s="25">
        <f>ROUND(Anteile!$B$29/'Abs3'!$G$2102*'Abs3'!G468,0)</f>
        <v>0</v>
      </c>
      <c r="I468" s="37">
        <f>Gmden!O467</f>
        <v>0</v>
      </c>
      <c r="J468" s="8">
        <f t="shared" si="38"/>
        <v>0</v>
      </c>
      <c r="K468" s="25">
        <f>ROUND(Anteile!$B$30/'Abs3'!$J$2102*'Abs3'!J468,0)</f>
        <v>0</v>
      </c>
      <c r="L468" s="8">
        <f>Gmden!M467</f>
        <v>1183023.4828290851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ROUND(Anteile!$B$31/'Abs3'!$M$2102*'Abs3'!M468,0)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2251</v>
      </c>
      <c r="F469" s="37">
        <f>Gmden!N468</f>
        <v>0</v>
      </c>
      <c r="G469" s="8">
        <f t="shared" si="37"/>
        <v>0</v>
      </c>
      <c r="H469" s="25">
        <f>ROUND(Anteile!$B$29/'Abs3'!$G$2102*'Abs3'!G469,0)</f>
        <v>0</v>
      </c>
      <c r="I469" s="37">
        <f>Gmden!O468</f>
        <v>0</v>
      </c>
      <c r="J469" s="8">
        <f t="shared" si="38"/>
        <v>0</v>
      </c>
      <c r="K469" s="25">
        <f>ROUND(Anteile!$B$30/'Abs3'!$J$2102*'Abs3'!J469,0)</f>
        <v>0</v>
      </c>
      <c r="L469" s="8">
        <f>Gmden!M468</f>
        <v>2337607.5326068969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ROUND(Anteile!$B$31/'Abs3'!$M$2102*'Abs3'!M469,0)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631</v>
      </c>
      <c r="F470" s="37">
        <f>Gmden!N469</f>
        <v>0</v>
      </c>
      <c r="G470" s="8">
        <f t="shared" si="37"/>
        <v>0</v>
      </c>
      <c r="H470" s="25">
        <f>ROUND(Anteile!$B$29/'Abs3'!$G$2102*'Abs3'!G470,0)</f>
        <v>0</v>
      </c>
      <c r="I470" s="37">
        <f>Gmden!O469</f>
        <v>0</v>
      </c>
      <c r="J470" s="8">
        <f t="shared" si="38"/>
        <v>0</v>
      </c>
      <c r="K470" s="25">
        <f>ROUND(Anteile!$B$30/'Abs3'!$J$2102*'Abs3'!J470,0)</f>
        <v>0</v>
      </c>
      <c r="L470" s="8">
        <f>Gmden!M469</f>
        <v>581416.49834590475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ROUND(Anteile!$B$31/'Abs3'!$M$2102*'Abs3'!M470,0)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1122</v>
      </c>
      <c r="F471" s="37">
        <f>Gmden!N470</f>
        <v>0</v>
      </c>
      <c r="G471" s="8">
        <f t="shared" si="37"/>
        <v>0</v>
      </c>
      <c r="H471" s="25">
        <f>ROUND(Anteile!$B$29/'Abs3'!$G$2102*'Abs3'!G471,0)</f>
        <v>0</v>
      </c>
      <c r="I471" s="37">
        <f>Gmden!O470</f>
        <v>0</v>
      </c>
      <c r="J471" s="8">
        <f t="shared" si="38"/>
        <v>0</v>
      </c>
      <c r="K471" s="25">
        <f>ROUND(Anteile!$B$30/'Abs3'!$J$2102*'Abs3'!J471,0)</f>
        <v>0</v>
      </c>
      <c r="L471" s="8">
        <f>Gmden!M470</f>
        <v>1042741.8125497787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ROUND(Anteile!$B$31/'Abs3'!$M$2102*'Abs3'!M471,0)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5417</v>
      </c>
      <c r="F472" s="37">
        <f>Gmden!N471</f>
        <v>0</v>
      </c>
      <c r="G472" s="8">
        <f t="shared" si="37"/>
        <v>0</v>
      </c>
      <c r="H472" s="25">
        <f>ROUND(Anteile!$B$29/'Abs3'!$G$2102*'Abs3'!G472,0)</f>
        <v>0</v>
      </c>
      <c r="I472" s="37">
        <f>Gmden!O471</f>
        <v>0</v>
      </c>
      <c r="J472" s="8">
        <f t="shared" si="38"/>
        <v>0</v>
      </c>
      <c r="K472" s="25">
        <f>ROUND(Anteile!$B$30/'Abs3'!$J$2102*'Abs3'!J472,0)</f>
        <v>0</v>
      </c>
      <c r="L472" s="8">
        <f>Gmden!M471</f>
        <v>7518682.9665010571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ROUND(Anteile!$B$31/'Abs3'!$M$2102*'Abs3'!M472,0)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1002</v>
      </c>
      <c r="F473" s="37">
        <f>Gmden!N472</f>
        <v>0</v>
      </c>
      <c r="G473" s="8">
        <f t="shared" si="37"/>
        <v>0</v>
      </c>
      <c r="H473" s="25">
        <f>ROUND(Anteile!$B$29/'Abs3'!$G$2102*'Abs3'!G473,0)</f>
        <v>0</v>
      </c>
      <c r="I473" s="37">
        <f>Gmden!O472</f>
        <v>0</v>
      </c>
      <c r="J473" s="8">
        <f t="shared" si="38"/>
        <v>0</v>
      </c>
      <c r="K473" s="25">
        <f>ROUND(Anteile!$B$30/'Abs3'!$J$2102*'Abs3'!J473,0)</f>
        <v>0</v>
      </c>
      <c r="L473" s="8">
        <f>Gmden!M472</f>
        <v>914957.71040851285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ROUND(Anteile!$B$31/'Abs3'!$M$2102*'Abs3'!M473,0)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1196</v>
      </c>
      <c r="F474" s="37">
        <f>Gmden!N473</f>
        <v>0</v>
      </c>
      <c r="G474" s="8">
        <f t="shared" si="37"/>
        <v>0</v>
      </c>
      <c r="H474" s="25">
        <f>ROUND(Anteile!$B$29/'Abs3'!$G$2102*'Abs3'!G474,0)</f>
        <v>0</v>
      </c>
      <c r="I474" s="37">
        <f>Gmden!O473</f>
        <v>0</v>
      </c>
      <c r="J474" s="8">
        <f t="shared" si="38"/>
        <v>0</v>
      </c>
      <c r="K474" s="25">
        <f>ROUND(Anteile!$B$30/'Abs3'!$J$2102*'Abs3'!J474,0)</f>
        <v>0</v>
      </c>
      <c r="L474" s="8">
        <f>Gmden!M473</f>
        <v>1028986.5981921973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ROUND(Anteile!$B$31/'Abs3'!$M$2102*'Abs3'!M474,0)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2665</v>
      </c>
      <c r="F475" s="37">
        <f>Gmden!N474</f>
        <v>0</v>
      </c>
      <c r="G475" s="8">
        <f t="shared" si="37"/>
        <v>0</v>
      </c>
      <c r="H475" s="25">
        <f>ROUND(Anteile!$B$29/'Abs3'!$G$2102*'Abs3'!G475,0)</f>
        <v>0</v>
      </c>
      <c r="I475" s="37">
        <f>Gmden!O474</f>
        <v>0</v>
      </c>
      <c r="J475" s="8">
        <f t="shared" si="38"/>
        <v>0</v>
      </c>
      <c r="K475" s="25">
        <f>ROUND(Anteile!$B$30/'Abs3'!$J$2102*'Abs3'!J475,0)</f>
        <v>0</v>
      </c>
      <c r="L475" s="8">
        <f>Gmden!M474</f>
        <v>2847746.8809849918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ROUND(Anteile!$B$31/'Abs3'!$M$2102*'Abs3'!M475,0)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737</v>
      </c>
      <c r="F476" s="37">
        <f>Gmden!N475</f>
        <v>0</v>
      </c>
      <c r="G476" s="8">
        <f t="shared" si="37"/>
        <v>0</v>
      </c>
      <c r="H476" s="25">
        <f>ROUND(Anteile!$B$29/'Abs3'!$G$2102*'Abs3'!G476,0)</f>
        <v>0</v>
      </c>
      <c r="I476" s="37">
        <f>Gmden!O475</f>
        <v>0</v>
      </c>
      <c r="J476" s="8">
        <f t="shared" si="38"/>
        <v>0</v>
      </c>
      <c r="K476" s="25">
        <f>ROUND(Anteile!$B$30/'Abs3'!$J$2102*'Abs3'!J476,0)</f>
        <v>0</v>
      </c>
      <c r="L476" s="8">
        <f>Gmden!M475</f>
        <v>653861.8836936868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ROUND(Anteile!$B$31/'Abs3'!$M$2102*'Abs3'!M476,0)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3011</v>
      </c>
      <c r="F477" s="37">
        <f>Gmden!N476</f>
        <v>0</v>
      </c>
      <c r="G477" s="8">
        <f t="shared" si="37"/>
        <v>0</v>
      </c>
      <c r="H477" s="25">
        <f>ROUND(Anteile!$B$29/'Abs3'!$G$2102*'Abs3'!G477,0)</f>
        <v>0</v>
      </c>
      <c r="I477" s="37">
        <f>Gmden!O476</f>
        <v>0</v>
      </c>
      <c r="J477" s="8">
        <f t="shared" si="38"/>
        <v>0</v>
      </c>
      <c r="K477" s="25">
        <f>ROUND(Anteile!$B$30/'Abs3'!$J$2102*'Abs3'!J477,0)</f>
        <v>0</v>
      </c>
      <c r="L477" s="8">
        <f>Gmden!M476</f>
        <v>2956251.4783333652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ROUND(Anteile!$B$31/'Abs3'!$M$2102*'Abs3'!M477,0)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1666</v>
      </c>
      <c r="F478" s="37">
        <f>Gmden!N477</f>
        <v>0</v>
      </c>
      <c r="G478" s="8">
        <f t="shared" si="37"/>
        <v>0</v>
      </c>
      <c r="H478" s="25">
        <f>ROUND(Anteile!$B$29/'Abs3'!$G$2102*'Abs3'!G478,0)</f>
        <v>0</v>
      </c>
      <c r="I478" s="37">
        <f>Gmden!O477</f>
        <v>0</v>
      </c>
      <c r="J478" s="8">
        <f t="shared" si="38"/>
        <v>0</v>
      </c>
      <c r="K478" s="25">
        <f>ROUND(Anteile!$B$30/'Abs3'!$J$2102*'Abs3'!J478,0)</f>
        <v>0</v>
      </c>
      <c r="L478" s="8">
        <f>Gmden!M477</f>
        <v>1508541.886327927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ROUND(Anteile!$B$31/'Abs3'!$M$2102*'Abs3'!M478,0)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1146</v>
      </c>
      <c r="F479" s="37">
        <f>Gmden!N478</f>
        <v>0</v>
      </c>
      <c r="G479" s="8">
        <f t="shared" si="37"/>
        <v>0</v>
      </c>
      <c r="H479" s="25">
        <f>ROUND(Anteile!$B$29/'Abs3'!$G$2102*'Abs3'!G479,0)</f>
        <v>0</v>
      </c>
      <c r="I479" s="37">
        <f>Gmden!O478</f>
        <v>0</v>
      </c>
      <c r="J479" s="8">
        <f t="shared" si="38"/>
        <v>0</v>
      </c>
      <c r="K479" s="25">
        <f>ROUND(Anteile!$B$30/'Abs3'!$J$2102*'Abs3'!J479,0)</f>
        <v>0</v>
      </c>
      <c r="L479" s="8">
        <f>Gmden!M478</f>
        <v>1073353.8871139279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ROUND(Anteile!$B$31/'Abs3'!$M$2102*'Abs3'!M479,0)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1695</v>
      </c>
      <c r="F480" s="37">
        <f>Gmden!N479</f>
        <v>0</v>
      </c>
      <c r="G480" s="8">
        <f t="shared" si="37"/>
        <v>0</v>
      </c>
      <c r="H480" s="25">
        <f>ROUND(Anteile!$B$29/'Abs3'!$G$2102*'Abs3'!G480,0)</f>
        <v>0</v>
      </c>
      <c r="I480" s="37">
        <f>Gmden!O479</f>
        <v>0</v>
      </c>
      <c r="J480" s="8">
        <f t="shared" si="38"/>
        <v>0</v>
      </c>
      <c r="K480" s="25">
        <f>ROUND(Anteile!$B$30/'Abs3'!$J$2102*'Abs3'!J480,0)</f>
        <v>0</v>
      </c>
      <c r="L480" s="8">
        <f>Gmden!M479</f>
        <v>1599298.8595533229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ROUND(Anteile!$B$31/'Abs3'!$M$2102*'Abs3'!M480,0)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1303</v>
      </c>
      <c r="F481" s="37">
        <f>Gmden!N480</f>
        <v>0</v>
      </c>
      <c r="G481" s="8">
        <f t="shared" si="37"/>
        <v>0</v>
      </c>
      <c r="H481" s="25">
        <f>ROUND(Anteile!$B$29/'Abs3'!$G$2102*'Abs3'!G481,0)</f>
        <v>0</v>
      </c>
      <c r="I481" s="37">
        <f>Gmden!O480</f>
        <v>0</v>
      </c>
      <c r="J481" s="8">
        <f t="shared" si="38"/>
        <v>0</v>
      </c>
      <c r="K481" s="25">
        <f>ROUND(Anteile!$B$30/'Abs3'!$J$2102*'Abs3'!J481,0)</f>
        <v>0</v>
      </c>
      <c r="L481" s="8">
        <f>Gmden!M480</f>
        <v>1288175.1163390032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ROUND(Anteile!$B$31/'Abs3'!$M$2102*'Abs3'!M481,0)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1571</v>
      </c>
      <c r="F482" s="37">
        <f>Gmden!N481</f>
        <v>0</v>
      </c>
      <c r="G482" s="8">
        <f t="shared" si="37"/>
        <v>0</v>
      </c>
      <c r="H482" s="25">
        <f>ROUND(Anteile!$B$29/'Abs3'!$G$2102*'Abs3'!G482,0)</f>
        <v>0</v>
      </c>
      <c r="I482" s="37">
        <f>Gmden!O481</f>
        <v>0</v>
      </c>
      <c r="J482" s="8">
        <f t="shared" si="38"/>
        <v>0</v>
      </c>
      <c r="K482" s="25">
        <f>ROUND(Anteile!$B$30/'Abs3'!$J$2102*'Abs3'!J482,0)</f>
        <v>0</v>
      </c>
      <c r="L482" s="8">
        <f>Gmden!M481</f>
        <v>1504618.0843047339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ROUND(Anteile!$B$31/'Abs3'!$M$2102*'Abs3'!M482,0)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1317</v>
      </c>
      <c r="F483" s="37">
        <f>Gmden!N482</f>
        <v>0</v>
      </c>
      <c r="G483" s="8">
        <f t="shared" si="37"/>
        <v>0</v>
      </c>
      <c r="H483" s="25">
        <f>ROUND(Anteile!$B$29/'Abs3'!$G$2102*'Abs3'!G483,0)</f>
        <v>0</v>
      </c>
      <c r="I483" s="37">
        <f>Gmden!O482</f>
        <v>0</v>
      </c>
      <c r="J483" s="8">
        <f t="shared" si="38"/>
        <v>0</v>
      </c>
      <c r="K483" s="25">
        <f>ROUND(Anteile!$B$30/'Abs3'!$J$2102*'Abs3'!J483,0)</f>
        <v>0</v>
      </c>
      <c r="L483" s="8">
        <f>Gmden!M482</f>
        <v>1199244.0082016084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ROUND(Anteile!$B$31/'Abs3'!$M$2102*'Abs3'!M483,0)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1305</v>
      </c>
      <c r="F484" s="37">
        <f>Gmden!N483</f>
        <v>0</v>
      </c>
      <c r="G484" s="8">
        <f t="shared" si="37"/>
        <v>0</v>
      </c>
      <c r="H484" s="25">
        <f>ROUND(Anteile!$B$29/'Abs3'!$G$2102*'Abs3'!G484,0)</f>
        <v>0</v>
      </c>
      <c r="I484" s="37">
        <f>Gmden!O483</f>
        <v>0</v>
      </c>
      <c r="J484" s="8">
        <f t="shared" si="38"/>
        <v>0</v>
      </c>
      <c r="K484" s="25">
        <f>ROUND(Anteile!$B$30/'Abs3'!$J$2102*'Abs3'!J484,0)</f>
        <v>0</v>
      </c>
      <c r="L484" s="8">
        <f>Gmden!M483</f>
        <v>1203094.225142824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ROUND(Anteile!$B$31/'Abs3'!$M$2102*'Abs3'!M484,0)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11751</v>
      </c>
      <c r="F485" s="37">
        <f>Gmden!N484</f>
        <v>0</v>
      </c>
      <c r="G485" s="8">
        <f t="shared" si="37"/>
        <v>0</v>
      </c>
      <c r="H485" s="25">
        <f>ROUND(Anteile!$B$29/'Abs3'!$G$2102*'Abs3'!G485,0)</f>
        <v>0</v>
      </c>
      <c r="I485" s="37">
        <f>Gmden!O484</f>
        <v>0</v>
      </c>
      <c r="J485" s="8">
        <f t="shared" si="38"/>
        <v>0</v>
      </c>
      <c r="K485" s="25">
        <f>ROUND(Anteile!$B$30/'Abs3'!$J$2102*'Abs3'!J485,0)</f>
        <v>0</v>
      </c>
      <c r="L485" s="8">
        <f>Gmden!M484</f>
        <v>15383958.312771456</v>
      </c>
      <c r="M485" s="8">
        <f ca="1">IF(AND(E485&gt;10000,Gmden!J484=500,Gmden!K484=500),MAX(0,OFFSET('Fk Abs3'!$E$7,'Abs3'!C485,0)*0.95*E485-L485),0)</f>
        <v>1388247.2893320154</v>
      </c>
      <c r="N485" s="25">
        <f ca="1">ROUND(Anteile!$B$31/'Abs3'!$M$2102*'Abs3'!M485,0)</f>
        <v>39131</v>
      </c>
      <c r="O485" s="27"/>
      <c r="P485" s="25">
        <f t="shared" ca="1" si="39"/>
        <v>39131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563</v>
      </c>
      <c r="F486" s="37">
        <f>Gmden!N485</f>
        <v>0</v>
      </c>
      <c r="G486" s="8">
        <f t="shared" si="37"/>
        <v>0</v>
      </c>
      <c r="H486" s="25">
        <f>ROUND(Anteile!$B$29/'Abs3'!$G$2102*'Abs3'!G486,0)</f>
        <v>0</v>
      </c>
      <c r="I486" s="37">
        <f>Gmden!O485</f>
        <v>0</v>
      </c>
      <c r="J486" s="8">
        <f t="shared" si="38"/>
        <v>0</v>
      </c>
      <c r="K486" s="25">
        <f>ROUND(Anteile!$B$30/'Abs3'!$J$2102*'Abs3'!J486,0)</f>
        <v>0</v>
      </c>
      <c r="L486" s="8">
        <f>Gmden!M485</f>
        <v>544743.06379564444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ROUND(Anteile!$B$31/'Abs3'!$M$2102*'Abs3'!M486,0)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1937</v>
      </c>
      <c r="F487" s="37">
        <f>Gmden!N486</f>
        <v>0</v>
      </c>
      <c r="G487" s="8">
        <f t="shared" si="37"/>
        <v>0</v>
      </c>
      <c r="H487" s="25">
        <f>ROUND(Anteile!$B$29/'Abs3'!$G$2102*'Abs3'!G487,0)</f>
        <v>0</v>
      </c>
      <c r="I487" s="37">
        <f>Gmden!O486</f>
        <v>0</v>
      </c>
      <c r="J487" s="8">
        <f t="shared" si="38"/>
        <v>0</v>
      </c>
      <c r="K487" s="25">
        <f>ROUND(Anteile!$B$30/'Abs3'!$J$2102*'Abs3'!J487,0)</f>
        <v>0</v>
      </c>
      <c r="L487" s="8">
        <f>Gmden!M486</f>
        <v>1932809.4869598232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ROUND(Anteile!$B$31/'Abs3'!$M$2102*'Abs3'!M487,0)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1227</v>
      </c>
      <c r="F488" s="37">
        <f>Gmden!N487</f>
        <v>0</v>
      </c>
      <c r="G488" s="8">
        <f t="shared" si="37"/>
        <v>0</v>
      </c>
      <c r="H488" s="25">
        <f>ROUND(Anteile!$B$29/'Abs3'!$G$2102*'Abs3'!G488,0)</f>
        <v>0</v>
      </c>
      <c r="I488" s="37">
        <f>Gmden!O487</f>
        <v>0</v>
      </c>
      <c r="J488" s="8">
        <f t="shared" si="38"/>
        <v>0</v>
      </c>
      <c r="K488" s="25">
        <f>ROUND(Anteile!$B$30/'Abs3'!$J$2102*'Abs3'!J488,0)</f>
        <v>0</v>
      </c>
      <c r="L488" s="8">
        <f>Gmden!M487</f>
        <v>1174067.6102607241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ROUND(Anteile!$B$31/'Abs3'!$M$2102*'Abs3'!M488,0)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1023</v>
      </c>
      <c r="F489" s="37">
        <f>Gmden!N488</f>
        <v>0</v>
      </c>
      <c r="G489" s="8">
        <f t="shared" si="37"/>
        <v>0</v>
      </c>
      <c r="H489" s="25">
        <f>ROUND(Anteile!$B$29/'Abs3'!$G$2102*'Abs3'!G489,0)</f>
        <v>0</v>
      </c>
      <c r="I489" s="37">
        <f>Gmden!O488</f>
        <v>0</v>
      </c>
      <c r="J489" s="8">
        <f t="shared" si="38"/>
        <v>0</v>
      </c>
      <c r="K489" s="25">
        <f>ROUND(Anteile!$B$30/'Abs3'!$J$2102*'Abs3'!J489,0)</f>
        <v>0</v>
      </c>
      <c r="L489" s="8">
        <f>Gmden!M488</f>
        <v>907435.12826138618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ROUND(Anteile!$B$31/'Abs3'!$M$2102*'Abs3'!M489,0)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1550</v>
      </c>
      <c r="F490" s="37">
        <f>Gmden!N489</f>
        <v>0</v>
      </c>
      <c r="G490" s="8">
        <f t="shared" si="37"/>
        <v>0</v>
      </c>
      <c r="H490" s="25">
        <f>ROUND(Anteile!$B$29/'Abs3'!$G$2102*'Abs3'!G490,0)</f>
        <v>0</v>
      </c>
      <c r="I490" s="37">
        <f>Gmden!O489</f>
        <v>0</v>
      </c>
      <c r="J490" s="8">
        <f t="shared" si="38"/>
        <v>0</v>
      </c>
      <c r="K490" s="25">
        <f>ROUND(Anteile!$B$30/'Abs3'!$J$2102*'Abs3'!J490,0)</f>
        <v>0</v>
      </c>
      <c r="L490" s="8">
        <f>Gmden!M489</f>
        <v>1510455.9583611113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ROUND(Anteile!$B$31/'Abs3'!$M$2102*'Abs3'!M490,0)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1584</v>
      </c>
      <c r="F491" s="37">
        <f>Gmden!N490</f>
        <v>0</v>
      </c>
      <c r="G491" s="8">
        <f t="shared" si="37"/>
        <v>0</v>
      </c>
      <c r="H491" s="25">
        <f>ROUND(Anteile!$B$29/'Abs3'!$G$2102*'Abs3'!G491,0)</f>
        <v>0</v>
      </c>
      <c r="I491" s="37">
        <f>Gmden!O490</f>
        <v>0</v>
      </c>
      <c r="J491" s="8">
        <f t="shared" si="38"/>
        <v>0</v>
      </c>
      <c r="K491" s="25">
        <f>ROUND(Anteile!$B$30/'Abs3'!$J$2102*'Abs3'!J491,0)</f>
        <v>0</v>
      </c>
      <c r="L491" s="8">
        <f>Gmden!M490</f>
        <v>1499790.6537595654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ROUND(Anteile!$B$31/'Abs3'!$M$2102*'Abs3'!M491,0)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4239</v>
      </c>
      <c r="F492" s="37">
        <f>Gmden!N491</f>
        <v>0</v>
      </c>
      <c r="G492" s="8">
        <f t="shared" si="37"/>
        <v>0</v>
      </c>
      <c r="H492" s="25">
        <f>ROUND(Anteile!$B$29/'Abs3'!$G$2102*'Abs3'!G492,0)</f>
        <v>0</v>
      </c>
      <c r="I492" s="37">
        <f>Gmden!O491</f>
        <v>0</v>
      </c>
      <c r="J492" s="8">
        <f t="shared" si="38"/>
        <v>0</v>
      </c>
      <c r="K492" s="25">
        <f>ROUND(Anteile!$B$30/'Abs3'!$J$2102*'Abs3'!J492,0)</f>
        <v>0</v>
      </c>
      <c r="L492" s="8">
        <f>Gmden!M491</f>
        <v>4670617.7496300023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ROUND(Anteile!$B$31/'Abs3'!$M$2102*'Abs3'!M492,0)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988</v>
      </c>
      <c r="F493" s="37">
        <f>Gmden!N492</f>
        <v>0</v>
      </c>
      <c r="G493" s="8">
        <f t="shared" si="37"/>
        <v>0</v>
      </c>
      <c r="H493" s="25">
        <f>ROUND(Anteile!$B$29/'Abs3'!$G$2102*'Abs3'!G493,0)</f>
        <v>0</v>
      </c>
      <c r="I493" s="37">
        <f>Gmden!O492</f>
        <v>0</v>
      </c>
      <c r="J493" s="8">
        <f t="shared" si="38"/>
        <v>0</v>
      </c>
      <c r="K493" s="25">
        <f>ROUND(Anteile!$B$30/'Abs3'!$J$2102*'Abs3'!J493,0)</f>
        <v>0</v>
      </c>
      <c r="L493" s="8">
        <f>Gmden!M492</f>
        <v>904124.38046272856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ROUND(Anteile!$B$31/'Abs3'!$M$2102*'Abs3'!M493,0)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871</v>
      </c>
      <c r="F494" s="37">
        <f>Gmden!N493</f>
        <v>0</v>
      </c>
      <c r="G494" s="8">
        <f t="shared" si="37"/>
        <v>0</v>
      </c>
      <c r="H494" s="25">
        <f>ROUND(Anteile!$B$29/'Abs3'!$G$2102*'Abs3'!G494,0)</f>
        <v>0</v>
      </c>
      <c r="I494" s="37">
        <f>Gmden!O493</f>
        <v>0</v>
      </c>
      <c r="J494" s="8">
        <f t="shared" si="38"/>
        <v>0</v>
      </c>
      <c r="K494" s="25">
        <f>ROUND(Anteile!$B$30/'Abs3'!$J$2102*'Abs3'!J494,0)</f>
        <v>0</v>
      </c>
      <c r="L494" s="8">
        <f>Gmden!M493</f>
        <v>779486.90618344792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ROUND(Anteile!$B$31/'Abs3'!$M$2102*'Abs3'!M494,0)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935</v>
      </c>
      <c r="F495" s="37">
        <f>Gmden!N494</f>
        <v>0</v>
      </c>
      <c r="G495" s="8">
        <f t="shared" si="37"/>
        <v>0</v>
      </c>
      <c r="H495" s="25">
        <f>ROUND(Anteile!$B$29/'Abs3'!$G$2102*'Abs3'!G495,0)</f>
        <v>0</v>
      </c>
      <c r="I495" s="37">
        <f>Gmden!O494</f>
        <v>0</v>
      </c>
      <c r="J495" s="8">
        <f t="shared" si="38"/>
        <v>0</v>
      </c>
      <c r="K495" s="25">
        <f>ROUND(Anteile!$B$30/'Abs3'!$J$2102*'Abs3'!J495,0)</f>
        <v>0</v>
      </c>
      <c r="L495" s="8">
        <f>Gmden!M494</f>
        <v>908945.71518878068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ROUND(Anteile!$B$31/'Abs3'!$M$2102*'Abs3'!M495,0)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2154</v>
      </c>
      <c r="F496" s="37">
        <f>Gmden!N495</f>
        <v>0</v>
      </c>
      <c r="G496" s="8">
        <f t="shared" si="37"/>
        <v>0</v>
      </c>
      <c r="H496" s="25">
        <f>ROUND(Anteile!$B$29/'Abs3'!$G$2102*'Abs3'!G496,0)</f>
        <v>0</v>
      </c>
      <c r="I496" s="37">
        <f>Gmden!O495</f>
        <v>0</v>
      </c>
      <c r="J496" s="8">
        <f t="shared" si="38"/>
        <v>0</v>
      </c>
      <c r="K496" s="25">
        <f>ROUND(Anteile!$B$30/'Abs3'!$J$2102*'Abs3'!J496,0)</f>
        <v>0</v>
      </c>
      <c r="L496" s="8">
        <f>Gmden!M495</f>
        <v>2040442.0014071362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ROUND(Anteile!$B$31/'Abs3'!$M$2102*'Abs3'!M496,0)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2375</v>
      </c>
      <c r="F497" s="37">
        <f>Gmden!N496</f>
        <v>0</v>
      </c>
      <c r="G497" s="8">
        <f t="shared" si="37"/>
        <v>0</v>
      </c>
      <c r="H497" s="25">
        <f>ROUND(Anteile!$B$29/'Abs3'!$G$2102*'Abs3'!G497,0)</f>
        <v>0</v>
      </c>
      <c r="I497" s="37">
        <f>Gmden!O496</f>
        <v>0</v>
      </c>
      <c r="J497" s="8">
        <f t="shared" si="38"/>
        <v>0</v>
      </c>
      <c r="K497" s="25">
        <f>ROUND(Anteile!$B$30/'Abs3'!$J$2102*'Abs3'!J497,0)</f>
        <v>0</v>
      </c>
      <c r="L497" s="8">
        <f>Gmden!M496</f>
        <v>2328028.3376080822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ROUND(Anteile!$B$31/'Abs3'!$M$2102*'Abs3'!M497,0)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2445</v>
      </c>
      <c r="F498" s="37">
        <f>Gmden!N497</f>
        <v>0</v>
      </c>
      <c r="G498" s="8">
        <f t="shared" si="37"/>
        <v>0</v>
      </c>
      <c r="H498" s="25">
        <f>ROUND(Anteile!$B$29/'Abs3'!$G$2102*'Abs3'!G498,0)</f>
        <v>0</v>
      </c>
      <c r="I498" s="37">
        <f>Gmden!O497</f>
        <v>0</v>
      </c>
      <c r="J498" s="8">
        <f t="shared" si="38"/>
        <v>0</v>
      </c>
      <c r="K498" s="25">
        <f>ROUND(Anteile!$B$30/'Abs3'!$J$2102*'Abs3'!J498,0)</f>
        <v>0</v>
      </c>
      <c r="L498" s="8">
        <f>Gmden!M497</f>
        <v>2195372.5003412012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ROUND(Anteile!$B$31/'Abs3'!$M$2102*'Abs3'!M498,0)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3421</v>
      </c>
      <c r="F499" s="37">
        <f>Gmden!N498</f>
        <v>0</v>
      </c>
      <c r="G499" s="8">
        <f t="shared" si="37"/>
        <v>0</v>
      </c>
      <c r="H499" s="25">
        <f>ROUND(Anteile!$B$29/'Abs3'!$G$2102*'Abs3'!G499,0)</f>
        <v>0</v>
      </c>
      <c r="I499" s="37">
        <f>Gmden!O498</f>
        <v>0</v>
      </c>
      <c r="J499" s="8">
        <f t="shared" si="38"/>
        <v>0</v>
      </c>
      <c r="K499" s="25">
        <f>ROUND(Anteile!$B$30/'Abs3'!$J$2102*'Abs3'!J499,0)</f>
        <v>0</v>
      </c>
      <c r="L499" s="8">
        <f>Gmden!M498</f>
        <v>3188098.9411751726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ROUND(Anteile!$B$31/'Abs3'!$M$2102*'Abs3'!M499,0)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823</v>
      </c>
      <c r="F500" s="37">
        <f>Gmden!N499</f>
        <v>0</v>
      </c>
      <c r="G500" s="8">
        <f t="shared" si="37"/>
        <v>0</v>
      </c>
      <c r="H500" s="25">
        <f>ROUND(Anteile!$B$29/'Abs3'!$G$2102*'Abs3'!G500,0)</f>
        <v>0</v>
      </c>
      <c r="I500" s="37">
        <f>Gmden!O499</f>
        <v>0</v>
      </c>
      <c r="J500" s="8">
        <f t="shared" si="38"/>
        <v>0</v>
      </c>
      <c r="K500" s="25">
        <f>ROUND(Anteile!$B$30/'Abs3'!$J$2102*'Abs3'!J500,0)</f>
        <v>0</v>
      </c>
      <c r="L500" s="8">
        <f>Gmden!M499</f>
        <v>779892.78214658459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ROUND(Anteile!$B$31/'Abs3'!$M$2102*'Abs3'!M500,0)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831</v>
      </c>
      <c r="F501" s="37">
        <f>Gmden!N500</f>
        <v>0</v>
      </c>
      <c r="G501" s="8">
        <f t="shared" si="37"/>
        <v>0</v>
      </c>
      <c r="H501" s="25">
        <f>ROUND(Anteile!$B$29/'Abs3'!$G$2102*'Abs3'!G501,0)</f>
        <v>0</v>
      </c>
      <c r="I501" s="37">
        <f>Gmden!O500</f>
        <v>0</v>
      </c>
      <c r="J501" s="8">
        <f t="shared" si="38"/>
        <v>0</v>
      </c>
      <c r="K501" s="25">
        <f>ROUND(Anteile!$B$30/'Abs3'!$J$2102*'Abs3'!J501,0)</f>
        <v>0</v>
      </c>
      <c r="L501" s="8">
        <f>Gmden!M500</f>
        <v>898237.64932083245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ROUND(Anteile!$B$31/'Abs3'!$M$2102*'Abs3'!M501,0)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1349</v>
      </c>
      <c r="F502" s="37">
        <f>Gmden!N501</f>
        <v>0</v>
      </c>
      <c r="G502" s="8">
        <f t="shared" si="37"/>
        <v>0</v>
      </c>
      <c r="H502" s="25">
        <f>ROUND(Anteile!$B$29/'Abs3'!$G$2102*'Abs3'!G502,0)</f>
        <v>0</v>
      </c>
      <c r="I502" s="37">
        <f>Gmden!O501</f>
        <v>0</v>
      </c>
      <c r="J502" s="8">
        <f t="shared" si="38"/>
        <v>0</v>
      </c>
      <c r="K502" s="25">
        <f>ROUND(Anteile!$B$30/'Abs3'!$J$2102*'Abs3'!J502,0)</f>
        <v>0</v>
      </c>
      <c r="L502" s="8">
        <f>Gmden!M501</f>
        <v>1312048.9096917009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ROUND(Anteile!$B$31/'Abs3'!$M$2102*'Abs3'!M502,0)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1204</v>
      </c>
      <c r="F503" s="37">
        <f>Gmden!N502</f>
        <v>0</v>
      </c>
      <c r="G503" s="8">
        <f t="shared" si="37"/>
        <v>0</v>
      </c>
      <c r="H503" s="25">
        <f>ROUND(Anteile!$B$29/'Abs3'!$G$2102*'Abs3'!G503,0)</f>
        <v>0</v>
      </c>
      <c r="I503" s="37">
        <f>Gmden!O502</f>
        <v>0</v>
      </c>
      <c r="J503" s="8">
        <f t="shared" si="38"/>
        <v>0</v>
      </c>
      <c r="K503" s="25">
        <f>ROUND(Anteile!$B$30/'Abs3'!$J$2102*'Abs3'!J503,0)</f>
        <v>0</v>
      </c>
      <c r="L503" s="8">
        <f>Gmden!M502</f>
        <v>1182241.5393493171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ROUND(Anteile!$B$31/'Abs3'!$M$2102*'Abs3'!M503,0)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3510</v>
      </c>
      <c r="F504" s="37">
        <f>Gmden!N503</f>
        <v>0</v>
      </c>
      <c r="G504" s="8">
        <f t="shared" si="37"/>
        <v>0</v>
      </c>
      <c r="H504" s="25">
        <f>ROUND(Anteile!$B$29/'Abs3'!$G$2102*'Abs3'!G504,0)</f>
        <v>0</v>
      </c>
      <c r="I504" s="37">
        <f>Gmden!O503</f>
        <v>0</v>
      </c>
      <c r="J504" s="8">
        <f t="shared" si="38"/>
        <v>0</v>
      </c>
      <c r="K504" s="25">
        <f>ROUND(Anteile!$B$30/'Abs3'!$J$2102*'Abs3'!J504,0)</f>
        <v>0</v>
      </c>
      <c r="L504" s="8">
        <f>Gmden!M503</f>
        <v>4175740.0334159639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ROUND(Anteile!$B$31/'Abs3'!$M$2102*'Abs3'!M504,0)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3528</v>
      </c>
      <c r="F505" s="37">
        <f>Gmden!N504</f>
        <v>0</v>
      </c>
      <c r="G505" s="8">
        <f t="shared" si="37"/>
        <v>0</v>
      </c>
      <c r="H505" s="25">
        <f>ROUND(Anteile!$B$29/'Abs3'!$G$2102*'Abs3'!G505,0)</f>
        <v>0</v>
      </c>
      <c r="I505" s="37">
        <f>Gmden!O504</f>
        <v>0</v>
      </c>
      <c r="J505" s="8">
        <f t="shared" si="38"/>
        <v>0</v>
      </c>
      <c r="K505" s="25">
        <f>ROUND(Anteile!$B$30/'Abs3'!$J$2102*'Abs3'!J505,0)</f>
        <v>0</v>
      </c>
      <c r="L505" s="8">
        <f>Gmden!M504</f>
        <v>4312243.4218142778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ROUND(Anteile!$B$31/'Abs3'!$M$2102*'Abs3'!M505,0)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1330</v>
      </c>
      <c r="F506" s="37">
        <f>Gmden!N505</f>
        <v>0</v>
      </c>
      <c r="G506" s="8">
        <f t="shared" si="37"/>
        <v>0</v>
      </c>
      <c r="H506" s="25">
        <f>ROUND(Anteile!$B$29/'Abs3'!$G$2102*'Abs3'!G506,0)</f>
        <v>0</v>
      </c>
      <c r="I506" s="37">
        <f>Gmden!O505</f>
        <v>0</v>
      </c>
      <c r="J506" s="8">
        <f t="shared" si="38"/>
        <v>0</v>
      </c>
      <c r="K506" s="25">
        <f>ROUND(Anteile!$B$30/'Abs3'!$J$2102*'Abs3'!J506,0)</f>
        <v>0</v>
      </c>
      <c r="L506" s="8">
        <f>Gmden!M505</f>
        <v>1444449.253699827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ROUND(Anteile!$B$31/'Abs3'!$M$2102*'Abs3'!M506,0)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6465</v>
      </c>
      <c r="F507" s="37">
        <f>Gmden!N506</f>
        <v>0</v>
      </c>
      <c r="G507" s="8">
        <f t="shared" si="37"/>
        <v>0</v>
      </c>
      <c r="H507" s="25">
        <f>ROUND(Anteile!$B$29/'Abs3'!$G$2102*'Abs3'!G507,0)</f>
        <v>0</v>
      </c>
      <c r="I507" s="37">
        <f>Gmden!O506</f>
        <v>0</v>
      </c>
      <c r="J507" s="8">
        <f t="shared" si="38"/>
        <v>0</v>
      </c>
      <c r="K507" s="25">
        <f>ROUND(Anteile!$B$30/'Abs3'!$J$2102*'Abs3'!J507,0)</f>
        <v>0</v>
      </c>
      <c r="L507" s="8">
        <f>Gmden!M506</f>
        <v>8953557.8358416408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ROUND(Anteile!$B$31/'Abs3'!$M$2102*'Abs3'!M507,0)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1422</v>
      </c>
      <c r="F508" s="37">
        <f>Gmden!N507</f>
        <v>0</v>
      </c>
      <c r="G508" s="8">
        <f t="shared" si="37"/>
        <v>0</v>
      </c>
      <c r="H508" s="25">
        <f>ROUND(Anteile!$B$29/'Abs3'!$G$2102*'Abs3'!G508,0)</f>
        <v>0</v>
      </c>
      <c r="I508" s="37">
        <f>Gmden!O507</f>
        <v>0</v>
      </c>
      <c r="J508" s="8">
        <f t="shared" si="38"/>
        <v>0</v>
      </c>
      <c r="K508" s="25">
        <f>ROUND(Anteile!$B$30/'Abs3'!$J$2102*'Abs3'!J508,0)</f>
        <v>0</v>
      </c>
      <c r="L508" s="8">
        <f>Gmden!M507</f>
        <v>1413023.7774659735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ROUND(Anteile!$B$31/'Abs3'!$M$2102*'Abs3'!M508,0)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724</v>
      </c>
      <c r="F509" s="37">
        <f>Gmden!N508</f>
        <v>0</v>
      </c>
      <c r="G509" s="8">
        <f t="shared" si="37"/>
        <v>0</v>
      </c>
      <c r="H509" s="25">
        <f>ROUND(Anteile!$B$29/'Abs3'!$G$2102*'Abs3'!G509,0)</f>
        <v>0</v>
      </c>
      <c r="I509" s="37">
        <f>Gmden!O508</f>
        <v>0</v>
      </c>
      <c r="J509" s="8">
        <f t="shared" si="38"/>
        <v>0</v>
      </c>
      <c r="K509" s="25">
        <f>ROUND(Anteile!$B$30/'Abs3'!$J$2102*'Abs3'!J509,0)</f>
        <v>0</v>
      </c>
      <c r="L509" s="8">
        <f>Gmden!M508</f>
        <v>648847.83121333679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ROUND(Anteile!$B$31/'Abs3'!$M$2102*'Abs3'!M509,0)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671</v>
      </c>
      <c r="F510" s="37">
        <f>Gmden!N509</f>
        <v>0</v>
      </c>
      <c r="G510" s="8">
        <f t="shared" si="37"/>
        <v>0</v>
      </c>
      <c r="H510" s="25">
        <f>ROUND(Anteile!$B$29/'Abs3'!$G$2102*'Abs3'!G510,0)</f>
        <v>0</v>
      </c>
      <c r="I510" s="37">
        <f>Gmden!O509</f>
        <v>0</v>
      </c>
      <c r="J510" s="8">
        <f t="shared" si="38"/>
        <v>0</v>
      </c>
      <c r="K510" s="25">
        <f>ROUND(Anteile!$B$30/'Abs3'!$J$2102*'Abs3'!J510,0)</f>
        <v>0</v>
      </c>
      <c r="L510" s="8">
        <f>Gmden!M509</f>
        <v>634815.66816076939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ROUND(Anteile!$B$31/'Abs3'!$M$2102*'Abs3'!M510,0)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873</v>
      </c>
      <c r="F511" s="37">
        <f>Gmden!N510</f>
        <v>0</v>
      </c>
      <c r="G511" s="8">
        <f t="shared" si="37"/>
        <v>0</v>
      </c>
      <c r="H511" s="25">
        <f>ROUND(Anteile!$B$29/'Abs3'!$G$2102*'Abs3'!G511,0)</f>
        <v>0</v>
      </c>
      <c r="I511" s="37">
        <f>Gmden!O510</f>
        <v>0</v>
      </c>
      <c r="J511" s="8">
        <f t="shared" si="38"/>
        <v>0</v>
      </c>
      <c r="K511" s="25">
        <f>ROUND(Anteile!$B$30/'Abs3'!$J$2102*'Abs3'!J511,0)</f>
        <v>0</v>
      </c>
      <c r="L511" s="8">
        <f>Gmden!M510</f>
        <v>816301.95799996145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ROUND(Anteile!$B$31/'Abs3'!$M$2102*'Abs3'!M511,0)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706</v>
      </c>
      <c r="F512" s="37">
        <f>Gmden!N511</f>
        <v>0</v>
      </c>
      <c r="G512" s="8">
        <f t="shared" si="37"/>
        <v>0</v>
      </c>
      <c r="H512" s="25">
        <f>ROUND(Anteile!$B$29/'Abs3'!$G$2102*'Abs3'!G512,0)</f>
        <v>0</v>
      </c>
      <c r="I512" s="37">
        <f>Gmden!O511</f>
        <v>0</v>
      </c>
      <c r="J512" s="8">
        <f t="shared" si="38"/>
        <v>0</v>
      </c>
      <c r="K512" s="25">
        <f>ROUND(Anteile!$B$30/'Abs3'!$J$2102*'Abs3'!J512,0)</f>
        <v>0</v>
      </c>
      <c r="L512" s="8">
        <f>Gmden!M511</f>
        <v>677443.34024968254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ROUND(Anteile!$B$31/'Abs3'!$M$2102*'Abs3'!M512,0)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523</v>
      </c>
      <c r="F513" s="37">
        <f>Gmden!N512</f>
        <v>0</v>
      </c>
      <c r="G513" s="8">
        <f t="shared" si="37"/>
        <v>0</v>
      </c>
      <c r="H513" s="25">
        <f>ROUND(Anteile!$B$29/'Abs3'!$G$2102*'Abs3'!G513,0)</f>
        <v>0</v>
      </c>
      <c r="I513" s="37">
        <f>Gmden!O512</f>
        <v>0</v>
      </c>
      <c r="J513" s="8">
        <f t="shared" si="38"/>
        <v>0</v>
      </c>
      <c r="K513" s="25">
        <f>ROUND(Anteile!$B$30/'Abs3'!$J$2102*'Abs3'!J513,0)</f>
        <v>0</v>
      </c>
      <c r="L513" s="8">
        <f>Gmden!M512</f>
        <v>466948.59295799508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ROUND(Anteile!$B$31/'Abs3'!$M$2102*'Abs3'!M513,0)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1047</v>
      </c>
      <c r="F514" s="37">
        <f>Gmden!N513</f>
        <v>0</v>
      </c>
      <c r="G514" s="8">
        <f t="shared" si="37"/>
        <v>0</v>
      </c>
      <c r="H514" s="25">
        <f>ROUND(Anteile!$B$29/'Abs3'!$G$2102*'Abs3'!G514,0)</f>
        <v>0</v>
      </c>
      <c r="I514" s="37">
        <f>Gmden!O513</f>
        <v>0</v>
      </c>
      <c r="J514" s="8">
        <f t="shared" si="38"/>
        <v>0</v>
      </c>
      <c r="K514" s="25">
        <f>ROUND(Anteile!$B$30/'Abs3'!$J$2102*'Abs3'!J514,0)</f>
        <v>0</v>
      </c>
      <c r="L514" s="8">
        <f>Gmden!M513</f>
        <v>985239.89515522041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ROUND(Anteile!$B$31/'Abs3'!$M$2102*'Abs3'!M514,0)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846</v>
      </c>
      <c r="F515" s="37">
        <f>Gmden!N514</f>
        <v>0</v>
      </c>
      <c r="G515" s="8">
        <f t="shared" si="37"/>
        <v>0</v>
      </c>
      <c r="H515" s="25">
        <f>ROUND(Anteile!$B$29/'Abs3'!$G$2102*'Abs3'!G515,0)</f>
        <v>0</v>
      </c>
      <c r="I515" s="37">
        <f>Gmden!O514</f>
        <v>0</v>
      </c>
      <c r="J515" s="8">
        <f t="shared" si="38"/>
        <v>0</v>
      </c>
      <c r="K515" s="25">
        <f>ROUND(Anteile!$B$30/'Abs3'!$J$2102*'Abs3'!J515,0)</f>
        <v>0</v>
      </c>
      <c r="L515" s="8">
        <f>Gmden!M514</f>
        <v>985139.23063913803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ROUND(Anteile!$B$31/'Abs3'!$M$2102*'Abs3'!M515,0)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1301</v>
      </c>
      <c r="F516" s="37">
        <f>Gmden!N515</f>
        <v>0</v>
      </c>
      <c r="G516" s="8">
        <f t="shared" si="37"/>
        <v>0</v>
      </c>
      <c r="H516" s="25">
        <f>ROUND(Anteile!$B$29/'Abs3'!$G$2102*'Abs3'!G516,0)</f>
        <v>0</v>
      </c>
      <c r="I516" s="37">
        <f>Gmden!O515</f>
        <v>0</v>
      </c>
      <c r="J516" s="8">
        <f t="shared" si="38"/>
        <v>0</v>
      </c>
      <c r="K516" s="25">
        <f>ROUND(Anteile!$B$30/'Abs3'!$J$2102*'Abs3'!J516,0)</f>
        <v>0</v>
      </c>
      <c r="L516" s="8">
        <f>Gmden!M515</f>
        <v>1611242.8114338694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ROUND(Anteile!$B$31/'Abs3'!$M$2102*'Abs3'!M516,0)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1628</v>
      </c>
      <c r="F517" s="37">
        <f>Gmden!N516</f>
        <v>0</v>
      </c>
      <c r="G517" s="8">
        <f t="shared" si="37"/>
        <v>0</v>
      </c>
      <c r="H517" s="25">
        <f>ROUND(Anteile!$B$29/'Abs3'!$G$2102*'Abs3'!G517,0)</f>
        <v>0</v>
      </c>
      <c r="I517" s="37">
        <f>Gmden!O516</f>
        <v>0</v>
      </c>
      <c r="J517" s="8">
        <f t="shared" si="38"/>
        <v>0</v>
      </c>
      <c r="K517" s="25">
        <f>ROUND(Anteile!$B$30/'Abs3'!$J$2102*'Abs3'!J517,0)</f>
        <v>0</v>
      </c>
      <c r="L517" s="8">
        <f>Gmden!M516</f>
        <v>1577431.8083084419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ROUND(Anteile!$B$31/'Abs3'!$M$2102*'Abs3'!M517,0)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1594</v>
      </c>
      <c r="F518" s="37">
        <f>Gmden!N517</f>
        <v>0</v>
      </c>
      <c r="G518" s="8">
        <f t="shared" si="37"/>
        <v>0</v>
      </c>
      <c r="H518" s="25">
        <f>ROUND(Anteile!$B$29/'Abs3'!$G$2102*'Abs3'!G518,0)</f>
        <v>0</v>
      </c>
      <c r="I518" s="37">
        <f>Gmden!O517</f>
        <v>0</v>
      </c>
      <c r="J518" s="8">
        <f t="shared" si="38"/>
        <v>0</v>
      </c>
      <c r="K518" s="25">
        <f>ROUND(Anteile!$B$30/'Abs3'!$J$2102*'Abs3'!J518,0)</f>
        <v>0</v>
      </c>
      <c r="L518" s="8">
        <f>Gmden!M517</f>
        <v>1576459.8579752194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ROUND(Anteile!$B$31/'Abs3'!$M$2102*'Abs3'!M518,0)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763</v>
      </c>
      <c r="F519" s="37">
        <f>Gmden!N518</f>
        <v>0</v>
      </c>
      <c r="G519" s="8">
        <f t="shared" si="37"/>
        <v>0</v>
      </c>
      <c r="H519" s="25">
        <f>ROUND(Anteile!$B$29/'Abs3'!$G$2102*'Abs3'!G519,0)</f>
        <v>0</v>
      </c>
      <c r="I519" s="37">
        <f>Gmden!O518</f>
        <v>0</v>
      </c>
      <c r="J519" s="8">
        <f t="shared" si="38"/>
        <v>0</v>
      </c>
      <c r="K519" s="25">
        <f>ROUND(Anteile!$B$30/'Abs3'!$J$2102*'Abs3'!J519,0)</f>
        <v>0</v>
      </c>
      <c r="L519" s="8">
        <f>Gmden!M518</f>
        <v>656731.01865438663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ROUND(Anteile!$B$31/'Abs3'!$M$2102*'Abs3'!M519,0)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4755</v>
      </c>
      <c r="F520" s="37">
        <f>Gmden!N519</f>
        <v>0</v>
      </c>
      <c r="G520" s="8">
        <f t="shared" ref="G520:G583" si="42">IF(AND(E520&gt;$G$5,F520=1),E520,0)</f>
        <v>0</v>
      </c>
      <c r="H520" s="25">
        <f>ROUND(Anteile!$B$29/'Abs3'!$G$2102*'Abs3'!G520,0)</f>
        <v>0</v>
      </c>
      <c r="I520" s="37">
        <f>Gmden!O519</f>
        <v>0</v>
      </c>
      <c r="J520" s="8">
        <f t="shared" ref="J520:J583" si="43">IF(I520=1,E520,0)</f>
        <v>0</v>
      </c>
      <c r="K520" s="25">
        <f>ROUND(Anteile!$B$30/'Abs3'!$J$2102*'Abs3'!J520,0)</f>
        <v>0</v>
      </c>
      <c r="L520" s="8">
        <f>Gmden!M519</f>
        <v>5005335.6296561481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ROUND(Anteile!$B$31/'Abs3'!$M$2102*'Abs3'!M520,0)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1729</v>
      </c>
      <c r="F521" s="37">
        <f>Gmden!N520</f>
        <v>0</v>
      </c>
      <c r="G521" s="8">
        <f t="shared" si="42"/>
        <v>0</v>
      </c>
      <c r="H521" s="25">
        <f>ROUND(Anteile!$B$29/'Abs3'!$G$2102*'Abs3'!G521,0)</f>
        <v>0</v>
      </c>
      <c r="I521" s="37">
        <f>Gmden!O520</f>
        <v>0</v>
      </c>
      <c r="J521" s="8">
        <f t="shared" si="43"/>
        <v>0</v>
      </c>
      <c r="K521" s="25">
        <f>ROUND(Anteile!$B$30/'Abs3'!$J$2102*'Abs3'!J521,0)</f>
        <v>0</v>
      </c>
      <c r="L521" s="8">
        <f>Gmden!M520</f>
        <v>1741729.3965098369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ROUND(Anteile!$B$31/'Abs3'!$M$2102*'Abs3'!M521,0)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3189</v>
      </c>
      <c r="F522" s="37">
        <f>Gmden!N521</f>
        <v>0</v>
      </c>
      <c r="G522" s="8">
        <f t="shared" si="42"/>
        <v>0</v>
      </c>
      <c r="H522" s="25">
        <f>ROUND(Anteile!$B$29/'Abs3'!$G$2102*'Abs3'!G522,0)</f>
        <v>0</v>
      </c>
      <c r="I522" s="37">
        <f>Gmden!O521</f>
        <v>0</v>
      </c>
      <c r="J522" s="8">
        <f t="shared" si="43"/>
        <v>0</v>
      </c>
      <c r="K522" s="25">
        <f>ROUND(Anteile!$B$30/'Abs3'!$J$2102*'Abs3'!J522,0)</f>
        <v>0</v>
      </c>
      <c r="L522" s="8">
        <f>Gmden!M521</f>
        <v>3577054.1517426749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ROUND(Anteile!$B$31/'Abs3'!$M$2102*'Abs3'!M522,0)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1597</v>
      </c>
      <c r="F523" s="37">
        <f>Gmden!N522</f>
        <v>0</v>
      </c>
      <c r="G523" s="8">
        <f t="shared" si="42"/>
        <v>0</v>
      </c>
      <c r="H523" s="25">
        <f>ROUND(Anteile!$B$29/'Abs3'!$G$2102*'Abs3'!G523,0)</f>
        <v>0</v>
      </c>
      <c r="I523" s="37">
        <f>Gmden!O522</f>
        <v>0</v>
      </c>
      <c r="J523" s="8">
        <f t="shared" si="43"/>
        <v>0</v>
      </c>
      <c r="K523" s="25">
        <f>ROUND(Anteile!$B$30/'Abs3'!$J$2102*'Abs3'!J523,0)</f>
        <v>0</v>
      </c>
      <c r="L523" s="8">
        <f>Gmden!M522</f>
        <v>1487357.7362399152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ROUND(Anteile!$B$31/'Abs3'!$M$2102*'Abs3'!M523,0)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2224</v>
      </c>
      <c r="F524" s="37">
        <f>Gmden!N523</f>
        <v>0</v>
      </c>
      <c r="G524" s="8">
        <f t="shared" si="42"/>
        <v>0</v>
      </c>
      <c r="H524" s="25">
        <f>ROUND(Anteile!$B$29/'Abs3'!$G$2102*'Abs3'!G524,0)</f>
        <v>0</v>
      </c>
      <c r="I524" s="37">
        <f>Gmden!O523</f>
        <v>0</v>
      </c>
      <c r="J524" s="8">
        <f t="shared" si="43"/>
        <v>0</v>
      </c>
      <c r="K524" s="25">
        <f>ROUND(Anteile!$B$30/'Abs3'!$J$2102*'Abs3'!J524,0)</f>
        <v>0</v>
      </c>
      <c r="L524" s="8">
        <f>Gmden!M523</f>
        <v>2068132.0432498977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ROUND(Anteile!$B$31/'Abs3'!$M$2102*'Abs3'!M524,0)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2196</v>
      </c>
      <c r="F525" s="37">
        <f>Gmden!N524</f>
        <v>0</v>
      </c>
      <c r="G525" s="8">
        <f t="shared" si="42"/>
        <v>0</v>
      </c>
      <c r="H525" s="25">
        <f>ROUND(Anteile!$B$29/'Abs3'!$G$2102*'Abs3'!G525,0)</f>
        <v>0</v>
      </c>
      <c r="I525" s="37">
        <f>Gmden!O524</f>
        <v>0</v>
      </c>
      <c r="J525" s="8">
        <f t="shared" si="43"/>
        <v>0</v>
      </c>
      <c r="K525" s="25">
        <f>ROUND(Anteile!$B$30/'Abs3'!$J$2102*'Abs3'!J525,0)</f>
        <v>0</v>
      </c>
      <c r="L525" s="8">
        <f>Gmden!M524</f>
        <v>4187726.6527834376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ROUND(Anteile!$B$31/'Abs3'!$M$2102*'Abs3'!M525,0)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4004</v>
      </c>
      <c r="F526" s="37">
        <f>Gmden!N525</f>
        <v>0</v>
      </c>
      <c r="G526" s="8">
        <f t="shared" si="42"/>
        <v>0</v>
      </c>
      <c r="H526" s="25">
        <f>ROUND(Anteile!$B$29/'Abs3'!$G$2102*'Abs3'!G526,0)</f>
        <v>0</v>
      </c>
      <c r="I526" s="37">
        <f>Gmden!O525</f>
        <v>0</v>
      </c>
      <c r="J526" s="8">
        <f t="shared" si="43"/>
        <v>0</v>
      </c>
      <c r="K526" s="25">
        <f>ROUND(Anteile!$B$30/'Abs3'!$J$2102*'Abs3'!J526,0)</f>
        <v>0</v>
      </c>
      <c r="L526" s="8">
        <f>Gmden!M525</f>
        <v>4119948.8475968745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ROUND(Anteile!$B$31/'Abs3'!$M$2102*'Abs3'!M526,0)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3752</v>
      </c>
      <c r="F527" s="37">
        <f>Gmden!N526</f>
        <v>0</v>
      </c>
      <c r="G527" s="8">
        <f t="shared" si="42"/>
        <v>0</v>
      </c>
      <c r="H527" s="25">
        <f>ROUND(Anteile!$B$29/'Abs3'!$G$2102*'Abs3'!G527,0)</f>
        <v>0</v>
      </c>
      <c r="I527" s="37">
        <f>Gmden!O526</f>
        <v>0</v>
      </c>
      <c r="J527" s="8">
        <f t="shared" si="43"/>
        <v>0</v>
      </c>
      <c r="K527" s="25">
        <f>ROUND(Anteile!$B$30/'Abs3'!$J$2102*'Abs3'!J527,0)</f>
        <v>0</v>
      </c>
      <c r="L527" s="8">
        <f>Gmden!M526</f>
        <v>3634852.9697133135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ROUND(Anteile!$B$31/'Abs3'!$M$2102*'Abs3'!M527,0)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13231</v>
      </c>
      <c r="F528" s="37">
        <f>Gmden!N527</f>
        <v>0</v>
      </c>
      <c r="G528" s="8">
        <f t="shared" si="42"/>
        <v>0</v>
      </c>
      <c r="H528" s="25">
        <f>ROUND(Anteile!$B$29/'Abs3'!$G$2102*'Abs3'!G528,0)</f>
        <v>0</v>
      </c>
      <c r="I528" s="37">
        <f>Gmden!O527</f>
        <v>0</v>
      </c>
      <c r="J528" s="8">
        <f t="shared" si="43"/>
        <v>0</v>
      </c>
      <c r="K528" s="25">
        <f>ROUND(Anteile!$B$30/'Abs3'!$J$2102*'Abs3'!J528,0)</f>
        <v>0</v>
      </c>
      <c r="L528" s="8">
        <f>Gmden!M527</f>
        <v>19339887.754185855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ROUND(Anteile!$B$31/'Abs3'!$M$2102*'Abs3'!M528,0)</f>
        <v>0</v>
      </c>
      <c r="O528" s="27"/>
      <c r="P528" s="25">
        <f t="shared" ca="1" si="44"/>
        <v>0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8133</v>
      </c>
      <c r="F529" s="37">
        <f>Gmden!N528</f>
        <v>0</v>
      </c>
      <c r="G529" s="8">
        <f t="shared" si="42"/>
        <v>0</v>
      </c>
      <c r="H529" s="25">
        <f>ROUND(Anteile!$B$29/'Abs3'!$G$2102*'Abs3'!G529,0)</f>
        <v>0</v>
      </c>
      <c r="I529" s="37">
        <f>Gmden!O528</f>
        <v>0</v>
      </c>
      <c r="J529" s="8">
        <f t="shared" si="43"/>
        <v>0</v>
      </c>
      <c r="K529" s="25">
        <f>ROUND(Anteile!$B$30/'Abs3'!$J$2102*'Abs3'!J529,0)</f>
        <v>0</v>
      </c>
      <c r="L529" s="8">
        <f>Gmden!M528</f>
        <v>8934417.4213626757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ROUND(Anteile!$B$31/'Abs3'!$M$2102*'Abs3'!M529,0)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1192</v>
      </c>
      <c r="F530" s="37">
        <f>Gmden!N529</f>
        <v>0</v>
      </c>
      <c r="G530" s="8">
        <f t="shared" si="42"/>
        <v>0</v>
      </c>
      <c r="H530" s="25">
        <f>ROUND(Anteile!$B$29/'Abs3'!$G$2102*'Abs3'!G530,0)</f>
        <v>0</v>
      </c>
      <c r="I530" s="37">
        <f>Gmden!O529</f>
        <v>0</v>
      </c>
      <c r="J530" s="8">
        <f t="shared" si="43"/>
        <v>0</v>
      </c>
      <c r="K530" s="25">
        <f>ROUND(Anteile!$B$30/'Abs3'!$J$2102*'Abs3'!J530,0)</f>
        <v>0</v>
      </c>
      <c r="L530" s="8">
        <f>Gmden!M529</f>
        <v>1116904.2205059356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ROUND(Anteile!$B$31/'Abs3'!$M$2102*'Abs3'!M530,0)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4876</v>
      </c>
      <c r="F531" s="37">
        <f>Gmden!N530</f>
        <v>0</v>
      </c>
      <c r="G531" s="8">
        <f t="shared" si="42"/>
        <v>0</v>
      </c>
      <c r="H531" s="25">
        <f>ROUND(Anteile!$B$29/'Abs3'!$G$2102*'Abs3'!G531,0)</f>
        <v>0</v>
      </c>
      <c r="I531" s="37">
        <f>Gmden!O530</f>
        <v>0</v>
      </c>
      <c r="J531" s="8">
        <f t="shared" si="43"/>
        <v>0</v>
      </c>
      <c r="K531" s="25">
        <f>ROUND(Anteile!$B$30/'Abs3'!$J$2102*'Abs3'!J531,0)</f>
        <v>0</v>
      </c>
      <c r="L531" s="8">
        <f>Gmden!M530</f>
        <v>7921922.2337946724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ROUND(Anteile!$B$31/'Abs3'!$M$2102*'Abs3'!M531,0)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1445</v>
      </c>
      <c r="F532" s="37">
        <f>Gmden!N531</f>
        <v>0</v>
      </c>
      <c r="G532" s="8">
        <f t="shared" si="42"/>
        <v>0</v>
      </c>
      <c r="H532" s="25">
        <f>ROUND(Anteile!$B$29/'Abs3'!$G$2102*'Abs3'!G532,0)</f>
        <v>0</v>
      </c>
      <c r="I532" s="37">
        <f>Gmden!O531</f>
        <v>0</v>
      </c>
      <c r="J532" s="8">
        <f t="shared" si="43"/>
        <v>0</v>
      </c>
      <c r="K532" s="25">
        <f>ROUND(Anteile!$B$30/'Abs3'!$J$2102*'Abs3'!J532,0)</f>
        <v>0</v>
      </c>
      <c r="L532" s="8">
        <f>Gmden!M531</f>
        <v>1317123.5941619773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ROUND(Anteile!$B$31/'Abs3'!$M$2102*'Abs3'!M532,0)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3949</v>
      </c>
      <c r="F533" s="37">
        <f>Gmden!N532</f>
        <v>0</v>
      </c>
      <c r="G533" s="8">
        <f t="shared" si="42"/>
        <v>0</v>
      </c>
      <c r="H533" s="25">
        <f>ROUND(Anteile!$B$29/'Abs3'!$G$2102*'Abs3'!G533,0)</f>
        <v>0</v>
      </c>
      <c r="I533" s="37">
        <f>Gmden!O532</f>
        <v>0</v>
      </c>
      <c r="J533" s="8">
        <f t="shared" si="43"/>
        <v>0</v>
      </c>
      <c r="K533" s="25">
        <f>ROUND(Anteile!$B$30/'Abs3'!$J$2102*'Abs3'!J533,0)</f>
        <v>0</v>
      </c>
      <c r="L533" s="8">
        <f>Gmden!M532</f>
        <v>3785801.8144902186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ROUND(Anteile!$B$31/'Abs3'!$M$2102*'Abs3'!M533,0)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2278</v>
      </c>
      <c r="F534" s="37">
        <f>Gmden!N533</f>
        <v>0</v>
      </c>
      <c r="G534" s="8">
        <f t="shared" si="42"/>
        <v>0</v>
      </c>
      <c r="H534" s="25">
        <f>ROUND(Anteile!$B$29/'Abs3'!$G$2102*'Abs3'!G534,0)</f>
        <v>0</v>
      </c>
      <c r="I534" s="37">
        <f>Gmden!O533</f>
        <v>0</v>
      </c>
      <c r="J534" s="8">
        <f t="shared" si="43"/>
        <v>0</v>
      </c>
      <c r="K534" s="25">
        <f>ROUND(Anteile!$B$30/'Abs3'!$J$2102*'Abs3'!J534,0)</f>
        <v>0</v>
      </c>
      <c r="L534" s="8">
        <f>Gmden!M533</f>
        <v>2393827.4554798538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ROUND(Anteile!$B$31/'Abs3'!$M$2102*'Abs3'!M534,0)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1030</v>
      </c>
      <c r="F535" s="37">
        <f>Gmden!N534</f>
        <v>0</v>
      </c>
      <c r="G535" s="8">
        <f t="shared" si="42"/>
        <v>0</v>
      </c>
      <c r="H535" s="25">
        <f>ROUND(Anteile!$B$29/'Abs3'!$G$2102*'Abs3'!G535,0)</f>
        <v>0</v>
      </c>
      <c r="I535" s="37">
        <f>Gmden!O534</f>
        <v>0</v>
      </c>
      <c r="J535" s="8">
        <f t="shared" si="43"/>
        <v>0</v>
      </c>
      <c r="K535" s="25">
        <f>ROUND(Anteile!$B$30/'Abs3'!$J$2102*'Abs3'!J535,0)</f>
        <v>0</v>
      </c>
      <c r="L535" s="8">
        <f>Gmden!M534</f>
        <v>951736.10421234369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ROUND(Anteile!$B$31/'Abs3'!$M$2102*'Abs3'!M535,0)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1361</v>
      </c>
      <c r="F536" s="37">
        <f>Gmden!N535</f>
        <v>0</v>
      </c>
      <c r="G536" s="8">
        <f t="shared" si="42"/>
        <v>0</v>
      </c>
      <c r="H536" s="25">
        <f>ROUND(Anteile!$B$29/'Abs3'!$G$2102*'Abs3'!G536,0)</f>
        <v>0</v>
      </c>
      <c r="I536" s="37">
        <f>Gmden!O535</f>
        <v>0</v>
      </c>
      <c r="J536" s="8">
        <f t="shared" si="43"/>
        <v>0</v>
      </c>
      <c r="K536" s="25">
        <f>ROUND(Anteile!$B$30/'Abs3'!$J$2102*'Abs3'!J536,0)</f>
        <v>0</v>
      </c>
      <c r="L536" s="8">
        <f>Gmden!M535</f>
        <v>1721356.9199289205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ROUND(Anteile!$B$31/'Abs3'!$M$2102*'Abs3'!M536,0)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16987</v>
      </c>
      <c r="F537" s="37">
        <f>Gmden!N536</f>
        <v>0</v>
      </c>
      <c r="G537" s="8">
        <f t="shared" si="42"/>
        <v>0</v>
      </c>
      <c r="H537" s="25">
        <f>ROUND(Anteile!$B$29/'Abs3'!$G$2102*'Abs3'!G537,0)</f>
        <v>0</v>
      </c>
      <c r="I537" s="37">
        <f>Gmden!O536</f>
        <v>0</v>
      </c>
      <c r="J537" s="8">
        <f t="shared" si="43"/>
        <v>0</v>
      </c>
      <c r="K537" s="25">
        <f>ROUND(Anteile!$B$30/'Abs3'!$J$2102*'Abs3'!J537,0)</f>
        <v>0</v>
      </c>
      <c r="L537" s="8">
        <f>Gmden!M536</f>
        <v>23464872.372211613</v>
      </c>
      <c r="M537" s="8">
        <f ca="1">IF(AND(E537&gt;10000,Gmden!J536=500,Gmden!K536=500),MAX(0,OFFSET('Fk Abs3'!$E$7,'Abs3'!C537,0)*0.95*E537-L537),0)</f>
        <v>780677.50124015287</v>
      </c>
      <c r="N537" s="25">
        <f ca="1">ROUND(Anteile!$B$31/'Abs3'!$M$2102*'Abs3'!M537,0)</f>
        <v>22005</v>
      </c>
      <c r="O537" s="27"/>
      <c r="P537" s="25">
        <f t="shared" ca="1" si="44"/>
        <v>22005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1542</v>
      </c>
      <c r="F538" s="37">
        <f>Gmden!N537</f>
        <v>0</v>
      </c>
      <c r="G538" s="8">
        <f t="shared" si="42"/>
        <v>0</v>
      </c>
      <c r="H538" s="25">
        <f>ROUND(Anteile!$B$29/'Abs3'!$G$2102*'Abs3'!G538,0)</f>
        <v>0</v>
      </c>
      <c r="I538" s="37">
        <f>Gmden!O537</f>
        <v>0</v>
      </c>
      <c r="J538" s="8">
        <f t="shared" si="43"/>
        <v>0</v>
      </c>
      <c r="K538" s="25">
        <f>ROUND(Anteile!$B$30/'Abs3'!$J$2102*'Abs3'!J538,0)</f>
        <v>0</v>
      </c>
      <c r="L538" s="8">
        <f>Gmden!M537</f>
        <v>1516710.0180538194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ROUND(Anteile!$B$31/'Abs3'!$M$2102*'Abs3'!M538,0)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11259</v>
      </c>
      <c r="F539" s="37">
        <f>Gmden!N538</f>
        <v>0</v>
      </c>
      <c r="G539" s="8">
        <f t="shared" si="42"/>
        <v>0</v>
      </c>
      <c r="H539" s="25">
        <f>ROUND(Anteile!$B$29/'Abs3'!$G$2102*'Abs3'!G539,0)</f>
        <v>0</v>
      </c>
      <c r="I539" s="37">
        <f>Gmden!O538</f>
        <v>0</v>
      </c>
      <c r="J539" s="8">
        <f t="shared" si="43"/>
        <v>0</v>
      </c>
      <c r="K539" s="25">
        <f>ROUND(Anteile!$B$30/'Abs3'!$J$2102*'Abs3'!J539,0)</f>
        <v>0</v>
      </c>
      <c r="L539" s="8">
        <f>Gmden!M538</f>
        <v>15620393.596641019</v>
      </c>
      <c r="M539" s="8">
        <f ca="1">IF(AND(E539&gt;10000,Gmden!J538=500,Gmden!K538=500),MAX(0,OFFSET('Fk Abs3'!$E$7,'Abs3'!C539,0)*0.95*E539-L539),0)</f>
        <v>449580.2672074195</v>
      </c>
      <c r="N539" s="25">
        <f ca="1">ROUND(Anteile!$B$31/'Abs3'!$M$2102*'Abs3'!M539,0)</f>
        <v>12672</v>
      </c>
      <c r="O539" s="27"/>
      <c r="P539" s="25">
        <f t="shared" ca="1" si="44"/>
        <v>12672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647</v>
      </c>
      <c r="F540" s="37">
        <f>Gmden!N539</f>
        <v>0</v>
      </c>
      <c r="G540" s="8">
        <f t="shared" si="42"/>
        <v>0</v>
      </c>
      <c r="H540" s="25">
        <f>ROUND(Anteile!$B$29/'Abs3'!$G$2102*'Abs3'!G540,0)</f>
        <v>0</v>
      </c>
      <c r="I540" s="37">
        <f>Gmden!O539</f>
        <v>0</v>
      </c>
      <c r="J540" s="8">
        <f t="shared" si="43"/>
        <v>0</v>
      </c>
      <c r="K540" s="25">
        <f>ROUND(Anteile!$B$30/'Abs3'!$J$2102*'Abs3'!J540,0)</f>
        <v>0</v>
      </c>
      <c r="L540" s="8">
        <f>Gmden!M539</f>
        <v>590798.70194269775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ROUND(Anteile!$B$31/'Abs3'!$M$2102*'Abs3'!M540,0)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1022</v>
      </c>
      <c r="F541" s="37">
        <f>Gmden!N540</f>
        <v>0</v>
      </c>
      <c r="G541" s="8">
        <f t="shared" si="42"/>
        <v>0</v>
      </c>
      <c r="H541" s="25">
        <f>ROUND(Anteile!$B$29/'Abs3'!$G$2102*'Abs3'!G541,0)</f>
        <v>0</v>
      </c>
      <c r="I541" s="37">
        <f>Gmden!O540</f>
        <v>0</v>
      </c>
      <c r="J541" s="8">
        <f t="shared" si="43"/>
        <v>0</v>
      </c>
      <c r="K541" s="25">
        <f>ROUND(Anteile!$B$30/'Abs3'!$J$2102*'Abs3'!J541,0)</f>
        <v>0</v>
      </c>
      <c r="L541" s="8">
        <f>Gmden!M540</f>
        <v>932805.36148972809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ROUND(Anteile!$B$31/'Abs3'!$M$2102*'Abs3'!M541,0)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1261</v>
      </c>
      <c r="F542" s="37">
        <f>Gmden!N541</f>
        <v>0</v>
      </c>
      <c r="G542" s="8">
        <f t="shared" si="42"/>
        <v>0</v>
      </c>
      <c r="H542" s="25">
        <f>ROUND(Anteile!$B$29/'Abs3'!$G$2102*'Abs3'!G542,0)</f>
        <v>0</v>
      </c>
      <c r="I542" s="37">
        <f>Gmden!O541</f>
        <v>0</v>
      </c>
      <c r="J542" s="8">
        <f t="shared" si="43"/>
        <v>0</v>
      </c>
      <c r="K542" s="25">
        <f>ROUND(Anteile!$B$30/'Abs3'!$J$2102*'Abs3'!J542,0)</f>
        <v>0</v>
      </c>
      <c r="L542" s="8">
        <f>Gmden!M541</f>
        <v>1146337.0805939471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ROUND(Anteile!$B$31/'Abs3'!$M$2102*'Abs3'!M542,0)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854</v>
      </c>
      <c r="F543" s="37">
        <f>Gmden!N542</f>
        <v>0</v>
      </c>
      <c r="G543" s="8">
        <f t="shared" si="42"/>
        <v>0</v>
      </c>
      <c r="H543" s="25">
        <f>ROUND(Anteile!$B$29/'Abs3'!$G$2102*'Abs3'!G543,0)</f>
        <v>0</v>
      </c>
      <c r="I543" s="37">
        <f>Gmden!O542</f>
        <v>0</v>
      </c>
      <c r="J543" s="8">
        <f t="shared" si="43"/>
        <v>0</v>
      </c>
      <c r="K543" s="25">
        <f>ROUND(Anteile!$B$30/'Abs3'!$J$2102*'Abs3'!J543,0)</f>
        <v>0</v>
      </c>
      <c r="L543" s="8">
        <f>Gmden!M542</f>
        <v>1147828.6042559831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ROUND(Anteile!$B$31/'Abs3'!$M$2102*'Abs3'!M543,0)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3088</v>
      </c>
      <c r="F544" s="37">
        <f>Gmden!N543</f>
        <v>0</v>
      </c>
      <c r="G544" s="8">
        <f t="shared" si="42"/>
        <v>0</v>
      </c>
      <c r="H544" s="25">
        <f>ROUND(Anteile!$B$29/'Abs3'!$G$2102*'Abs3'!G544,0)</f>
        <v>0</v>
      </c>
      <c r="I544" s="37">
        <f>Gmden!O543</f>
        <v>0</v>
      </c>
      <c r="J544" s="8">
        <f t="shared" si="43"/>
        <v>0</v>
      </c>
      <c r="K544" s="25">
        <f>ROUND(Anteile!$B$30/'Abs3'!$J$2102*'Abs3'!J544,0)</f>
        <v>0</v>
      </c>
      <c r="L544" s="8">
        <f>Gmden!M543</f>
        <v>3125187.4163045604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ROUND(Anteile!$B$31/'Abs3'!$M$2102*'Abs3'!M544,0)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2952</v>
      </c>
      <c r="F545" s="37">
        <f>Gmden!N544</f>
        <v>0</v>
      </c>
      <c r="G545" s="8">
        <f t="shared" si="42"/>
        <v>0</v>
      </c>
      <c r="H545" s="25">
        <f>ROUND(Anteile!$B$29/'Abs3'!$G$2102*'Abs3'!G545,0)</f>
        <v>0</v>
      </c>
      <c r="I545" s="37">
        <f>Gmden!O544</f>
        <v>0</v>
      </c>
      <c r="J545" s="8">
        <f t="shared" si="43"/>
        <v>0</v>
      </c>
      <c r="K545" s="25">
        <f>ROUND(Anteile!$B$30/'Abs3'!$J$2102*'Abs3'!J545,0)</f>
        <v>0</v>
      </c>
      <c r="L545" s="8">
        <f>Gmden!M544</f>
        <v>2873144.1847833758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ROUND(Anteile!$B$31/'Abs3'!$M$2102*'Abs3'!M545,0)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2174</v>
      </c>
      <c r="F546" s="37">
        <f>Gmden!N545</f>
        <v>0</v>
      </c>
      <c r="G546" s="8">
        <f t="shared" si="42"/>
        <v>0</v>
      </c>
      <c r="H546" s="25">
        <f>ROUND(Anteile!$B$29/'Abs3'!$G$2102*'Abs3'!G546,0)</f>
        <v>0</v>
      </c>
      <c r="I546" s="37">
        <f>Gmden!O545</f>
        <v>0</v>
      </c>
      <c r="J546" s="8">
        <f t="shared" si="43"/>
        <v>0</v>
      </c>
      <c r="K546" s="25">
        <f>ROUND(Anteile!$B$30/'Abs3'!$J$2102*'Abs3'!J546,0)</f>
        <v>0</v>
      </c>
      <c r="L546" s="8">
        <f>Gmden!M545</f>
        <v>2417691.1722024707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ROUND(Anteile!$B$31/'Abs3'!$M$2102*'Abs3'!M546,0)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3782</v>
      </c>
      <c r="F547" s="37">
        <f>Gmden!N546</f>
        <v>0</v>
      </c>
      <c r="G547" s="8">
        <f t="shared" si="42"/>
        <v>0</v>
      </c>
      <c r="H547" s="25">
        <f>ROUND(Anteile!$B$29/'Abs3'!$G$2102*'Abs3'!G547,0)</f>
        <v>0</v>
      </c>
      <c r="I547" s="37">
        <f>Gmden!O546</f>
        <v>0</v>
      </c>
      <c r="J547" s="8">
        <f t="shared" si="43"/>
        <v>0</v>
      </c>
      <c r="K547" s="25">
        <f>ROUND(Anteile!$B$30/'Abs3'!$J$2102*'Abs3'!J547,0)</f>
        <v>0</v>
      </c>
      <c r="L547" s="8">
        <f>Gmden!M546</f>
        <v>3708648.3366480987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ROUND(Anteile!$B$31/'Abs3'!$M$2102*'Abs3'!M547,0)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1988</v>
      </c>
      <c r="F548" s="37">
        <f>Gmden!N547</f>
        <v>0</v>
      </c>
      <c r="G548" s="8">
        <f t="shared" si="42"/>
        <v>0</v>
      </c>
      <c r="H548" s="25">
        <f>ROUND(Anteile!$B$29/'Abs3'!$G$2102*'Abs3'!G548,0)</f>
        <v>0</v>
      </c>
      <c r="I548" s="37">
        <f>Gmden!O547</f>
        <v>0</v>
      </c>
      <c r="J548" s="8">
        <f t="shared" si="43"/>
        <v>0</v>
      </c>
      <c r="K548" s="25">
        <f>ROUND(Anteile!$B$30/'Abs3'!$J$2102*'Abs3'!J548,0)</f>
        <v>0</v>
      </c>
      <c r="L548" s="8">
        <f>Gmden!M547</f>
        <v>2021713.6010520114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ROUND(Anteile!$B$31/'Abs3'!$M$2102*'Abs3'!M548,0)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1222</v>
      </c>
      <c r="F549" s="37">
        <f>Gmden!N548</f>
        <v>0</v>
      </c>
      <c r="G549" s="8">
        <f t="shared" si="42"/>
        <v>0</v>
      </c>
      <c r="H549" s="25">
        <f>ROUND(Anteile!$B$29/'Abs3'!$G$2102*'Abs3'!G549,0)</f>
        <v>0</v>
      </c>
      <c r="I549" s="37">
        <f>Gmden!O548</f>
        <v>0</v>
      </c>
      <c r="J549" s="8">
        <f t="shared" si="43"/>
        <v>0</v>
      </c>
      <c r="K549" s="25">
        <f>ROUND(Anteile!$B$30/'Abs3'!$J$2102*'Abs3'!J549,0)</f>
        <v>0</v>
      </c>
      <c r="L549" s="8">
        <f>Gmden!M548</f>
        <v>1152159.7131528971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ROUND(Anteile!$B$31/'Abs3'!$M$2102*'Abs3'!M549,0)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758</v>
      </c>
      <c r="F550" s="37">
        <f>Gmden!N549</f>
        <v>0</v>
      </c>
      <c r="G550" s="8">
        <f t="shared" si="42"/>
        <v>0</v>
      </c>
      <c r="H550" s="25">
        <f>ROUND(Anteile!$B$29/'Abs3'!$G$2102*'Abs3'!G550,0)</f>
        <v>0</v>
      </c>
      <c r="I550" s="37">
        <f>Gmden!O549</f>
        <v>0</v>
      </c>
      <c r="J550" s="8">
        <f t="shared" si="43"/>
        <v>0</v>
      </c>
      <c r="K550" s="25">
        <f>ROUND(Anteile!$B$30/'Abs3'!$J$2102*'Abs3'!J550,0)</f>
        <v>0</v>
      </c>
      <c r="L550" s="8">
        <f>Gmden!M549</f>
        <v>672438.85553719453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ROUND(Anteile!$B$31/'Abs3'!$M$2102*'Abs3'!M550,0)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7631</v>
      </c>
      <c r="F551" s="37">
        <f>Gmden!N550</f>
        <v>0</v>
      </c>
      <c r="G551" s="8">
        <f t="shared" si="42"/>
        <v>0</v>
      </c>
      <c r="H551" s="25">
        <f>ROUND(Anteile!$B$29/'Abs3'!$G$2102*'Abs3'!G551,0)</f>
        <v>0</v>
      </c>
      <c r="I551" s="37">
        <f>Gmden!O550</f>
        <v>0</v>
      </c>
      <c r="J551" s="8">
        <f t="shared" si="43"/>
        <v>0</v>
      </c>
      <c r="K551" s="25">
        <f>ROUND(Anteile!$B$30/'Abs3'!$J$2102*'Abs3'!J551,0)</f>
        <v>0</v>
      </c>
      <c r="L551" s="8">
        <f>Gmden!M550</f>
        <v>8707356.9071478099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ROUND(Anteile!$B$31/'Abs3'!$M$2102*'Abs3'!M551,0)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1412</v>
      </c>
      <c r="F552" s="37">
        <f>Gmden!N551</f>
        <v>0</v>
      </c>
      <c r="G552" s="8">
        <f t="shared" si="42"/>
        <v>0</v>
      </c>
      <c r="H552" s="25">
        <f>ROUND(Anteile!$B$29/'Abs3'!$G$2102*'Abs3'!G552,0)</f>
        <v>0</v>
      </c>
      <c r="I552" s="37">
        <f>Gmden!O551</f>
        <v>0</v>
      </c>
      <c r="J552" s="8">
        <f t="shared" si="43"/>
        <v>0</v>
      </c>
      <c r="K552" s="25">
        <f>ROUND(Anteile!$B$30/'Abs3'!$J$2102*'Abs3'!J552,0)</f>
        <v>0</v>
      </c>
      <c r="L552" s="8">
        <f>Gmden!M551</f>
        <v>1285816.3658640764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ROUND(Anteile!$B$31/'Abs3'!$M$2102*'Abs3'!M552,0)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2040</v>
      </c>
      <c r="F553" s="37">
        <f>Gmden!N552</f>
        <v>0</v>
      </c>
      <c r="G553" s="8">
        <f t="shared" si="42"/>
        <v>0</v>
      </c>
      <c r="H553" s="25">
        <f>ROUND(Anteile!$B$29/'Abs3'!$G$2102*'Abs3'!G553,0)</f>
        <v>0</v>
      </c>
      <c r="I553" s="37">
        <f>Gmden!O552</f>
        <v>0</v>
      </c>
      <c r="J553" s="8">
        <f t="shared" si="43"/>
        <v>0</v>
      </c>
      <c r="K553" s="25">
        <f>ROUND(Anteile!$B$30/'Abs3'!$J$2102*'Abs3'!J553,0)</f>
        <v>0</v>
      </c>
      <c r="L553" s="8">
        <f>Gmden!M552</f>
        <v>1970060.8176088971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ROUND(Anteile!$B$31/'Abs3'!$M$2102*'Abs3'!M553,0)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915</v>
      </c>
      <c r="F554" s="37">
        <f>Gmden!N553</f>
        <v>0</v>
      </c>
      <c r="G554" s="8">
        <f t="shared" si="42"/>
        <v>0</v>
      </c>
      <c r="H554" s="25">
        <f>ROUND(Anteile!$B$29/'Abs3'!$G$2102*'Abs3'!G554,0)</f>
        <v>0</v>
      </c>
      <c r="I554" s="37">
        <f>Gmden!O553</f>
        <v>0</v>
      </c>
      <c r="J554" s="8">
        <f t="shared" si="43"/>
        <v>0</v>
      </c>
      <c r="K554" s="25">
        <f>ROUND(Anteile!$B$30/'Abs3'!$J$2102*'Abs3'!J554,0)</f>
        <v>0</v>
      </c>
      <c r="L554" s="8">
        <f>Gmden!M553</f>
        <v>826946.90611679829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ROUND(Anteile!$B$31/'Abs3'!$M$2102*'Abs3'!M554,0)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3566</v>
      </c>
      <c r="F555" s="37">
        <f>Gmden!N554</f>
        <v>0</v>
      </c>
      <c r="G555" s="8">
        <f t="shared" si="42"/>
        <v>0</v>
      </c>
      <c r="H555" s="25">
        <f>ROUND(Anteile!$B$29/'Abs3'!$G$2102*'Abs3'!G555,0)</f>
        <v>0</v>
      </c>
      <c r="I555" s="37">
        <f>Gmden!O554</f>
        <v>0</v>
      </c>
      <c r="J555" s="8">
        <f t="shared" si="43"/>
        <v>0</v>
      </c>
      <c r="K555" s="25">
        <f>ROUND(Anteile!$B$30/'Abs3'!$J$2102*'Abs3'!J555,0)</f>
        <v>0</v>
      </c>
      <c r="L555" s="8">
        <f>Gmden!M554</f>
        <v>3352812.2025131509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ROUND(Anteile!$B$31/'Abs3'!$M$2102*'Abs3'!M555,0)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1301</v>
      </c>
      <c r="F556" s="37">
        <f>Gmden!N555</f>
        <v>0</v>
      </c>
      <c r="G556" s="8">
        <f t="shared" si="42"/>
        <v>0</v>
      </c>
      <c r="H556" s="25">
        <f>ROUND(Anteile!$B$29/'Abs3'!$G$2102*'Abs3'!G556,0)</f>
        <v>0</v>
      </c>
      <c r="I556" s="37">
        <f>Gmden!O555</f>
        <v>0</v>
      </c>
      <c r="J556" s="8">
        <f t="shared" si="43"/>
        <v>0</v>
      </c>
      <c r="K556" s="25">
        <f>ROUND(Anteile!$B$30/'Abs3'!$J$2102*'Abs3'!J556,0)</f>
        <v>0</v>
      </c>
      <c r="L556" s="8">
        <f>Gmden!M555</f>
        <v>1187660.8469048683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ROUND(Anteile!$B$31/'Abs3'!$M$2102*'Abs3'!M556,0)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2592</v>
      </c>
      <c r="F557" s="37">
        <f>Gmden!N556</f>
        <v>0</v>
      </c>
      <c r="G557" s="8">
        <f t="shared" si="42"/>
        <v>0</v>
      </c>
      <c r="H557" s="25">
        <f>ROUND(Anteile!$B$29/'Abs3'!$G$2102*'Abs3'!G557,0)</f>
        <v>0</v>
      </c>
      <c r="I557" s="37">
        <f>Gmden!O556</f>
        <v>0</v>
      </c>
      <c r="J557" s="8">
        <f t="shared" si="43"/>
        <v>0</v>
      </c>
      <c r="K557" s="25">
        <f>ROUND(Anteile!$B$30/'Abs3'!$J$2102*'Abs3'!J557,0)</f>
        <v>0</v>
      </c>
      <c r="L557" s="8">
        <f>Gmden!M556</f>
        <v>2384405.0754279452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ROUND(Anteile!$B$31/'Abs3'!$M$2102*'Abs3'!M557,0)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1537</v>
      </c>
      <c r="F558" s="37">
        <f>Gmden!N557</f>
        <v>0</v>
      </c>
      <c r="G558" s="8">
        <f t="shared" si="42"/>
        <v>0</v>
      </c>
      <c r="H558" s="25">
        <f>ROUND(Anteile!$B$29/'Abs3'!$G$2102*'Abs3'!G558,0)</f>
        <v>0</v>
      </c>
      <c r="I558" s="37">
        <f>Gmden!O557</f>
        <v>0</v>
      </c>
      <c r="J558" s="8">
        <f t="shared" si="43"/>
        <v>0</v>
      </c>
      <c r="K558" s="25">
        <f>ROUND(Anteile!$B$30/'Abs3'!$J$2102*'Abs3'!J558,0)</f>
        <v>0</v>
      </c>
      <c r="L558" s="8">
        <f>Gmden!M557</f>
        <v>1973056.1182173714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ROUND(Anteile!$B$31/'Abs3'!$M$2102*'Abs3'!M558,0)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2087</v>
      </c>
      <c r="F559" s="37">
        <f>Gmden!N558</f>
        <v>0</v>
      </c>
      <c r="G559" s="8">
        <f t="shared" si="42"/>
        <v>0</v>
      </c>
      <c r="H559" s="25">
        <f>ROUND(Anteile!$B$29/'Abs3'!$G$2102*'Abs3'!G559,0)</f>
        <v>0</v>
      </c>
      <c r="I559" s="37">
        <f>Gmden!O558</f>
        <v>0</v>
      </c>
      <c r="J559" s="8">
        <f t="shared" si="43"/>
        <v>0</v>
      </c>
      <c r="K559" s="25">
        <f>ROUND(Anteile!$B$30/'Abs3'!$J$2102*'Abs3'!J559,0)</f>
        <v>0</v>
      </c>
      <c r="L559" s="8">
        <f>Gmden!M558</f>
        <v>2088403.520571874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ROUND(Anteile!$B$31/'Abs3'!$M$2102*'Abs3'!M559,0)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1067</v>
      </c>
      <c r="F560" s="37">
        <f>Gmden!N559</f>
        <v>0</v>
      </c>
      <c r="G560" s="8">
        <f t="shared" si="42"/>
        <v>0</v>
      </c>
      <c r="H560" s="25">
        <f>ROUND(Anteile!$B$29/'Abs3'!$G$2102*'Abs3'!G560,0)</f>
        <v>0</v>
      </c>
      <c r="I560" s="37">
        <f>Gmden!O559</f>
        <v>0</v>
      </c>
      <c r="J560" s="8">
        <f t="shared" si="43"/>
        <v>0</v>
      </c>
      <c r="K560" s="25">
        <f>ROUND(Anteile!$B$30/'Abs3'!$J$2102*'Abs3'!J560,0)</f>
        <v>0</v>
      </c>
      <c r="L560" s="8">
        <f>Gmden!M559</f>
        <v>1005179.9931110641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ROUND(Anteile!$B$31/'Abs3'!$M$2102*'Abs3'!M560,0)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1109</v>
      </c>
      <c r="F561" s="37">
        <f>Gmden!N560</f>
        <v>0</v>
      </c>
      <c r="G561" s="8">
        <f t="shared" si="42"/>
        <v>0</v>
      </c>
      <c r="H561" s="25">
        <f>ROUND(Anteile!$B$29/'Abs3'!$G$2102*'Abs3'!G561,0)</f>
        <v>0</v>
      </c>
      <c r="I561" s="37">
        <f>Gmden!O560</f>
        <v>0</v>
      </c>
      <c r="J561" s="8">
        <f t="shared" si="43"/>
        <v>0</v>
      </c>
      <c r="K561" s="25">
        <f>ROUND(Anteile!$B$30/'Abs3'!$J$2102*'Abs3'!J561,0)</f>
        <v>0</v>
      </c>
      <c r="L561" s="8">
        <f>Gmden!M560</f>
        <v>1047777.3085160088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ROUND(Anteile!$B$31/'Abs3'!$M$2102*'Abs3'!M561,0)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1985</v>
      </c>
      <c r="F562" s="37">
        <f>Gmden!N561</f>
        <v>0</v>
      </c>
      <c r="G562" s="8">
        <f t="shared" si="42"/>
        <v>0</v>
      </c>
      <c r="H562" s="25">
        <f>ROUND(Anteile!$B$29/'Abs3'!$G$2102*'Abs3'!G562,0)</f>
        <v>0</v>
      </c>
      <c r="I562" s="37">
        <f>Gmden!O561</f>
        <v>0</v>
      </c>
      <c r="J562" s="8">
        <f t="shared" si="43"/>
        <v>0</v>
      </c>
      <c r="K562" s="25">
        <f>ROUND(Anteile!$B$30/'Abs3'!$J$2102*'Abs3'!J562,0)</f>
        <v>0</v>
      </c>
      <c r="L562" s="8">
        <f>Gmden!M561</f>
        <v>1920656.1126793316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ROUND(Anteile!$B$31/'Abs3'!$M$2102*'Abs3'!M562,0)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1581</v>
      </c>
      <c r="F563" s="37">
        <f>Gmden!N562</f>
        <v>0</v>
      </c>
      <c r="G563" s="8">
        <f t="shared" si="42"/>
        <v>0</v>
      </c>
      <c r="H563" s="25">
        <f>ROUND(Anteile!$B$29/'Abs3'!$G$2102*'Abs3'!G563,0)</f>
        <v>0</v>
      </c>
      <c r="I563" s="37">
        <f>Gmden!O562</f>
        <v>0</v>
      </c>
      <c r="J563" s="8">
        <f t="shared" si="43"/>
        <v>0</v>
      </c>
      <c r="K563" s="25">
        <f>ROUND(Anteile!$B$30/'Abs3'!$J$2102*'Abs3'!J563,0)</f>
        <v>0</v>
      </c>
      <c r="L563" s="8">
        <f>Gmden!M562</f>
        <v>1677382.2475083233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ROUND(Anteile!$B$31/'Abs3'!$M$2102*'Abs3'!M563,0)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1717</v>
      </c>
      <c r="F564" s="37">
        <f>Gmden!N563</f>
        <v>0</v>
      </c>
      <c r="G564" s="8">
        <f t="shared" si="42"/>
        <v>0</v>
      </c>
      <c r="H564" s="25">
        <f>ROUND(Anteile!$B$29/'Abs3'!$G$2102*'Abs3'!G564,0)</f>
        <v>0</v>
      </c>
      <c r="I564" s="37">
        <f>Gmden!O563</f>
        <v>0</v>
      </c>
      <c r="J564" s="8">
        <f t="shared" si="43"/>
        <v>0</v>
      </c>
      <c r="K564" s="25">
        <f>ROUND(Anteile!$B$30/'Abs3'!$J$2102*'Abs3'!J564,0)</f>
        <v>0</v>
      </c>
      <c r="L564" s="8">
        <f>Gmden!M563</f>
        <v>1557173.1339606331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ROUND(Anteile!$B$31/'Abs3'!$M$2102*'Abs3'!M564,0)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837</v>
      </c>
      <c r="F565" s="37">
        <f>Gmden!N564</f>
        <v>0</v>
      </c>
      <c r="G565" s="8">
        <f t="shared" si="42"/>
        <v>0</v>
      </c>
      <c r="H565" s="25">
        <f>ROUND(Anteile!$B$29/'Abs3'!$G$2102*'Abs3'!G565,0)</f>
        <v>0</v>
      </c>
      <c r="I565" s="37">
        <f>Gmden!O564</f>
        <v>0</v>
      </c>
      <c r="J565" s="8">
        <f t="shared" si="43"/>
        <v>0</v>
      </c>
      <c r="K565" s="25">
        <f>ROUND(Anteile!$B$30/'Abs3'!$J$2102*'Abs3'!J565,0)</f>
        <v>0</v>
      </c>
      <c r="L565" s="8">
        <f>Gmden!M564</f>
        <v>767901.1758502248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ROUND(Anteile!$B$31/'Abs3'!$M$2102*'Abs3'!M565,0)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1247</v>
      </c>
      <c r="F566" s="37">
        <f>Gmden!N565</f>
        <v>0</v>
      </c>
      <c r="G566" s="8">
        <f t="shared" si="42"/>
        <v>0</v>
      </c>
      <c r="H566" s="25">
        <f>ROUND(Anteile!$B$29/'Abs3'!$G$2102*'Abs3'!G566,0)</f>
        <v>0</v>
      </c>
      <c r="I566" s="37">
        <f>Gmden!O565</f>
        <v>0</v>
      </c>
      <c r="J566" s="8">
        <f t="shared" si="43"/>
        <v>0</v>
      </c>
      <c r="K566" s="25">
        <f>ROUND(Anteile!$B$30/'Abs3'!$J$2102*'Abs3'!J566,0)</f>
        <v>0</v>
      </c>
      <c r="L566" s="8">
        <f>Gmden!M565</f>
        <v>1084326.9286920317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ROUND(Anteile!$B$31/'Abs3'!$M$2102*'Abs3'!M566,0)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1427</v>
      </c>
      <c r="F567" s="37">
        <f>Gmden!N566</f>
        <v>0</v>
      </c>
      <c r="G567" s="8">
        <f t="shared" si="42"/>
        <v>0</v>
      </c>
      <c r="H567" s="25">
        <f>ROUND(Anteile!$B$29/'Abs3'!$G$2102*'Abs3'!G567,0)</f>
        <v>0</v>
      </c>
      <c r="I567" s="37">
        <f>Gmden!O566</f>
        <v>0</v>
      </c>
      <c r="J567" s="8">
        <f t="shared" si="43"/>
        <v>0</v>
      </c>
      <c r="K567" s="25">
        <f>ROUND(Anteile!$B$30/'Abs3'!$J$2102*'Abs3'!J567,0)</f>
        <v>0</v>
      </c>
      <c r="L567" s="8">
        <f>Gmden!M566</f>
        <v>1609149.6662229828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ROUND(Anteile!$B$31/'Abs3'!$M$2102*'Abs3'!M567,0)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1876</v>
      </c>
      <c r="F568" s="37">
        <f>Gmden!N567</f>
        <v>0</v>
      </c>
      <c r="G568" s="8">
        <f t="shared" si="42"/>
        <v>0</v>
      </c>
      <c r="H568" s="25">
        <f>ROUND(Anteile!$B$29/'Abs3'!$G$2102*'Abs3'!G568,0)</f>
        <v>0</v>
      </c>
      <c r="I568" s="37">
        <f>Gmden!O567</f>
        <v>0</v>
      </c>
      <c r="J568" s="8">
        <f t="shared" si="43"/>
        <v>0</v>
      </c>
      <c r="K568" s="25">
        <f>ROUND(Anteile!$B$30/'Abs3'!$J$2102*'Abs3'!J568,0)</f>
        <v>0</v>
      </c>
      <c r="L568" s="8">
        <f>Gmden!M567</f>
        <v>1762280.2392187032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ROUND(Anteile!$B$31/'Abs3'!$M$2102*'Abs3'!M568,0)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1016</v>
      </c>
      <c r="F569" s="37">
        <f>Gmden!N568</f>
        <v>0</v>
      </c>
      <c r="G569" s="8">
        <f t="shared" si="42"/>
        <v>0</v>
      </c>
      <c r="H569" s="25">
        <f>ROUND(Anteile!$B$29/'Abs3'!$G$2102*'Abs3'!G569,0)</f>
        <v>0</v>
      </c>
      <c r="I569" s="37">
        <f>Gmden!O568</f>
        <v>0</v>
      </c>
      <c r="J569" s="8">
        <f t="shared" si="43"/>
        <v>0</v>
      </c>
      <c r="K569" s="25">
        <f>ROUND(Anteile!$B$30/'Abs3'!$J$2102*'Abs3'!J569,0)</f>
        <v>0</v>
      </c>
      <c r="L569" s="8">
        <f>Gmden!M568</f>
        <v>894460.49231042829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ROUND(Anteile!$B$31/'Abs3'!$M$2102*'Abs3'!M569,0)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514</v>
      </c>
      <c r="F570" s="37">
        <f>Gmden!N569</f>
        <v>0</v>
      </c>
      <c r="G570" s="8">
        <f t="shared" si="42"/>
        <v>0</v>
      </c>
      <c r="H570" s="25">
        <f>ROUND(Anteile!$B$29/'Abs3'!$G$2102*'Abs3'!G570,0)</f>
        <v>0</v>
      </c>
      <c r="I570" s="37">
        <f>Gmden!O569</f>
        <v>0</v>
      </c>
      <c r="J570" s="8">
        <f t="shared" si="43"/>
        <v>0</v>
      </c>
      <c r="K570" s="25">
        <f>ROUND(Anteile!$B$30/'Abs3'!$J$2102*'Abs3'!J570,0)</f>
        <v>0</v>
      </c>
      <c r="L570" s="8">
        <f>Gmden!M569</f>
        <v>614870.17584535084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ROUND(Anteile!$B$31/'Abs3'!$M$2102*'Abs3'!M570,0)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1330</v>
      </c>
      <c r="F571" s="37">
        <f>Gmden!N570</f>
        <v>0</v>
      </c>
      <c r="G571" s="8">
        <f t="shared" si="42"/>
        <v>0</v>
      </c>
      <c r="H571" s="25">
        <f>ROUND(Anteile!$B$29/'Abs3'!$G$2102*'Abs3'!G571,0)</f>
        <v>0</v>
      </c>
      <c r="I571" s="37">
        <f>Gmden!O570</f>
        <v>0</v>
      </c>
      <c r="J571" s="8">
        <f t="shared" si="43"/>
        <v>0</v>
      </c>
      <c r="K571" s="25">
        <f>ROUND(Anteile!$B$30/'Abs3'!$J$2102*'Abs3'!J571,0)</f>
        <v>0</v>
      </c>
      <c r="L571" s="8">
        <f>Gmden!M570</f>
        <v>1300107.498074522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ROUND(Anteile!$B$31/'Abs3'!$M$2102*'Abs3'!M571,0)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3787</v>
      </c>
      <c r="F572" s="37">
        <f>Gmden!N571</f>
        <v>0</v>
      </c>
      <c r="G572" s="8">
        <f t="shared" si="42"/>
        <v>0</v>
      </c>
      <c r="H572" s="25">
        <f>ROUND(Anteile!$B$29/'Abs3'!$G$2102*'Abs3'!G572,0)</f>
        <v>0</v>
      </c>
      <c r="I572" s="37">
        <f>Gmden!O571</f>
        <v>0</v>
      </c>
      <c r="J572" s="8">
        <f t="shared" si="43"/>
        <v>0</v>
      </c>
      <c r="K572" s="25">
        <f>ROUND(Anteile!$B$30/'Abs3'!$J$2102*'Abs3'!J572,0)</f>
        <v>0</v>
      </c>
      <c r="L572" s="8">
        <f>Gmden!M571</f>
        <v>5559978.3235347699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ROUND(Anteile!$B$31/'Abs3'!$M$2102*'Abs3'!M572,0)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1512</v>
      </c>
      <c r="F573" s="37">
        <f>Gmden!N572</f>
        <v>0</v>
      </c>
      <c r="G573" s="8">
        <f t="shared" si="42"/>
        <v>0</v>
      </c>
      <c r="H573" s="25">
        <f>ROUND(Anteile!$B$29/'Abs3'!$G$2102*'Abs3'!G573,0)</f>
        <v>0</v>
      </c>
      <c r="I573" s="37">
        <f>Gmden!O572</f>
        <v>0</v>
      </c>
      <c r="J573" s="8">
        <f t="shared" si="43"/>
        <v>0</v>
      </c>
      <c r="K573" s="25">
        <f>ROUND(Anteile!$B$30/'Abs3'!$J$2102*'Abs3'!J573,0)</f>
        <v>0</v>
      </c>
      <c r="L573" s="8">
        <f>Gmden!M572</f>
        <v>1692029.9774211678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ROUND(Anteile!$B$31/'Abs3'!$M$2102*'Abs3'!M573,0)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1046</v>
      </c>
      <c r="F574" s="37">
        <f>Gmden!N573</f>
        <v>0</v>
      </c>
      <c r="G574" s="8">
        <f t="shared" si="42"/>
        <v>0</v>
      </c>
      <c r="H574" s="25">
        <f>ROUND(Anteile!$B$29/'Abs3'!$G$2102*'Abs3'!G574,0)</f>
        <v>0</v>
      </c>
      <c r="I574" s="37">
        <f>Gmden!O573</f>
        <v>0</v>
      </c>
      <c r="J574" s="8">
        <f t="shared" si="43"/>
        <v>0</v>
      </c>
      <c r="K574" s="25">
        <f>ROUND(Anteile!$B$30/'Abs3'!$J$2102*'Abs3'!J574,0)</f>
        <v>0</v>
      </c>
      <c r="L574" s="8">
        <f>Gmden!M573</f>
        <v>968856.28469219152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ROUND(Anteile!$B$31/'Abs3'!$M$2102*'Abs3'!M574,0)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865</v>
      </c>
      <c r="F575" s="37">
        <f>Gmden!N574</f>
        <v>0</v>
      </c>
      <c r="G575" s="8">
        <f t="shared" si="42"/>
        <v>0</v>
      </c>
      <c r="H575" s="25">
        <f>ROUND(Anteile!$B$29/'Abs3'!$G$2102*'Abs3'!G575,0)</f>
        <v>0</v>
      </c>
      <c r="I575" s="37">
        <f>Gmden!O574</f>
        <v>0</v>
      </c>
      <c r="J575" s="8">
        <f t="shared" si="43"/>
        <v>0</v>
      </c>
      <c r="K575" s="25">
        <f>ROUND(Anteile!$B$30/'Abs3'!$J$2102*'Abs3'!J575,0)</f>
        <v>0</v>
      </c>
      <c r="L575" s="8">
        <f>Gmden!M574</f>
        <v>880845.43082267349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ROUND(Anteile!$B$31/'Abs3'!$M$2102*'Abs3'!M575,0)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2778</v>
      </c>
      <c r="F576" s="37">
        <f>Gmden!N575</f>
        <v>0</v>
      </c>
      <c r="G576" s="8">
        <f t="shared" si="42"/>
        <v>0</v>
      </c>
      <c r="H576" s="25">
        <f>ROUND(Anteile!$B$29/'Abs3'!$G$2102*'Abs3'!G576,0)</f>
        <v>0</v>
      </c>
      <c r="I576" s="37">
        <f>Gmden!O575</f>
        <v>0</v>
      </c>
      <c r="J576" s="8">
        <f t="shared" si="43"/>
        <v>0</v>
      </c>
      <c r="K576" s="25">
        <f>ROUND(Anteile!$B$30/'Abs3'!$J$2102*'Abs3'!J576,0)</f>
        <v>0</v>
      </c>
      <c r="L576" s="8">
        <f>Gmden!M575</f>
        <v>4107238.586580107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ROUND(Anteile!$B$31/'Abs3'!$M$2102*'Abs3'!M576,0)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485</v>
      </c>
      <c r="F577" s="37">
        <f>Gmden!N576</f>
        <v>0</v>
      </c>
      <c r="G577" s="8">
        <f t="shared" si="42"/>
        <v>0</v>
      </c>
      <c r="H577" s="25">
        <f>ROUND(Anteile!$B$29/'Abs3'!$G$2102*'Abs3'!G577,0)</f>
        <v>0</v>
      </c>
      <c r="I577" s="37">
        <f>Gmden!O576</f>
        <v>0</v>
      </c>
      <c r="J577" s="8">
        <f t="shared" si="43"/>
        <v>0</v>
      </c>
      <c r="K577" s="25">
        <f>ROUND(Anteile!$B$30/'Abs3'!$J$2102*'Abs3'!J577,0)</f>
        <v>0</v>
      </c>
      <c r="L577" s="8">
        <f>Gmden!M576</f>
        <v>539662.05394939205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ROUND(Anteile!$B$31/'Abs3'!$M$2102*'Abs3'!M577,0)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855</v>
      </c>
      <c r="F578" s="37">
        <f>Gmden!N577</f>
        <v>0</v>
      </c>
      <c r="G578" s="8">
        <f t="shared" si="42"/>
        <v>0</v>
      </c>
      <c r="H578" s="25">
        <f>ROUND(Anteile!$B$29/'Abs3'!$G$2102*'Abs3'!G578,0)</f>
        <v>0</v>
      </c>
      <c r="I578" s="37">
        <f>Gmden!O577</f>
        <v>0</v>
      </c>
      <c r="J578" s="8">
        <f t="shared" si="43"/>
        <v>0</v>
      </c>
      <c r="K578" s="25">
        <f>ROUND(Anteile!$B$30/'Abs3'!$J$2102*'Abs3'!J578,0)</f>
        <v>0</v>
      </c>
      <c r="L578" s="8">
        <f>Gmden!M577</f>
        <v>933910.21527588309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ROUND(Anteile!$B$31/'Abs3'!$M$2102*'Abs3'!M578,0)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1550</v>
      </c>
      <c r="F579" s="37">
        <f>Gmden!N578</f>
        <v>0</v>
      </c>
      <c r="G579" s="8">
        <f t="shared" si="42"/>
        <v>0</v>
      </c>
      <c r="H579" s="25">
        <f>ROUND(Anteile!$B$29/'Abs3'!$G$2102*'Abs3'!G579,0)</f>
        <v>0</v>
      </c>
      <c r="I579" s="37">
        <f>Gmden!O578</f>
        <v>0</v>
      </c>
      <c r="J579" s="8">
        <f t="shared" si="43"/>
        <v>0</v>
      </c>
      <c r="K579" s="25">
        <f>ROUND(Anteile!$B$30/'Abs3'!$J$2102*'Abs3'!J579,0)</f>
        <v>0</v>
      </c>
      <c r="L579" s="8">
        <f>Gmden!M578</f>
        <v>2213438.758461643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ROUND(Anteile!$B$31/'Abs3'!$M$2102*'Abs3'!M579,0)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1867</v>
      </c>
      <c r="F580" s="37">
        <f>Gmden!N579</f>
        <v>0</v>
      </c>
      <c r="G580" s="8">
        <f t="shared" si="42"/>
        <v>0</v>
      </c>
      <c r="H580" s="25">
        <f>ROUND(Anteile!$B$29/'Abs3'!$G$2102*'Abs3'!G580,0)</f>
        <v>0</v>
      </c>
      <c r="I580" s="37">
        <f>Gmden!O579</f>
        <v>0</v>
      </c>
      <c r="J580" s="8">
        <f t="shared" si="43"/>
        <v>0</v>
      </c>
      <c r="K580" s="25">
        <f>ROUND(Anteile!$B$30/'Abs3'!$J$2102*'Abs3'!J580,0)</f>
        <v>0</v>
      </c>
      <c r="L580" s="8">
        <f>Gmden!M579</f>
        <v>2109583.5211018054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ROUND(Anteile!$B$31/'Abs3'!$M$2102*'Abs3'!M580,0)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3905</v>
      </c>
      <c r="F581" s="37">
        <f>Gmden!N580</f>
        <v>0</v>
      </c>
      <c r="G581" s="8">
        <f t="shared" si="42"/>
        <v>0</v>
      </c>
      <c r="H581" s="25">
        <f>ROUND(Anteile!$B$29/'Abs3'!$G$2102*'Abs3'!G581,0)</f>
        <v>0</v>
      </c>
      <c r="I581" s="37">
        <f>Gmden!O580</f>
        <v>0</v>
      </c>
      <c r="J581" s="8">
        <f t="shared" si="43"/>
        <v>0</v>
      </c>
      <c r="K581" s="25">
        <f>ROUND(Anteile!$B$30/'Abs3'!$J$2102*'Abs3'!J581,0)</f>
        <v>0</v>
      </c>
      <c r="L581" s="8">
        <f>Gmden!M580</f>
        <v>3492630.4212128175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ROUND(Anteile!$B$31/'Abs3'!$M$2102*'Abs3'!M581,0)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3416</v>
      </c>
      <c r="F582" s="37">
        <f>Gmden!N581</f>
        <v>0</v>
      </c>
      <c r="G582" s="8">
        <f t="shared" si="42"/>
        <v>0</v>
      </c>
      <c r="H582" s="25">
        <f>ROUND(Anteile!$B$29/'Abs3'!$G$2102*'Abs3'!G582,0)</f>
        <v>0</v>
      </c>
      <c r="I582" s="37">
        <f>Gmden!O581</f>
        <v>0</v>
      </c>
      <c r="J582" s="8">
        <f t="shared" si="43"/>
        <v>0</v>
      </c>
      <c r="K582" s="25">
        <f>ROUND(Anteile!$B$30/'Abs3'!$J$2102*'Abs3'!J582,0)</f>
        <v>0</v>
      </c>
      <c r="L582" s="8">
        <f>Gmden!M581</f>
        <v>4274285.5935027124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ROUND(Anteile!$B$31/'Abs3'!$M$2102*'Abs3'!M582,0)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1917</v>
      </c>
      <c r="F583" s="37">
        <f>Gmden!N582</f>
        <v>0</v>
      </c>
      <c r="G583" s="8">
        <f t="shared" si="42"/>
        <v>0</v>
      </c>
      <c r="H583" s="25">
        <f>ROUND(Anteile!$B$29/'Abs3'!$G$2102*'Abs3'!G583,0)</f>
        <v>0</v>
      </c>
      <c r="I583" s="37">
        <f>Gmden!O582</f>
        <v>0</v>
      </c>
      <c r="J583" s="8">
        <f t="shared" si="43"/>
        <v>0</v>
      </c>
      <c r="K583" s="25">
        <f>ROUND(Anteile!$B$30/'Abs3'!$J$2102*'Abs3'!J583,0)</f>
        <v>0</v>
      </c>
      <c r="L583" s="8">
        <f>Gmden!M582</f>
        <v>1801705.4940280314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ROUND(Anteile!$B$31/'Abs3'!$M$2102*'Abs3'!M583,0)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1179</v>
      </c>
      <c r="F584" s="37">
        <f>Gmden!N583</f>
        <v>0</v>
      </c>
      <c r="G584" s="8">
        <f t="shared" ref="G584:G647" si="47">IF(AND(E584&gt;$G$5,F584=1),E584,0)</f>
        <v>0</v>
      </c>
      <c r="H584" s="25">
        <f>ROUND(Anteile!$B$29/'Abs3'!$G$2102*'Abs3'!G584,0)</f>
        <v>0</v>
      </c>
      <c r="I584" s="37">
        <f>Gmden!O583</f>
        <v>0</v>
      </c>
      <c r="J584" s="8">
        <f t="shared" ref="J584:J647" si="48">IF(I584=1,E584,0)</f>
        <v>0</v>
      </c>
      <c r="K584" s="25">
        <f>ROUND(Anteile!$B$30/'Abs3'!$J$2102*'Abs3'!J584,0)</f>
        <v>0</v>
      </c>
      <c r="L584" s="8">
        <f>Gmden!M583</f>
        <v>1071443.7391110782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ROUND(Anteile!$B$31/'Abs3'!$M$2102*'Abs3'!M584,0)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1946</v>
      </c>
      <c r="F585" s="37">
        <f>Gmden!N584</f>
        <v>0</v>
      </c>
      <c r="G585" s="8">
        <f t="shared" si="47"/>
        <v>0</v>
      </c>
      <c r="H585" s="25">
        <f>ROUND(Anteile!$B$29/'Abs3'!$G$2102*'Abs3'!G585,0)</f>
        <v>0</v>
      </c>
      <c r="I585" s="37">
        <f>Gmden!O584</f>
        <v>0</v>
      </c>
      <c r="J585" s="8">
        <f t="shared" si="48"/>
        <v>0</v>
      </c>
      <c r="K585" s="25">
        <f>ROUND(Anteile!$B$30/'Abs3'!$J$2102*'Abs3'!J585,0)</f>
        <v>0</v>
      </c>
      <c r="L585" s="8">
        <f>Gmden!M584</f>
        <v>2316004.6351325363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ROUND(Anteile!$B$31/'Abs3'!$M$2102*'Abs3'!M585,0)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1202</v>
      </c>
      <c r="F586" s="37">
        <f>Gmden!N585</f>
        <v>0</v>
      </c>
      <c r="G586" s="8">
        <f t="shared" si="47"/>
        <v>0</v>
      </c>
      <c r="H586" s="25">
        <f>ROUND(Anteile!$B$29/'Abs3'!$G$2102*'Abs3'!G586,0)</f>
        <v>0</v>
      </c>
      <c r="I586" s="37">
        <f>Gmden!O585</f>
        <v>0</v>
      </c>
      <c r="J586" s="8">
        <f t="shared" si="48"/>
        <v>0</v>
      </c>
      <c r="K586" s="25">
        <f>ROUND(Anteile!$B$30/'Abs3'!$J$2102*'Abs3'!J586,0)</f>
        <v>0</v>
      </c>
      <c r="L586" s="8">
        <f>Gmden!M585</f>
        <v>1060520.1547215893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ROUND(Anteile!$B$31/'Abs3'!$M$2102*'Abs3'!M586,0)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2729</v>
      </c>
      <c r="F587" s="37">
        <f>Gmden!N586</f>
        <v>0</v>
      </c>
      <c r="G587" s="8">
        <f t="shared" si="47"/>
        <v>0</v>
      </c>
      <c r="H587" s="25">
        <f>ROUND(Anteile!$B$29/'Abs3'!$G$2102*'Abs3'!G587,0)</f>
        <v>0</v>
      </c>
      <c r="I587" s="37">
        <f>Gmden!O586</f>
        <v>0</v>
      </c>
      <c r="J587" s="8">
        <f t="shared" si="48"/>
        <v>0</v>
      </c>
      <c r="K587" s="25">
        <f>ROUND(Anteile!$B$30/'Abs3'!$J$2102*'Abs3'!J587,0)</f>
        <v>0</v>
      </c>
      <c r="L587" s="8">
        <f>Gmden!M586</f>
        <v>2499484.8001399133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ROUND(Anteile!$B$31/'Abs3'!$M$2102*'Abs3'!M587,0)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579</v>
      </c>
      <c r="F588" s="37">
        <f>Gmden!N587</f>
        <v>0</v>
      </c>
      <c r="G588" s="8">
        <f t="shared" si="47"/>
        <v>0</v>
      </c>
      <c r="H588" s="25">
        <f>ROUND(Anteile!$B$29/'Abs3'!$G$2102*'Abs3'!G588,0)</f>
        <v>0</v>
      </c>
      <c r="I588" s="37">
        <f>Gmden!O587</f>
        <v>0</v>
      </c>
      <c r="J588" s="8">
        <f t="shared" si="48"/>
        <v>0</v>
      </c>
      <c r="K588" s="25">
        <f>ROUND(Anteile!$B$30/'Abs3'!$J$2102*'Abs3'!J588,0)</f>
        <v>0</v>
      </c>
      <c r="L588" s="8">
        <f>Gmden!M587</f>
        <v>513960.81439923489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ROUND(Anteile!$B$31/'Abs3'!$M$2102*'Abs3'!M588,0)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2399</v>
      </c>
      <c r="F589" s="37">
        <f>Gmden!N588</f>
        <v>0</v>
      </c>
      <c r="G589" s="8">
        <f t="shared" si="47"/>
        <v>0</v>
      </c>
      <c r="H589" s="25">
        <f>ROUND(Anteile!$B$29/'Abs3'!$G$2102*'Abs3'!G589,0)</f>
        <v>0</v>
      </c>
      <c r="I589" s="37">
        <f>Gmden!O588</f>
        <v>0</v>
      </c>
      <c r="J589" s="8">
        <f t="shared" si="48"/>
        <v>0</v>
      </c>
      <c r="K589" s="25">
        <f>ROUND(Anteile!$B$30/'Abs3'!$J$2102*'Abs3'!J589,0)</f>
        <v>0</v>
      </c>
      <c r="L589" s="8">
        <f>Gmden!M588</f>
        <v>2126810.3222770877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ROUND(Anteile!$B$31/'Abs3'!$M$2102*'Abs3'!M589,0)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1096</v>
      </c>
      <c r="F590" s="37">
        <f>Gmden!N589</f>
        <v>0</v>
      </c>
      <c r="G590" s="8">
        <f t="shared" si="47"/>
        <v>0</v>
      </c>
      <c r="H590" s="25">
        <f>ROUND(Anteile!$B$29/'Abs3'!$G$2102*'Abs3'!G590,0)</f>
        <v>0</v>
      </c>
      <c r="I590" s="37">
        <f>Gmden!O589</f>
        <v>0</v>
      </c>
      <c r="J590" s="8">
        <f t="shared" si="48"/>
        <v>0</v>
      </c>
      <c r="K590" s="25">
        <f>ROUND(Anteile!$B$30/'Abs3'!$J$2102*'Abs3'!J590,0)</f>
        <v>0</v>
      </c>
      <c r="L590" s="8">
        <f>Gmden!M589</f>
        <v>978739.59603565896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ROUND(Anteile!$B$31/'Abs3'!$M$2102*'Abs3'!M590,0)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1511</v>
      </c>
      <c r="F591" s="37">
        <f>Gmden!N590</f>
        <v>0</v>
      </c>
      <c r="G591" s="8">
        <f t="shared" si="47"/>
        <v>0</v>
      </c>
      <c r="H591" s="25">
        <f>ROUND(Anteile!$B$29/'Abs3'!$G$2102*'Abs3'!G591,0)</f>
        <v>0</v>
      </c>
      <c r="I591" s="37">
        <f>Gmden!O590</f>
        <v>0</v>
      </c>
      <c r="J591" s="8">
        <f t="shared" si="48"/>
        <v>0</v>
      </c>
      <c r="K591" s="25">
        <f>ROUND(Anteile!$B$30/'Abs3'!$J$2102*'Abs3'!J591,0)</f>
        <v>0</v>
      </c>
      <c r="L591" s="8">
        <f>Gmden!M590</f>
        <v>1343975.4259852925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ROUND(Anteile!$B$31/'Abs3'!$M$2102*'Abs3'!M591,0)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1702</v>
      </c>
      <c r="F592" s="37">
        <f>Gmden!N591</f>
        <v>0</v>
      </c>
      <c r="G592" s="8">
        <f t="shared" si="47"/>
        <v>0</v>
      </c>
      <c r="H592" s="25">
        <f>ROUND(Anteile!$B$29/'Abs3'!$G$2102*'Abs3'!G592,0)</f>
        <v>0</v>
      </c>
      <c r="I592" s="37">
        <f>Gmden!O591</f>
        <v>0</v>
      </c>
      <c r="J592" s="8">
        <f t="shared" si="48"/>
        <v>0</v>
      </c>
      <c r="K592" s="25">
        <f>ROUND(Anteile!$B$30/'Abs3'!$J$2102*'Abs3'!J592,0)</f>
        <v>0</v>
      </c>
      <c r="L592" s="8">
        <f>Gmden!M591</f>
        <v>1568300.4746431685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ROUND(Anteile!$B$31/'Abs3'!$M$2102*'Abs3'!M592,0)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1818</v>
      </c>
      <c r="F593" s="37">
        <f>Gmden!N592</f>
        <v>0</v>
      </c>
      <c r="G593" s="8">
        <f t="shared" si="47"/>
        <v>0</v>
      </c>
      <c r="H593" s="25">
        <f>ROUND(Anteile!$B$29/'Abs3'!$G$2102*'Abs3'!G593,0)</f>
        <v>0</v>
      </c>
      <c r="I593" s="37">
        <f>Gmden!O592</f>
        <v>0</v>
      </c>
      <c r="J593" s="8">
        <f t="shared" si="48"/>
        <v>0</v>
      </c>
      <c r="K593" s="25">
        <f>ROUND(Anteile!$B$30/'Abs3'!$J$2102*'Abs3'!J593,0)</f>
        <v>0</v>
      </c>
      <c r="L593" s="8">
        <f>Gmden!M592</f>
        <v>1980964.5956287857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ROUND(Anteile!$B$31/'Abs3'!$M$2102*'Abs3'!M593,0)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2556</v>
      </c>
      <c r="F594" s="37">
        <f>Gmden!N593</f>
        <v>0</v>
      </c>
      <c r="G594" s="8">
        <f t="shared" si="47"/>
        <v>0</v>
      </c>
      <c r="H594" s="25">
        <f>ROUND(Anteile!$B$29/'Abs3'!$G$2102*'Abs3'!G594,0)</f>
        <v>0</v>
      </c>
      <c r="I594" s="37">
        <f>Gmden!O593</f>
        <v>0</v>
      </c>
      <c r="J594" s="8">
        <f t="shared" si="48"/>
        <v>0</v>
      </c>
      <c r="K594" s="25">
        <f>ROUND(Anteile!$B$30/'Abs3'!$J$2102*'Abs3'!J594,0)</f>
        <v>0</v>
      </c>
      <c r="L594" s="8">
        <f>Gmden!M593</f>
        <v>2532358.1515211165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ROUND(Anteile!$B$31/'Abs3'!$M$2102*'Abs3'!M594,0)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1075</v>
      </c>
      <c r="F595" s="37">
        <f>Gmden!N594</f>
        <v>0</v>
      </c>
      <c r="G595" s="8">
        <f t="shared" si="47"/>
        <v>0</v>
      </c>
      <c r="H595" s="25">
        <f>ROUND(Anteile!$B$29/'Abs3'!$G$2102*'Abs3'!G595,0)</f>
        <v>0</v>
      </c>
      <c r="I595" s="37">
        <f>Gmden!O594</f>
        <v>0</v>
      </c>
      <c r="J595" s="8">
        <f t="shared" si="48"/>
        <v>0</v>
      </c>
      <c r="K595" s="25">
        <f>ROUND(Anteile!$B$30/'Abs3'!$J$2102*'Abs3'!J595,0)</f>
        <v>0</v>
      </c>
      <c r="L595" s="8">
        <f>Gmden!M594</f>
        <v>986778.32318544551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ROUND(Anteile!$B$31/'Abs3'!$M$2102*'Abs3'!M595,0)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1007</v>
      </c>
      <c r="F596" s="37">
        <f>Gmden!N595</f>
        <v>0</v>
      </c>
      <c r="G596" s="8">
        <f t="shared" si="47"/>
        <v>0</v>
      </c>
      <c r="H596" s="25">
        <f>ROUND(Anteile!$B$29/'Abs3'!$G$2102*'Abs3'!G596,0)</f>
        <v>0</v>
      </c>
      <c r="I596" s="37">
        <f>Gmden!O595</f>
        <v>0</v>
      </c>
      <c r="J596" s="8">
        <f t="shared" si="48"/>
        <v>0</v>
      </c>
      <c r="K596" s="25">
        <f>ROUND(Anteile!$B$30/'Abs3'!$J$2102*'Abs3'!J596,0)</f>
        <v>0</v>
      </c>
      <c r="L596" s="8">
        <f>Gmden!M595</f>
        <v>947198.901528141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ROUND(Anteile!$B$31/'Abs3'!$M$2102*'Abs3'!M596,0)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1512</v>
      </c>
      <c r="F597" s="37">
        <f>Gmden!N596</f>
        <v>0</v>
      </c>
      <c r="G597" s="8">
        <f t="shared" si="47"/>
        <v>0</v>
      </c>
      <c r="H597" s="25">
        <f>ROUND(Anteile!$B$29/'Abs3'!$G$2102*'Abs3'!G597,0)</f>
        <v>0</v>
      </c>
      <c r="I597" s="37">
        <f>Gmden!O596</f>
        <v>0</v>
      </c>
      <c r="J597" s="8">
        <f t="shared" si="48"/>
        <v>0</v>
      </c>
      <c r="K597" s="25">
        <f>ROUND(Anteile!$B$30/'Abs3'!$J$2102*'Abs3'!J597,0)</f>
        <v>0</v>
      </c>
      <c r="L597" s="8">
        <f>Gmden!M596</f>
        <v>1581211.9254068581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ROUND(Anteile!$B$31/'Abs3'!$M$2102*'Abs3'!M597,0)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1357</v>
      </c>
      <c r="F598" s="37">
        <f>Gmden!N597</f>
        <v>0</v>
      </c>
      <c r="G598" s="8">
        <f t="shared" si="47"/>
        <v>0</v>
      </c>
      <c r="H598" s="25">
        <f>ROUND(Anteile!$B$29/'Abs3'!$G$2102*'Abs3'!G598,0)</f>
        <v>0</v>
      </c>
      <c r="I598" s="37">
        <f>Gmden!O597</f>
        <v>0</v>
      </c>
      <c r="J598" s="8">
        <f t="shared" si="48"/>
        <v>0</v>
      </c>
      <c r="K598" s="25">
        <f>ROUND(Anteile!$B$30/'Abs3'!$J$2102*'Abs3'!J598,0)</f>
        <v>0</v>
      </c>
      <c r="L598" s="8">
        <f>Gmden!M597</f>
        <v>1284204.5224072486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ROUND(Anteile!$B$31/'Abs3'!$M$2102*'Abs3'!M598,0)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3788</v>
      </c>
      <c r="F599" s="37">
        <f>Gmden!N598</f>
        <v>0</v>
      </c>
      <c r="G599" s="8">
        <f t="shared" si="47"/>
        <v>0</v>
      </c>
      <c r="H599" s="25">
        <f>ROUND(Anteile!$B$29/'Abs3'!$G$2102*'Abs3'!G599,0)</f>
        <v>0</v>
      </c>
      <c r="I599" s="37">
        <f>Gmden!O598</f>
        <v>0</v>
      </c>
      <c r="J599" s="8">
        <f t="shared" si="48"/>
        <v>0</v>
      </c>
      <c r="K599" s="25">
        <f>ROUND(Anteile!$B$30/'Abs3'!$J$2102*'Abs3'!J599,0)</f>
        <v>0</v>
      </c>
      <c r="L599" s="8">
        <f>Gmden!M598</f>
        <v>4811169.2338295393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ROUND(Anteile!$B$31/'Abs3'!$M$2102*'Abs3'!M599,0)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3231</v>
      </c>
      <c r="F600" s="37">
        <f>Gmden!N599</f>
        <v>0</v>
      </c>
      <c r="G600" s="8">
        <f t="shared" si="47"/>
        <v>0</v>
      </c>
      <c r="H600" s="25">
        <f>ROUND(Anteile!$B$29/'Abs3'!$G$2102*'Abs3'!G600,0)</f>
        <v>0</v>
      </c>
      <c r="I600" s="37">
        <f>Gmden!O599</f>
        <v>0</v>
      </c>
      <c r="J600" s="8">
        <f t="shared" si="48"/>
        <v>0</v>
      </c>
      <c r="K600" s="25">
        <f>ROUND(Anteile!$B$30/'Abs3'!$J$2102*'Abs3'!J600,0)</f>
        <v>0</v>
      </c>
      <c r="L600" s="8">
        <f>Gmden!M599</f>
        <v>3462781.6010777494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ROUND(Anteile!$B$31/'Abs3'!$M$2102*'Abs3'!M600,0)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1709</v>
      </c>
      <c r="F601" s="37">
        <f>Gmden!N600</f>
        <v>0</v>
      </c>
      <c r="G601" s="8">
        <f t="shared" si="47"/>
        <v>0</v>
      </c>
      <c r="H601" s="25">
        <f>ROUND(Anteile!$B$29/'Abs3'!$G$2102*'Abs3'!G601,0)</f>
        <v>0</v>
      </c>
      <c r="I601" s="37">
        <f>Gmden!O600</f>
        <v>0</v>
      </c>
      <c r="J601" s="8">
        <f t="shared" si="48"/>
        <v>0</v>
      </c>
      <c r="K601" s="25">
        <f>ROUND(Anteile!$B$30/'Abs3'!$J$2102*'Abs3'!J601,0)</f>
        <v>0</v>
      </c>
      <c r="L601" s="8">
        <f>Gmden!M600</f>
        <v>1646399.5774248312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ROUND(Anteile!$B$31/'Abs3'!$M$2102*'Abs3'!M601,0)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907</v>
      </c>
      <c r="F602" s="37">
        <f>Gmden!N601</f>
        <v>0</v>
      </c>
      <c r="G602" s="8">
        <f t="shared" si="47"/>
        <v>0</v>
      </c>
      <c r="H602" s="25">
        <f>ROUND(Anteile!$B$29/'Abs3'!$G$2102*'Abs3'!G602,0)</f>
        <v>0</v>
      </c>
      <c r="I602" s="37">
        <f>Gmden!O601</f>
        <v>0</v>
      </c>
      <c r="J602" s="8">
        <f t="shared" si="48"/>
        <v>0</v>
      </c>
      <c r="K602" s="25">
        <f>ROUND(Anteile!$B$30/'Abs3'!$J$2102*'Abs3'!J602,0)</f>
        <v>0</v>
      </c>
      <c r="L602" s="8">
        <f>Gmden!M601</f>
        <v>844099.54100829351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ROUND(Anteile!$B$31/'Abs3'!$M$2102*'Abs3'!M602,0)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5594</v>
      </c>
      <c r="F603" s="37">
        <f>Gmden!N602</f>
        <v>0</v>
      </c>
      <c r="G603" s="8">
        <f t="shared" si="47"/>
        <v>0</v>
      </c>
      <c r="H603" s="25">
        <f>ROUND(Anteile!$B$29/'Abs3'!$G$2102*'Abs3'!G603,0)</f>
        <v>0</v>
      </c>
      <c r="I603" s="37">
        <f>Gmden!O602</f>
        <v>0</v>
      </c>
      <c r="J603" s="8">
        <f t="shared" si="48"/>
        <v>0</v>
      </c>
      <c r="K603" s="25">
        <f>ROUND(Anteile!$B$30/'Abs3'!$J$2102*'Abs3'!J603,0)</f>
        <v>0</v>
      </c>
      <c r="L603" s="8">
        <f>Gmden!M602</f>
        <v>6789844.1272758134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ROUND(Anteile!$B$31/'Abs3'!$M$2102*'Abs3'!M603,0)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1648</v>
      </c>
      <c r="F604" s="37">
        <f>Gmden!N603</f>
        <v>0</v>
      </c>
      <c r="G604" s="8">
        <f t="shared" si="47"/>
        <v>0</v>
      </c>
      <c r="H604" s="25">
        <f>ROUND(Anteile!$B$29/'Abs3'!$G$2102*'Abs3'!G604,0)</f>
        <v>0</v>
      </c>
      <c r="I604" s="37">
        <f>Gmden!O603</f>
        <v>0</v>
      </c>
      <c r="J604" s="8">
        <f t="shared" si="48"/>
        <v>0</v>
      </c>
      <c r="K604" s="25">
        <f>ROUND(Anteile!$B$30/'Abs3'!$J$2102*'Abs3'!J604,0)</f>
        <v>0</v>
      </c>
      <c r="L604" s="8">
        <f>Gmden!M603</f>
        <v>1495713.7228339287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ROUND(Anteile!$B$31/'Abs3'!$M$2102*'Abs3'!M604,0)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1922</v>
      </c>
      <c r="F605" s="37">
        <f>Gmden!N604</f>
        <v>0</v>
      </c>
      <c r="G605" s="8">
        <f t="shared" si="47"/>
        <v>0</v>
      </c>
      <c r="H605" s="25">
        <f>ROUND(Anteile!$B$29/'Abs3'!$G$2102*'Abs3'!G605,0)</f>
        <v>0</v>
      </c>
      <c r="I605" s="37">
        <f>Gmden!O604</f>
        <v>0</v>
      </c>
      <c r="J605" s="8">
        <f t="shared" si="48"/>
        <v>0</v>
      </c>
      <c r="K605" s="25">
        <f>ROUND(Anteile!$B$30/'Abs3'!$J$2102*'Abs3'!J605,0)</f>
        <v>0</v>
      </c>
      <c r="L605" s="8">
        <f>Gmden!M604</f>
        <v>1846333.1430290646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ROUND(Anteile!$B$31/'Abs3'!$M$2102*'Abs3'!M605,0)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1058</v>
      </c>
      <c r="F606" s="37">
        <f>Gmden!N605</f>
        <v>0</v>
      </c>
      <c r="G606" s="8">
        <f t="shared" si="47"/>
        <v>0</v>
      </c>
      <c r="H606" s="25">
        <f>ROUND(Anteile!$B$29/'Abs3'!$G$2102*'Abs3'!G606,0)</f>
        <v>0</v>
      </c>
      <c r="I606" s="37">
        <f>Gmden!O605</f>
        <v>0</v>
      </c>
      <c r="J606" s="8">
        <f t="shared" si="48"/>
        <v>0</v>
      </c>
      <c r="K606" s="25">
        <f>ROUND(Anteile!$B$30/'Abs3'!$J$2102*'Abs3'!J606,0)</f>
        <v>0</v>
      </c>
      <c r="L606" s="8">
        <f>Gmden!M605</f>
        <v>960028.46801617427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ROUND(Anteile!$B$31/'Abs3'!$M$2102*'Abs3'!M606,0)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2168</v>
      </c>
      <c r="F607" s="37">
        <f>Gmden!N606</f>
        <v>0</v>
      </c>
      <c r="G607" s="8">
        <f t="shared" si="47"/>
        <v>0</v>
      </c>
      <c r="H607" s="25">
        <f>ROUND(Anteile!$B$29/'Abs3'!$G$2102*'Abs3'!G607,0)</f>
        <v>0</v>
      </c>
      <c r="I607" s="37">
        <f>Gmden!O606</f>
        <v>0</v>
      </c>
      <c r="J607" s="8">
        <f t="shared" si="48"/>
        <v>0</v>
      </c>
      <c r="K607" s="25">
        <f>ROUND(Anteile!$B$30/'Abs3'!$J$2102*'Abs3'!J607,0)</f>
        <v>0</v>
      </c>
      <c r="L607" s="8">
        <f>Gmden!M606</f>
        <v>2216389.5453543421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ROUND(Anteile!$B$31/'Abs3'!$M$2102*'Abs3'!M607,0)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1374</v>
      </c>
      <c r="F608" s="37">
        <f>Gmden!N607</f>
        <v>0</v>
      </c>
      <c r="G608" s="8">
        <f t="shared" si="47"/>
        <v>0</v>
      </c>
      <c r="H608" s="25">
        <f>ROUND(Anteile!$B$29/'Abs3'!$G$2102*'Abs3'!G608,0)</f>
        <v>0</v>
      </c>
      <c r="I608" s="37">
        <f>Gmden!O607</f>
        <v>0</v>
      </c>
      <c r="J608" s="8">
        <f t="shared" si="48"/>
        <v>0</v>
      </c>
      <c r="K608" s="25">
        <f>ROUND(Anteile!$B$30/'Abs3'!$J$2102*'Abs3'!J608,0)</f>
        <v>0</v>
      </c>
      <c r="L608" s="8">
        <f>Gmden!M607</f>
        <v>1832517.418190904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ROUND(Anteile!$B$31/'Abs3'!$M$2102*'Abs3'!M608,0)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3941</v>
      </c>
      <c r="F609" s="37">
        <f>Gmden!N608</f>
        <v>0</v>
      </c>
      <c r="G609" s="8">
        <f t="shared" si="47"/>
        <v>0</v>
      </c>
      <c r="H609" s="25">
        <f>ROUND(Anteile!$B$29/'Abs3'!$G$2102*'Abs3'!G609,0)</f>
        <v>0</v>
      </c>
      <c r="I609" s="37">
        <f>Gmden!O608</f>
        <v>0</v>
      </c>
      <c r="J609" s="8">
        <f t="shared" si="48"/>
        <v>0</v>
      </c>
      <c r="K609" s="25">
        <f>ROUND(Anteile!$B$30/'Abs3'!$J$2102*'Abs3'!J609,0)</f>
        <v>0</v>
      </c>
      <c r="L609" s="8">
        <f>Gmden!M608</f>
        <v>5713508.0861201696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ROUND(Anteile!$B$31/'Abs3'!$M$2102*'Abs3'!M609,0)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2449</v>
      </c>
      <c r="F610" s="37">
        <f>Gmden!N609</f>
        <v>0</v>
      </c>
      <c r="G610" s="8">
        <f t="shared" si="47"/>
        <v>0</v>
      </c>
      <c r="H610" s="25">
        <f>ROUND(Anteile!$B$29/'Abs3'!$G$2102*'Abs3'!G610,0)</f>
        <v>0</v>
      </c>
      <c r="I610" s="37">
        <f>Gmden!O609</f>
        <v>0</v>
      </c>
      <c r="J610" s="8">
        <f t="shared" si="48"/>
        <v>0</v>
      </c>
      <c r="K610" s="25">
        <f>ROUND(Anteile!$B$30/'Abs3'!$J$2102*'Abs3'!J610,0)</f>
        <v>0</v>
      </c>
      <c r="L610" s="8">
        <f>Gmden!M609</f>
        <v>2546666.7382467808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ROUND(Anteile!$B$31/'Abs3'!$M$2102*'Abs3'!M610,0)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1048</v>
      </c>
      <c r="F611" s="37">
        <f>Gmden!N610</f>
        <v>0</v>
      </c>
      <c r="G611" s="8">
        <f t="shared" si="47"/>
        <v>0</v>
      </c>
      <c r="H611" s="25">
        <f>ROUND(Anteile!$B$29/'Abs3'!$G$2102*'Abs3'!G611,0)</f>
        <v>0</v>
      </c>
      <c r="I611" s="37">
        <f>Gmden!O610</f>
        <v>0</v>
      </c>
      <c r="J611" s="8">
        <f t="shared" si="48"/>
        <v>0</v>
      </c>
      <c r="K611" s="25">
        <f>ROUND(Anteile!$B$30/'Abs3'!$J$2102*'Abs3'!J611,0)</f>
        <v>0</v>
      </c>
      <c r="L611" s="8">
        <f>Gmden!M610</f>
        <v>892359.71380052064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ROUND(Anteile!$B$31/'Abs3'!$M$2102*'Abs3'!M611,0)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2299</v>
      </c>
      <c r="F612" s="37">
        <f>Gmden!N611</f>
        <v>0</v>
      </c>
      <c r="G612" s="8">
        <f t="shared" si="47"/>
        <v>0</v>
      </c>
      <c r="H612" s="25">
        <f>ROUND(Anteile!$B$29/'Abs3'!$G$2102*'Abs3'!G612,0)</f>
        <v>0</v>
      </c>
      <c r="I612" s="37">
        <f>Gmden!O611</f>
        <v>0</v>
      </c>
      <c r="J612" s="8">
        <f t="shared" si="48"/>
        <v>0</v>
      </c>
      <c r="K612" s="25">
        <f>ROUND(Anteile!$B$30/'Abs3'!$J$2102*'Abs3'!J612,0)</f>
        <v>0</v>
      </c>
      <c r="L612" s="8">
        <f>Gmden!M611</f>
        <v>2408877.3001788137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ROUND(Anteile!$B$31/'Abs3'!$M$2102*'Abs3'!M612,0)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2980</v>
      </c>
      <c r="F613" s="37">
        <f>Gmden!N612</f>
        <v>0</v>
      </c>
      <c r="G613" s="8">
        <f t="shared" si="47"/>
        <v>0</v>
      </c>
      <c r="H613" s="25">
        <f>ROUND(Anteile!$B$29/'Abs3'!$G$2102*'Abs3'!G613,0)</f>
        <v>0</v>
      </c>
      <c r="I613" s="37">
        <f>Gmden!O612</f>
        <v>0</v>
      </c>
      <c r="J613" s="8">
        <f t="shared" si="48"/>
        <v>0</v>
      </c>
      <c r="K613" s="25">
        <f>ROUND(Anteile!$B$30/'Abs3'!$J$2102*'Abs3'!J613,0)</f>
        <v>0</v>
      </c>
      <c r="L613" s="8">
        <f>Gmden!M612</f>
        <v>2762137.416264839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ROUND(Anteile!$B$31/'Abs3'!$M$2102*'Abs3'!M613,0)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1659</v>
      </c>
      <c r="F614" s="37">
        <f>Gmden!N613</f>
        <v>0</v>
      </c>
      <c r="G614" s="8">
        <f t="shared" si="47"/>
        <v>0</v>
      </c>
      <c r="H614" s="25">
        <f>ROUND(Anteile!$B$29/'Abs3'!$G$2102*'Abs3'!G614,0)</f>
        <v>0</v>
      </c>
      <c r="I614" s="37">
        <f>Gmden!O613</f>
        <v>0</v>
      </c>
      <c r="J614" s="8">
        <f t="shared" si="48"/>
        <v>0</v>
      </c>
      <c r="K614" s="25">
        <f>ROUND(Anteile!$B$30/'Abs3'!$J$2102*'Abs3'!J614,0)</f>
        <v>0</v>
      </c>
      <c r="L614" s="8">
        <f>Gmden!M613</f>
        <v>1766283.7649749757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ROUND(Anteile!$B$31/'Abs3'!$M$2102*'Abs3'!M614,0)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1128</v>
      </c>
      <c r="F615" s="37">
        <f>Gmden!N614</f>
        <v>0</v>
      </c>
      <c r="G615" s="8">
        <f t="shared" si="47"/>
        <v>0</v>
      </c>
      <c r="H615" s="25">
        <f>ROUND(Anteile!$B$29/'Abs3'!$G$2102*'Abs3'!G615,0)</f>
        <v>0</v>
      </c>
      <c r="I615" s="37">
        <f>Gmden!O614</f>
        <v>0</v>
      </c>
      <c r="J615" s="8">
        <f t="shared" si="48"/>
        <v>0</v>
      </c>
      <c r="K615" s="25">
        <f>ROUND(Anteile!$B$30/'Abs3'!$J$2102*'Abs3'!J615,0)</f>
        <v>0</v>
      </c>
      <c r="L615" s="8">
        <f>Gmden!M614</f>
        <v>995785.20334039198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ROUND(Anteile!$B$31/'Abs3'!$M$2102*'Abs3'!M615,0)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975</v>
      </c>
      <c r="F616" s="37">
        <f>Gmden!N615</f>
        <v>0</v>
      </c>
      <c r="G616" s="8">
        <f t="shared" si="47"/>
        <v>0</v>
      </c>
      <c r="H616" s="25">
        <f>ROUND(Anteile!$B$29/'Abs3'!$G$2102*'Abs3'!G616,0)</f>
        <v>0</v>
      </c>
      <c r="I616" s="37">
        <f>Gmden!O615</f>
        <v>0</v>
      </c>
      <c r="J616" s="8">
        <f t="shared" si="48"/>
        <v>0</v>
      </c>
      <c r="K616" s="25">
        <f>ROUND(Anteile!$B$30/'Abs3'!$J$2102*'Abs3'!J616,0)</f>
        <v>0</v>
      </c>
      <c r="L616" s="8">
        <f>Gmden!M615</f>
        <v>900451.49381292041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ROUND(Anteile!$B$31/'Abs3'!$M$2102*'Abs3'!M616,0)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988</v>
      </c>
      <c r="F617" s="37">
        <f>Gmden!N616</f>
        <v>0</v>
      </c>
      <c r="G617" s="8">
        <f t="shared" si="47"/>
        <v>0</v>
      </c>
      <c r="H617" s="25">
        <f>ROUND(Anteile!$B$29/'Abs3'!$G$2102*'Abs3'!G617,0)</f>
        <v>0</v>
      </c>
      <c r="I617" s="37">
        <f>Gmden!O616</f>
        <v>0</v>
      </c>
      <c r="J617" s="8">
        <f t="shared" si="48"/>
        <v>0</v>
      </c>
      <c r="K617" s="25">
        <f>ROUND(Anteile!$B$30/'Abs3'!$J$2102*'Abs3'!J617,0)</f>
        <v>0</v>
      </c>
      <c r="L617" s="8">
        <f>Gmden!M616</f>
        <v>938231.97850659746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ROUND(Anteile!$B$31/'Abs3'!$M$2102*'Abs3'!M617,0)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1104</v>
      </c>
      <c r="F618" s="37">
        <f>Gmden!N617</f>
        <v>0</v>
      </c>
      <c r="G618" s="8">
        <f t="shared" si="47"/>
        <v>0</v>
      </c>
      <c r="H618" s="25">
        <f>ROUND(Anteile!$B$29/'Abs3'!$G$2102*'Abs3'!G618,0)</f>
        <v>0</v>
      </c>
      <c r="I618" s="37">
        <f>Gmden!O617</f>
        <v>0</v>
      </c>
      <c r="J618" s="8">
        <f t="shared" si="48"/>
        <v>0</v>
      </c>
      <c r="K618" s="25">
        <f>ROUND(Anteile!$B$30/'Abs3'!$J$2102*'Abs3'!J618,0)</f>
        <v>0</v>
      </c>
      <c r="L618" s="8">
        <f>Gmden!M617</f>
        <v>1073554.1476425631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ROUND(Anteile!$B$31/'Abs3'!$M$2102*'Abs3'!M618,0)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5670</v>
      </c>
      <c r="F619" s="37">
        <f>Gmden!N618</f>
        <v>0</v>
      </c>
      <c r="G619" s="8">
        <f t="shared" si="47"/>
        <v>0</v>
      </c>
      <c r="H619" s="25">
        <f>ROUND(Anteile!$B$29/'Abs3'!$G$2102*'Abs3'!G619,0)</f>
        <v>0</v>
      </c>
      <c r="I619" s="37">
        <f>Gmden!O618</f>
        <v>0</v>
      </c>
      <c r="J619" s="8">
        <f t="shared" si="48"/>
        <v>0</v>
      </c>
      <c r="K619" s="25">
        <f>ROUND(Anteile!$B$30/'Abs3'!$J$2102*'Abs3'!J619,0)</f>
        <v>0</v>
      </c>
      <c r="L619" s="8">
        <f>Gmden!M618</f>
        <v>6954021.998097565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ROUND(Anteile!$B$31/'Abs3'!$M$2102*'Abs3'!M619,0)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1222</v>
      </c>
      <c r="F620" s="37">
        <f>Gmden!N619</f>
        <v>0</v>
      </c>
      <c r="G620" s="8">
        <f t="shared" si="47"/>
        <v>0</v>
      </c>
      <c r="H620" s="25">
        <f>ROUND(Anteile!$B$29/'Abs3'!$G$2102*'Abs3'!G620,0)</f>
        <v>0</v>
      </c>
      <c r="I620" s="37">
        <f>Gmden!O619</f>
        <v>0</v>
      </c>
      <c r="J620" s="8">
        <f t="shared" si="48"/>
        <v>0</v>
      </c>
      <c r="K620" s="25">
        <f>ROUND(Anteile!$B$30/'Abs3'!$J$2102*'Abs3'!J620,0)</f>
        <v>0</v>
      </c>
      <c r="L620" s="8">
        <f>Gmden!M619</f>
        <v>1063708.5431528972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ROUND(Anteile!$B$31/'Abs3'!$M$2102*'Abs3'!M620,0)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1641</v>
      </c>
      <c r="F621" s="37">
        <f>Gmden!N620</f>
        <v>0</v>
      </c>
      <c r="G621" s="8">
        <f t="shared" si="47"/>
        <v>0</v>
      </c>
      <c r="H621" s="25">
        <f>ROUND(Anteile!$B$29/'Abs3'!$G$2102*'Abs3'!G621,0)</f>
        <v>0</v>
      </c>
      <c r="I621" s="37">
        <f>Gmden!O620</f>
        <v>0</v>
      </c>
      <c r="J621" s="8">
        <f t="shared" si="48"/>
        <v>0</v>
      </c>
      <c r="K621" s="25">
        <f>ROUND(Anteile!$B$30/'Abs3'!$J$2102*'Abs3'!J621,0)</f>
        <v>0</v>
      </c>
      <c r="L621" s="8">
        <f>Gmden!M620</f>
        <v>1565662.5907078316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ROUND(Anteile!$B$31/'Abs3'!$M$2102*'Abs3'!M621,0)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1989</v>
      </c>
      <c r="F622" s="37">
        <f>Gmden!N621</f>
        <v>0</v>
      </c>
      <c r="G622" s="8">
        <f t="shared" si="47"/>
        <v>0</v>
      </c>
      <c r="H622" s="25">
        <f>ROUND(Anteile!$B$29/'Abs3'!$G$2102*'Abs3'!G622,0)</f>
        <v>0</v>
      </c>
      <c r="I622" s="37">
        <f>Gmden!O621</f>
        <v>0</v>
      </c>
      <c r="J622" s="8">
        <f t="shared" si="48"/>
        <v>0</v>
      </c>
      <c r="K622" s="25">
        <f>ROUND(Anteile!$B$30/'Abs3'!$J$2102*'Abs3'!J622,0)</f>
        <v>0</v>
      </c>
      <c r="L622" s="8">
        <f>Gmden!M621</f>
        <v>1917547.0338850296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ROUND(Anteile!$B$31/'Abs3'!$M$2102*'Abs3'!M622,0)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1759</v>
      </c>
      <c r="F623" s="37">
        <f>Gmden!N622</f>
        <v>0</v>
      </c>
      <c r="G623" s="8">
        <f t="shared" si="47"/>
        <v>0</v>
      </c>
      <c r="H623" s="25">
        <f>ROUND(Anteile!$B$29/'Abs3'!$G$2102*'Abs3'!G623,0)</f>
        <v>0</v>
      </c>
      <c r="I623" s="37">
        <f>Gmden!O622</f>
        <v>0</v>
      </c>
      <c r="J623" s="8">
        <f t="shared" si="48"/>
        <v>0</v>
      </c>
      <c r="K623" s="25">
        <f>ROUND(Anteile!$B$30/'Abs3'!$J$2102*'Abs3'!J623,0)</f>
        <v>0</v>
      </c>
      <c r="L623" s="8">
        <f>Gmden!M622</f>
        <v>1623199.8273218011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ROUND(Anteile!$B$31/'Abs3'!$M$2102*'Abs3'!M623,0)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784</v>
      </c>
      <c r="F624" s="37">
        <f>Gmden!N623</f>
        <v>0</v>
      </c>
      <c r="G624" s="8">
        <f t="shared" si="47"/>
        <v>0</v>
      </c>
      <c r="H624" s="25">
        <f>ROUND(Anteile!$B$29/'Abs3'!$G$2102*'Abs3'!G624,0)</f>
        <v>0</v>
      </c>
      <c r="I624" s="37">
        <f>Gmden!O623</f>
        <v>0</v>
      </c>
      <c r="J624" s="8">
        <f t="shared" si="48"/>
        <v>0</v>
      </c>
      <c r="K624" s="25">
        <f>ROUND(Anteile!$B$30/'Abs3'!$J$2102*'Abs3'!J624,0)</f>
        <v>0</v>
      </c>
      <c r="L624" s="8">
        <f>Gmden!M623</f>
        <v>695867.53650725971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ROUND(Anteile!$B$31/'Abs3'!$M$2102*'Abs3'!M624,0)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1871</v>
      </c>
      <c r="F625" s="37">
        <f>Gmden!N624</f>
        <v>0</v>
      </c>
      <c r="G625" s="8">
        <f t="shared" si="47"/>
        <v>0</v>
      </c>
      <c r="H625" s="25">
        <f>ROUND(Anteile!$B$29/'Abs3'!$G$2102*'Abs3'!G625,0)</f>
        <v>0</v>
      </c>
      <c r="I625" s="37">
        <f>Gmden!O624</f>
        <v>0</v>
      </c>
      <c r="J625" s="8">
        <f t="shared" si="48"/>
        <v>0</v>
      </c>
      <c r="K625" s="25">
        <f>ROUND(Anteile!$B$30/'Abs3'!$J$2102*'Abs3'!J625,0)</f>
        <v>0</v>
      </c>
      <c r="L625" s="8">
        <f>Gmden!M624</f>
        <v>1766577.1986612745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ROUND(Anteile!$B$31/'Abs3'!$M$2102*'Abs3'!M625,0)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1598</v>
      </c>
      <c r="F626" s="37">
        <f>Gmden!N625</f>
        <v>0</v>
      </c>
      <c r="G626" s="8">
        <f t="shared" si="47"/>
        <v>0</v>
      </c>
      <c r="H626" s="25">
        <f>ROUND(Anteile!$B$29/'Abs3'!$G$2102*'Abs3'!G626,0)</f>
        <v>0</v>
      </c>
      <c r="I626" s="37">
        <f>Gmden!O625</f>
        <v>0</v>
      </c>
      <c r="J626" s="8">
        <f t="shared" si="48"/>
        <v>0</v>
      </c>
      <c r="K626" s="25">
        <f>ROUND(Anteile!$B$30/'Abs3'!$J$2102*'Abs3'!J626,0)</f>
        <v>0</v>
      </c>
      <c r="L626" s="8">
        <f>Gmden!M625</f>
        <v>1480845.3556614807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ROUND(Anteile!$B$31/'Abs3'!$M$2102*'Abs3'!M626,0)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1330</v>
      </c>
      <c r="F627" s="37">
        <f>Gmden!N626</f>
        <v>0</v>
      </c>
      <c r="G627" s="8">
        <f t="shared" si="47"/>
        <v>0</v>
      </c>
      <c r="H627" s="25">
        <f>ROUND(Anteile!$B$29/'Abs3'!$G$2102*'Abs3'!G627,0)</f>
        <v>0</v>
      </c>
      <c r="I627" s="37">
        <f>Gmden!O626</f>
        <v>0</v>
      </c>
      <c r="J627" s="8">
        <f t="shared" si="48"/>
        <v>0</v>
      </c>
      <c r="K627" s="25">
        <f>ROUND(Anteile!$B$30/'Abs3'!$J$2102*'Abs3'!J627,0)</f>
        <v>0</v>
      </c>
      <c r="L627" s="8">
        <f>Gmden!M626</f>
        <v>1346515.9906819584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ROUND(Anteile!$B$31/'Abs3'!$M$2102*'Abs3'!M627,0)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1108</v>
      </c>
      <c r="F628" s="37">
        <f>Gmden!N627</f>
        <v>0</v>
      </c>
      <c r="G628" s="8">
        <f t="shared" si="47"/>
        <v>0</v>
      </c>
      <c r="H628" s="25">
        <f>ROUND(Anteile!$B$29/'Abs3'!$G$2102*'Abs3'!G628,0)</f>
        <v>0</v>
      </c>
      <c r="I628" s="37">
        <f>Gmden!O627</f>
        <v>0</v>
      </c>
      <c r="J628" s="8">
        <f t="shared" si="48"/>
        <v>0</v>
      </c>
      <c r="K628" s="25">
        <f>ROUND(Anteile!$B$30/'Abs3'!$J$2102*'Abs3'!J628,0)</f>
        <v>0</v>
      </c>
      <c r="L628" s="8">
        <f>Gmden!M627</f>
        <v>1258079.7465108333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ROUND(Anteile!$B$31/'Abs3'!$M$2102*'Abs3'!M628,0)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469</v>
      </c>
      <c r="F629" s="37">
        <f>Gmden!N628</f>
        <v>0</v>
      </c>
      <c r="G629" s="8">
        <f t="shared" si="47"/>
        <v>0</v>
      </c>
      <c r="H629" s="25">
        <f>ROUND(Anteile!$B$29/'Abs3'!$G$2102*'Abs3'!G629,0)</f>
        <v>0</v>
      </c>
      <c r="I629" s="37">
        <f>Gmden!O628</f>
        <v>0</v>
      </c>
      <c r="J629" s="8">
        <f t="shared" si="48"/>
        <v>0</v>
      </c>
      <c r="K629" s="25">
        <f>ROUND(Anteile!$B$30/'Abs3'!$J$2102*'Abs3'!J629,0)</f>
        <v>0</v>
      </c>
      <c r="L629" s="8">
        <f>Gmden!M628</f>
        <v>457515.70316022041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ROUND(Anteile!$B$31/'Abs3'!$M$2102*'Abs3'!M629,0)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821</v>
      </c>
      <c r="F630" s="37">
        <f>Gmden!N629</f>
        <v>0</v>
      </c>
      <c r="G630" s="8">
        <f t="shared" si="47"/>
        <v>0</v>
      </c>
      <c r="H630" s="25">
        <f>ROUND(Anteile!$B$29/'Abs3'!$G$2102*'Abs3'!G630,0)</f>
        <v>0</v>
      </c>
      <c r="I630" s="37">
        <f>Gmden!O629</f>
        <v>0</v>
      </c>
      <c r="J630" s="8">
        <f t="shared" si="48"/>
        <v>0</v>
      </c>
      <c r="K630" s="25">
        <f>ROUND(Anteile!$B$30/'Abs3'!$J$2102*'Abs3'!J630,0)</f>
        <v>0</v>
      </c>
      <c r="L630" s="8">
        <f>Gmden!M629</f>
        <v>746495.68510517885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ROUND(Anteile!$B$31/'Abs3'!$M$2102*'Abs3'!M630,0)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885</v>
      </c>
      <c r="F631" s="37">
        <f>Gmden!N630</f>
        <v>0</v>
      </c>
      <c r="G631" s="8">
        <f t="shared" si="47"/>
        <v>0</v>
      </c>
      <c r="H631" s="25">
        <f>ROUND(Anteile!$B$29/'Abs3'!$G$2102*'Abs3'!G631,0)</f>
        <v>0</v>
      </c>
      <c r="I631" s="37">
        <f>Gmden!O630</f>
        <v>0</v>
      </c>
      <c r="J631" s="8">
        <f t="shared" si="48"/>
        <v>0</v>
      </c>
      <c r="K631" s="25">
        <f>ROUND(Anteile!$B$30/'Abs3'!$J$2102*'Abs3'!J631,0)</f>
        <v>0</v>
      </c>
      <c r="L631" s="8">
        <f>Gmden!M630</f>
        <v>801129.07808536326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ROUND(Anteile!$B$31/'Abs3'!$M$2102*'Abs3'!M631,0)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3962</v>
      </c>
      <c r="F632" s="37">
        <f>Gmden!N631</f>
        <v>0</v>
      </c>
      <c r="G632" s="8">
        <f t="shared" si="47"/>
        <v>0</v>
      </c>
      <c r="H632" s="25">
        <f>ROUND(Anteile!$B$29/'Abs3'!$G$2102*'Abs3'!G632,0)</f>
        <v>0</v>
      </c>
      <c r="I632" s="37">
        <f>Gmden!O631</f>
        <v>0</v>
      </c>
      <c r="J632" s="8">
        <f t="shared" si="48"/>
        <v>0</v>
      </c>
      <c r="K632" s="25">
        <f>ROUND(Anteile!$B$30/'Abs3'!$J$2102*'Abs3'!J632,0)</f>
        <v>0</v>
      </c>
      <c r="L632" s="8">
        <f>Gmden!M631</f>
        <v>3724110.2907823706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ROUND(Anteile!$B$31/'Abs3'!$M$2102*'Abs3'!M632,0)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1143</v>
      </c>
      <c r="F633" s="37">
        <f>Gmden!N632</f>
        <v>0</v>
      </c>
      <c r="G633" s="8">
        <f t="shared" si="47"/>
        <v>0</v>
      </c>
      <c r="H633" s="25">
        <f>ROUND(Anteile!$B$29/'Abs3'!$G$2102*'Abs3'!G633,0)</f>
        <v>0</v>
      </c>
      <c r="I633" s="37">
        <f>Gmden!O632</f>
        <v>0</v>
      </c>
      <c r="J633" s="8">
        <f t="shared" si="48"/>
        <v>0</v>
      </c>
      <c r="K633" s="25">
        <f>ROUND(Anteile!$B$30/'Abs3'!$J$2102*'Abs3'!J633,0)</f>
        <v>0</v>
      </c>
      <c r="L633" s="8">
        <f>Gmden!M632</f>
        <v>1046623.0725945181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ROUND(Anteile!$B$31/'Abs3'!$M$2102*'Abs3'!M633,0)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2225</v>
      </c>
      <c r="F634" s="37">
        <f>Gmden!N633</f>
        <v>0</v>
      </c>
      <c r="G634" s="8">
        <f t="shared" si="47"/>
        <v>0</v>
      </c>
      <c r="H634" s="25">
        <f>ROUND(Anteile!$B$29/'Abs3'!$G$2102*'Abs3'!G634,0)</f>
        <v>0</v>
      </c>
      <c r="I634" s="37">
        <f>Gmden!O633</f>
        <v>0</v>
      </c>
      <c r="J634" s="8">
        <f t="shared" si="48"/>
        <v>0</v>
      </c>
      <c r="K634" s="25">
        <f>ROUND(Anteile!$B$30/'Abs3'!$J$2102*'Abs3'!J634,0)</f>
        <v>0</v>
      </c>
      <c r="L634" s="8">
        <f>Gmden!M633</f>
        <v>2991693.7234285483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ROUND(Anteile!$B$31/'Abs3'!$M$2102*'Abs3'!M634,0)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1488</v>
      </c>
      <c r="F635" s="37">
        <f>Gmden!N634</f>
        <v>0</v>
      </c>
      <c r="G635" s="8">
        <f t="shared" si="47"/>
        <v>0</v>
      </c>
      <c r="H635" s="25">
        <f>ROUND(Anteile!$B$29/'Abs3'!$G$2102*'Abs3'!G635,0)</f>
        <v>0</v>
      </c>
      <c r="I635" s="37">
        <f>Gmden!O634</f>
        <v>0</v>
      </c>
      <c r="J635" s="8">
        <f t="shared" si="48"/>
        <v>0</v>
      </c>
      <c r="K635" s="25">
        <f>ROUND(Anteile!$B$30/'Abs3'!$J$2102*'Abs3'!J635,0)</f>
        <v>0</v>
      </c>
      <c r="L635" s="8">
        <f>Gmden!M634</f>
        <v>1444441.4592892891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ROUND(Anteile!$B$31/'Abs3'!$M$2102*'Abs3'!M635,0)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1114</v>
      </c>
      <c r="F636" s="37">
        <f>Gmden!N635</f>
        <v>0</v>
      </c>
      <c r="G636" s="8">
        <f t="shared" si="47"/>
        <v>0</v>
      </c>
      <c r="H636" s="25">
        <f>ROUND(Anteile!$B$29/'Abs3'!$G$2102*'Abs3'!G636,0)</f>
        <v>0</v>
      </c>
      <c r="I636" s="37">
        <f>Gmden!O635</f>
        <v>0</v>
      </c>
      <c r="J636" s="8">
        <f t="shared" si="48"/>
        <v>0</v>
      </c>
      <c r="K636" s="25">
        <f>ROUND(Anteile!$B$30/'Abs3'!$J$2102*'Abs3'!J636,0)</f>
        <v>0</v>
      </c>
      <c r="L636" s="8">
        <f>Gmden!M635</f>
        <v>1129792.8556238357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ROUND(Anteile!$B$31/'Abs3'!$M$2102*'Abs3'!M636,0)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1568</v>
      </c>
      <c r="F637" s="37">
        <f>Gmden!N636</f>
        <v>0</v>
      </c>
      <c r="G637" s="8">
        <f t="shared" si="47"/>
        <v>0</v>
      </c>
      <c r="H637" s="25">
        <f>ROUND(Anteile!$B$29/'Abs3'!$G$2102*'Abs3'!G637,0)</f>
        <v>0</v>
      </c>
      <c r="I637" s="37">
        <f>Gmden!O636</f>
        <v>0</v>
      </c>
      <c r="J637" s="8">
        <f t="shared" si="48"/>
        <v>0</v>
      </c>
      <c r="K637" s="25">
        <f>ROUND(Anteile!$B$30/'Abs3'!$J$2102*'Abs3'!J637,0)</f>
        <v>0</v>
      </c>
      <c r="L637" s="8">
        <f>Gmden!M636</f>
        <v>1509973.8558536088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ROUND(Anteile!$B$31/'Abs3'!$M$2102*'Abs3'!M637,0)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864</v>
      </c>
      <c r="F638" s="37">
        <f>Gmden!N637</f>
        <v>0</v>
      </c>
      <c r="G638" s="8">
        <f t="shared" si="47"/>
        <v>0</v>
      </c>
      <c r="H638" s="25">
        <f>ROUND(Anteile!$B$29/'Abs3'!$G$2102*'Abs3'!G638,0)</f>
        <v>0</v>
      </c>
      <c r="I638" s="37">
        <f>Gmden!O637</f>
        <v>0</v>
      </c>
      <c r="J638" s="8">
        <f t="shared" si="48"/>
        <v>0</v>
      </c>
      <c r="K638" s="25">
        <f>ROUND(Anteile!$B$30/'Abs3'!$J$2102*'Abs3'!J638,0)</f>
        <v>0</v>
      </c>
      <c r="L638" s="8">
        <f>Gmden!M637</f>
        <v>746640.41023249028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ROUND(Anteile!$B$31/'Abs3'!$M$2102*'Abs3'!M638,0)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960</v>
      </c>
      <c r="F639" s="37">
        <f>Gmden!N638</f>
        <v>0</v>
      </c>
      <c r="G639" s="8">
        <f t="shared" si="47"/>
        <v>0</v>
      </c>
      <c r="H639" s="25">
        <f>ROUND(Anteile!$B$29/'Abs3'!$G$2102*'Abs3'!G639,0)</f>
        <v>0</v>
      </c>
      <c r="I639" s="37">
        <f>Gmden!O638</f>
        <v>0</v>
      </c>
      <c r="J639" s="8">
        <f t="shared" si="48"/>
        <v>0</v>
      </c>
      <c r="K639" s="25">
        <f>ROUND(Anteile!$B$30/'Abs3'!$J$2102*'Abs3'!J639,0)</f>
        <v>0</v>
      </c>
      <c r="L639" s="8">
        <f>Gmden!M638</f>
        <v>894495.4585907365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ROUND(Anteile!$B$31/'Abs3'!$M$2102*'Abs3'!M639,0)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1160</v>
      </c>
      <c r="F640" s="37">
        <f>Gmden!N639</f>
        <v>0</v>
      </c>
      <c r="G640" s="8">
        <f t="shared" si="47"/>
        <v>0</v>
      </c>
      <c r="H640" s="25">
        <f>ROUND(Anteile!$B$29/'Abs3'!$G$2102*'Abs3'!G640,0)</f>
        <v>0</v>
      </c>
      <c r="I640" s="37">
        <f>Gmden!O639</f>
        <v>0</v>
      </c>
      <c r="J640" s="8">
        <f t="shared" si="48"/>
        <v>0</v>
      </c>
      <c r="K640" s="25">
        <f>ROUND(Anteile!$B$30/'Abs3'!$J$2102*'Abs3'!J640,0)</f>
        <v>0</v>
      </c>
      <c r="L640" s="8">
        <f>Gmden!M639</f>
        <v>1066173.1390158434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ROUND(Anteile!$B$31/'Abs3'!$M$2102*'Abs3'!M640,0)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1444</v>
      </c>
      <c r="F641" s="37">
        <f>Gmden!N640</f>
        <v>0</v>
      </c>
      <c r="G641" s="8">
        <f t="shared" si="47"/>
        <v>0</v>
      </c>
      <c r="H641" s="25">
        <f>ROUND(Anteile!$B$29/'Abs3'!$G$2102*'Abs3'!G641,0)</f>
        <v>0</v>
      </c>
      <c r="I641" s="37">
        <f>Gmden!O640</f>
        <v>0</v>
      </c>
      <c r="J641" s="8">
        <f t="shared" si="48"/>
        <v>0</v>
      </c>
      <c r="K641" s="25">
        <f>ROUND(Anteile!$B$30/'Abs3'!$J$2102*'Abs3'!J641,0)</f>
        <v>0</v>
      </c>
      <c r="L641" s="8">
        <f>Gmden!M640</f>
        <v>1260121.7614455265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ROUND(Anteile!$B$31/'Abs3'!$M$2102*'Abs3'!M641,0)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1524</v>
      </c>
      <c r="F642" s="37">
        <f>Gmden!N641</f>
        <v>0</v>
      </c>
      <c r="G642" s="8">
        <f t="shared" si="47"/>
        <v>0</v>
      </c>
      <c r="H642" s="25">
        <f>ROUND(Anteile!$B$29/'Abs3'!$G$2102*'Abs3'!G642,0)</f>
        <v>0</v>
      </c>
      <c r="I642" s="37">
        <f>Gmden!O641</f>
        <v>0</v>
      </c>
      <c r="J642" s="8">
        <f t="shared" si="48"/>
        <v>0</v>
      </c>
      <c r="K642" s="25">
        <f>ROUND(Anteile!$B$30/'Abs3'!$J$2102*'Abs3'!J642,0)</f>
        <v>0</v>
      </c>
      <c r="L642" s="8">
        <f>Gmden!M641</f>
        <v>1328798.9584656428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ROUND(Anteile!$B$31/'Abs3'!$M$2102*'Abs3'!M642,0)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6251</v>
      </c>
      <c r="F643" s="37">
        <f>Gmden!N642</f>
        <v>0</v>
      </c>
      <c r="G643" s="8">
        <f t="shared" si="47"/>
        <v>0</v>
      </c>
      <c r="H643" s="25">
        <f>ROUND(Anteile!$B$29/'Abs3'!$G$2102*'Abs3'!G643,0)</f>
        <v>0</v>
      </c>
      <c r="I643" s="37">
        <f>Gmden!O642</f>
        <v>0</v>
      </c>
      <c r="J643" s="8">
        <f t="shared" si="48"/>
        <v>0</v>
      </c>
      <c r="K643" s="25">
        <f>ROUND(Anteile!$B$30/'Abs3'!$J$2102*'Abs3'!J643,0)</f>
        <v>0</v>
      </c>
      <c r="L643" s="8">
        <f>Gmden!M642</f>
        <v>7839097.7563891867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ROUND(Anteile!$B$31/'Abs3'!$M$2102*'Abs3'!M643,0)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2277</v>
      </c>
      <c r="F644" s="37">
        <f>Gmden!N643</f>
        <v>0</v>
      </c>
      <c r="G644" s="8">
        <f t="shared" si="47"/>
        <v>0</v>
      </c>
      <c r="H644" s="25">
        <f>ROUND(Anteile!$B$29/'Abs3'!$G$2102*'Abs3'!G644,0)</f>
        <v>0</v>
      </c>
      <c r="I644" s="37">
        <f>Gmden!O643</f>
        <v>0</v>
      </c>
      <c r="J644" s="8">
        <f t="shared" si="48"/>
        <v>0</v>
      </c>
      <c r="K644" s="25">
        <f>ROUND(Anteile!$B$30/'Abs3'!$J$2102*'Abs3'!J644,0)</f>
        <v>0</v>
      </c>
      <c r="L644" s="8">
        <f>Gmden!M643</f>
        <v>2091126.432904375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ROUND(Anteile!$B$31/'Abs3'!$M$2102*'Abs3'!M644,0)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11461</v>
      </c>
      <c r="F645" s="37">
        <f>Gmden!N644</f>
        <v>0</v>
      </c>
      <c r="G645" s="8">
        <f t="shared" si="47"/>
        <v>0</v>
      </c>
      <c r="H645" s="25">
        <f>ROUND(Anteile!$B$29/'Abs3'!$G$2102*'Abs3'!G645,0)</f>
        <v>0</v>
      </c>
      <c r="I645" s="37">
        <f>Gmden!O644</f>
        <v>0</v>
      </c>
      <c r="J645" s="8">
        <f t="shared" si="48"/>
        <v>0</v>
      </c>
      <c r="K645" s="25">
        <f>ROUND(Anteile!$B$30/'Abs3'!$J$2102*'Abs3'!J645,0)</f>
        <v>0</v>
      </c>
      <c r="L645" s="8">
        <f>Gmden!M644</f>
        <v>14597477.970229171</v>
      </c>
      <c r="M645" s="8">
        <f ca="1">IF(AND(E645&gt;10000,Gmden!J644=500,Gmden!K644=500),MAX(0,OFFSET('Fk Abs3'!$E$7,'Abs3'!C645,0)*0.95*E645-L645),0)</f>
        <v>1760810.5503825117</v>
      </c>
      <c r="N645" s="25">
        <f ca="1">ROUND(Anteile!$B$31/'Abs3'!$M$2102*'Abs3'!M645,0)</f>
        <v>49632</v>
      </c>
      <c r="O645" s="27"/>
      <c r="P645" s="25">
        <f t="shared" ca="1" si="49"/>
        <v>49632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bei Staatz</v>
      </c>
      <c r="E646" s="8">
        <f>Gmden!E645</f>
        <v>1424</v>
      </c>
      <c r="F646" s="37">
        <f>Gmden!N645</f>
        <v>0</v>
      </c>
      <c r="G646" s="8">
        <f t="shared" si="47"/>
        <v>0</v>
      </c>
      <c r="H646" s="25">
        <f>ROUND(Anteile!$B$29/'Abs3'!$G$2102*'Abs3'!G646,0)</f>
        <v>0</v>
      </c>
      <c r="I646" s="37">
        <f>Gmden!O645</f>
        <v>0</v>
      </c>
      <c r="J646" s="8">
        <f t="shared" si="48"/>
        <v>0</v>
      </c>
      <c r="K646" s="25">
        <f>ROUND(Anteile!$B$30/'Abs3'!$J$2102*'Abs3'!J646,0)</f>
        <v>0</v>
      </c>
      <c r="L646" s="8">
        <f>Gmden!M645</f>
        <v>1272595.2463091039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ROUND(Anteile!$B$31/'Abs3'!$M$2102*'Abs3'!M646,0)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884</v>
      </c>
      <c r="F647" s="37">
        <f>Gmden!N646</f>
        <v>0</v>
      </c>
      <c r="G647" s="8">
        <f t="shared" si="47"/>
        <v>0</v>
      </c>
      <c r="H647" s="25">
        <f>ROUND(Anteile!$B$29/'Abs3'!$G$2102*'Abs3'!G647,0)</f>
        <v>0</v>
      </c>
      <c r="I647" s="37">
        <f>Gmden!O646</f>
        <v>0</v>
      </c>
      <c r="J647" s="8">
        <f t="shared" si="48"/>
        <v>0</v>
      </c>
      <c r="K647" s="25">
        <f>ROUND(Anteile!$B$30/'Abs3'!$J$2102*'Abs3'!J647,0)</f>
        <v>0</v>
      </c>
      <c r="L647" s="8">
        <f>Gmden!M646</f>
        <v>798681.07866379793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ROUND(Anteile!$B$31/'Abs3'!$M$2102*'Abs3'!M647,0)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1154</v>
      </c>
      <c r="F648" s="37">
        <f>Gmden!N647</f>
        <v>0</v>
      </c>
      <c r="G648" s="8">
        <f t="shared" ref="G648:G711" si="52">IF(AND(E648&gt;$G$5,F648=1),E648,0)</f>
        <v>0</v>
      </c>
      <c r="H648" s="25">
        <f>ROUND(Anteile!$B$29/'Abs3'!$G$2102*'Abs3'!G648,0)</f>
        <v>0</v>
      </c>
      <c r="I648" s="37">
        <f>Gmden!O647</f>
        <v>0</v>
      </c>
      <c r="J648" s="8">
        <f t="shared" ref="J648:J711" si="53">IF(I648=1,E648,0)</f>
        <v>0</v>
      </c>
      <c r="K648" s="25">
        <f>ROUND(Anteile!$B$30/'Abs3'!$J$2102*'Abs3'!J648,0)</f>
        <v>0</v>
      </c>
      <c r="L648" s="8">
        <f>Gmden!M647</f>
        <v>1072296.5824864511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ROUND(Anteile!$B$31/'Abs3'!$M$2102*'Abs3'!M648,0)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5547</v>
      </c>
      <c r="F649" s="37">
        <f>Gmden!N648</f>
        <v>0</v>
      </c>
      <c r="G649" s="8">
        <f t="shared" si="52"/>
        <v>0</v>
      </c>
      <c r="H649" s="25">
        <f>ROUND(Anteile!$B$29/'Abs3'!$G$2102*'Abs3'!G649,0)</f>
        <v>0</v>
      </c>
      <c r="I649" s="37">
        <f>Gmden!O648</f>
        <v>0</v>
      </c>
      <c r="J649" s="8">
        <f t="shared" si="53"/>
        <v>0</v>
      </c>
      <c r="K649" s="25">
        <f>ROUND(Anteile!$B$30/'Abs3'!$J$2102*'Abs3'!J649,0)</f>
        <v>0</v>
      </c>
      <c r="L649" s="8">
        <f>Gmden!M648</f>
        <v>6743776.8555736393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ROUND(Anteile!$B$31/'Abs3'!$M$2102*'Abs3'!M649,0)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1109</v>
      </c>
      <c r="F650" s="37">
        <f>Gmden!N649</f>
        <v>0</v>
      </c>
      <c r="G650" s="8">
        <f t="shared" si="52"/>
        <v>0</v>
      </c>
      <c r="H650" s="25">
        <f>ROUND(Anteile!$B$29/'Abs3'!$G$2102*'Abs3'!G650,0)</f>
        <v>0</v>
      </c>
      <c r="I650" s="37">
        <f>Gmden!O649</f>
        <v>0</v>
      </c>
      <c r="J650" s="8">
        <f t="shared" si="53"/>
        <v>0</v>
      </c>
      <c r="K650" s="25">
        <f>ROUND(Anteile!$B$30/'Abs3'!$J$2102*'Abs3'!J650,0)</f>
        <v>0</v>
      </c>
      <c r="L650" s="8">
        <f>Gmden!M649</f>
        <v>942120.8085160089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ROUND(Anteile!$B$31/'Abs3'!$M$2102*'Abs3'!M650,0)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809</v>
      </c>
      <c r="F651" s="37">
        <f>Gmden!N650</f>
        <v>0</v>
      </c>
      <c r="G651" s="8">
        <f t="shared" si="52"/>
        <v>0</v>
      </c>
      <c r="H651" s="25">
        <f>ROUND(Anteile!$B$29/'Abs3'!$G$2102*'Abs3'!G651,0)</f>
        <v>0</v>
      </c>
      <c r="I651" s="37">
        <f>Gmden!O650</f>
        <v>0</v>
      </c>
      <c r="J651" s="8">
        <f t="shared" si="53"/>
        <v>0</v>
      </c>
      <c r="K651" s="25">
        <f>ROUND(Anteile!$B$30/'Abs3'!$J$2102*'Abs3'!J651,0)</f>
        <v>0</v>
      </c>
      <c r="L651" s="8">
        <f>Gmden!M650</f>
        <v>736733.93204639421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ROUND(Anteile!$B$31/'Abs3'!$M$2102*'Abs3'!M651,0)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1930</v>
      </c>
      <c r="F652" s="37">
        <f>Gmden!N651</f>
        <v>0</v>
      </c>
      <c r="G652" s="8">
        <f t="shared" si="52"/>
        <v>0</v>
      </c>
      <c r="H652" s="25">
        <f>ROUND(Anteile!$B$29/'Abs3'!$G$2102*'Abs3'!G652,0)</f>
        <v>0</v>
      </c>
      <c r="I652" s="37">
        <f>Gmden!O651</f>
        <v>0</v>
      </c>
      <c r="J652" s="8">
        <f t="shared" si="53"/>
        <v>0</v>
      </c>
      <c r="K652" s="25">
        <f>ROUND(Anteile!$B$30/'Abs3'!$J$2102*'Abs3'!J652,0)</f>
        <v>0</v>
      </c>
      <c r="L652" s="8">
        <f>Gmden!M651</f>
        <v>1700242.3066604328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ROUND(Anteile!$B$31/'Abs3'!$M$2102*'Abs3'!M652,0)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1621</v>
      </c>
      <c r="F653" s="37">
        <f>Gmden!N652</f>
        <v>0</v>
      </c>
      <c r="G653" s="8">
        <f t="shared" si="52"/>
        <v>0</v>
      </c>
      <c r="H653" s="25">
        <f>ROUND(Anteile!$B$29/'Abs3'!$G$2102*'Abs3'!G653,0)</f>
        <v>0</v>
      </c>
      <c r="I653" s="37">
        <f>Gmden!O652</f>
        <v>0</v>
      </c>
      <c r="J653" s="8">
        <f t="shared" si="53"/>
        <v>0</v>
      </c>
      <c r="K653" s="25">
        <f>ROUND(Anteile!$B$30/'Abs3'!$J$2102*'Abs3'!J653,0)</f>
        <v>0</v>
      </c>
      <c r="L653" s="8">
        <f>Gmden!M652</f>
        <v>1664754.8023574846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ROUND(Anteile!$B$31/'Abs3'!$M$2102*'Abs3'!M653,0)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2631</v>
      </c>
      <c r="F654" s="37">
        <f>Gmden!N653</f>
        <v>0</v>
      </c>
      <c r="G654" s="8">
        <f t="shared" si="52"/>
        <v>0</v>
      </c>
      <c r="H654" s="25">
        <f>ROUND(Anteile!$B$29/'Abs3'!$G$2102*'Abs3'!G654,0)</f>
        <v>0</v>
      </c>
      <c r="I654" s="37">
        <f>Gmden!O653</f>
        <v>0</v>
      </c>
      <c r="J654" s="8">
        <f t="shared" si="53"/>
        <v>0</v>
      </c>
      <c r="K654" s="25">
        <f>ROUND(Anteile!$B$30/'Abs3'!$J$2102*'Abs3'!J654,0)</f>
        <v>0</v>
      </c>
      <c r="L654" s="8">
        <f>Gmden!M653</f>
        <v>2303042.315401285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ROUND(Anteile!$B$31/'Abs3'!$M$2102*'Abs3'!M654,0)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556</v>
      </c>
      <c r="F655" s="37">
        <f>Gmden!N654</f>
        <v>0</v>
      </c>
      <c r="G655" s="8">
        <f t="shared" si="52"/>
        <v>0</v>
      </c>
      <c r="H655" s="25">
        <f>ROUND(Anteile!$B$29/'Abs3'!$G$2102*'Abs3'!G655,0)</f>
        <v>0</v>
      </c>
      <c r="I655" s="37">
        <f>Gmden!O654</f>
        <v>0</v>
      </c>
      <c r="J655" s="8">
        <f t="shared" si="53"/>
        <v>0</v>
      </c>
      <c r="K655" s="25">
        <f>ROUND(Anteile!$B$30/'Abs3'!$J$2102*'Abs3'!J655,0)</f>
        <v>0</v>
      </c>
      <c r="L655" s="8">
        <f>Gmden!M654</f>
        <v>498592.7126895517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ROUND(Anteile!$B$31/'Abs3'!$M$2102*'Abs3'!M655,0)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1565</v>
      </c>
      <c r="F656" s="37">
        <f>Gmden!N655</f>
        <v>0</v>
      </c>
      <c r="G656" s="8">
        <f t="shared" si="52"/>
        <v>0</v>
      </c>
      <c r="H656" s="25">
        <f>ROUND(Anteile!$B$29/'Abs3'!$G$2102*'Abs3'!G656,0)</f>
        <v>0</v>
      </c>
      <c r="I656" s="37">
        <f>Gmden!O655</f>
        <v>0</v>
      </c>
      <c r="J656" s="8">
        <f t="shared" si="53"/>
        <v>0</v>
      </c>
      <c r="K656" s="25">
        <f>ROUND(Anteile!$B$30/'Abs3'!$J$2102*'Abs3'!J656,0)</f>
        <v>0</v>
      </c>
      <c r="L656" s="8">
        <f>Gmden!M655</f>
        <v>1647164.5447498232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ROUND(Anteile!$B$31/'Abs3'!$M$2102*'Abs3'!M656,0)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2158</v>
      </c>
      <c r="F657" s="37">
        <f>Gmden!N656</f>
        <v>0</v>
      </c>
      <c r="G657" s="8">
        <f t="shared" si="52"/>
        <v>0</v>
      </c>
      <c r="H657" s="25">
        <f>ROUND(Anteile!$B$29/'Abs3'!$G$2102*'Abs3'!G657,0)</f>
        <v>0</v>
      </c>
      <c r="I657" s="37">
        <f>Gmden!O656</f>
        <v>0</v>
      </c>
      <c r="J657" s="8">
        <f t="shared" si="53"/>
        <v>0</v>
      </c>
      <c r="K657" s="25">
        <f>ROUND(Anteile!$B$30/'Abs3'!$J$2102*'Abs3'!J657,0)</f>
        <v>0</v>
      </c>
      <c r="L657" s="8">
        <f>Gmden!M656</f>
        <v>2173855.4306449858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ROUND(Anteile!$B$31/'Abs3'!$M$2102*'Abs3'!M657,0)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7234</v>
      </c>
      <c r="F658" s="37">
        <f>Gmden!N657</f>
        <v>0</v>
      </c>
      <c r="G658" s="8">
        <f t="shared" si="52"/>
        <v>0</v>
      </c>
      <c r="H658" s="25">
        <f>ROUND(Anteile!$B$29/'Abs3'!$G$2102*'Abs3'!G658,0)</f>
        <v>0</v>
      </c>
      <c r="I658" s="37">
        <f>Gmden!O657</f>
        <v>0</v>
      </c>
      <c r="J658" s="8">
        <f t="shared" si="53"/>
        <v>0</v>
      </c>
      <c r="K658" s="25">
        <f>ROUND(Anteile!$B$30/'Abs3'!$J$2102*'Abs3'!J658,0)</f>
        <v>0</v>
      </c>
      <c r="L658" s="8">
        <f>Gmden!M657</f>
        <v>10356166.922640931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ROUND(Anteile!$B$31/'Abs3'!$M$2102*'Abs3'!M658,0)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533</v>
      </c>
      <c r="F659" s="37">
        <f>Gmden!N658</f>
        <v>0</v>
      </c>
      <c r="G659" s="8">
        <f t="shared" si="52"/>
        <v>0</v>
      </c>
      <c r="H659" s="25">
        <f>ROUND(Anteile!$B$29/'Abs3'!$G$2102*'Abs3'!G659,0)</f>
        <v>0</v>
      </c>
      <c r="I659" s="37">
        <f>Gmden!O658</f>
        <v>0</v>
      </c>
      <c r="J659" s="8">
        <f t="shared" si="53"/>
        <v>0</v>
      </c>
      <c r="K659" s="25">
        <f>ROUND(Anteile!$B$30/'Abs3'!$J$2102*'Abs3'!J659,0)</f>
        <v>0</v>
      </c>
      <c r="L659" s="8">
        <f>Gmden!M658</f>
        <v>459741.52169434872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ROUND(Anteile!$B$31/'Abs3'!$M$2102*'Abs3'!M659,0)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1422</v>
      </c>
      <c r="F660" s="37">
        <f>Gmden!N659</f>
        <v>0</v>
      </c>
      <c r="G660" s="8">
        <f t="shared" si="52"/>
        <v>0</v>
      </c>
      <c r="H660" s="25">
        <f>ROUND(Anteile!$B$29/'Abs3'!$G$2102*'Abs3'!G660,0)</f>
        <v>0</v>
      </c>
      <c r="I660" s="37">
        <f>Gmden!O659</f>
        <v>0</v>
      </c>
      <c r="J660" s="8">
        <f t="shared" si="53"/>
        <v>0</v>
      </c>
      <c r="K660" s="25">
        <f>ROUND(Anteile!$B$30/'Abs3'!$J$2102*'Abs3'!J660,0)</f>
        <v>0</v>
      </c>
      <c r="L660" s="8">
        <f>Gmden!M659</f>
        <v>2023576.7338463101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ROUND(Anteile!$B$31/'Abs3'!$M$2102*'Abs3'!M660,0)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3112</v>
      </c>
      <c r="F661" s="37">
        <f>Gmden!N660</f>
        <v>0</v>
      </c>
      <c r="G661" s="8">
        <f t="shared" si="52"/>
        <v>0</v>
      </c>
      <c r="H661" s="25">
        <f>ROUND(Anteile!$B$29/'Abs3'!$G$2102*'Abs3'!G661,0)</f>
        <v>0</v>
      </c>
      <c r="I661" s="37">
        <f>Gmden!O660</f>
        <v>0</v>
      </c>
      <c r="J661" s="8">
        <f t="shared" si="53"/>
        <v>0</v>
      </c>
      <c r="K661" s="25">
        <f>ROUND(Anteile!$B$30/'Abs3'!$J$2102*'Abs3'!J661,0)</f>
        <v>0</v>
      </c>
      <c r="L661" s="8">
        <f>Gmden!M660</f>
        <v>8403716.7861509137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ROUND(Anteile!$B$31/'Abs3'!$M$2102*'Abs3'!M661,0)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5872</v>
      </c>
      <c r="F662" s="37">
        <f>Gmden!N661</f>
        <v>0</v>
      </c>
      <c r="G662" s="8">
        <f t="shared" si="52"/>
        <v>0</v>
      </c>
      <c r="H662" s="25">
        <f>ROUND(Anteile!$B$29/'Abs3'!$G$2102*'Abs3'!G662,0)</f>
        <v>0</v>
      </c>
      <c r="I662" s="37">
        <f>Gmden!O661</f>
        <v>0</v>
      </c>
      <c r="J662" s="8">
        <f t="shared" si="53"/>
        <v>0</v>
      </c>
      <c r="K662" s="25">
        <f>ROUND(Anteile!$B$30/'Abs3'!$J$2102*'Abs3'!J662,0)</f>
        <v>0</v>
      </c>
      <c r="L662" s="8">
        <f>Gmden!M661</f>
        <v>5905664.5774764745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ROUND(Anteile!$B$31/'Abs3'!$M$2102*'Abs3'!M662,0)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11892</v>
      </c>
      <c r="F663" s="37">
        <f>Gmden!N662</f>
        <v>0</v>
      </c>
      <c r="G663" s="8">
        <f t="shared" si="52"/>
        <v>0</v>
      </c>
      <c r="H663" s="25">
        <f>ROUND(Anteile!$B$29/'Abs3'!$G$2102*'Abs3'!G663,0)</f>
        <v>0</v>
      </c>
      <c r="I663" s="37">
        <f>Gmden!O662</f>
        <v>0</v>
      </c>
      <c r="J663" s="8">
        <f t="shared" si="53"/>
        <v>0</v>
      </c>
      <c r="K663" s="25">
        <f>ROUND(Anteile!$B$30/'Abs3'!$J$2102*'Abs3'!J663,0)</f>
        <v>0</v>
      </c>
      <c r="L663" s="8">
        <f>Gmden!M662</f>
        <v>22053004.841246694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ROUND(Anteile!$B$31/'Abs3'!$M$2102*'Abs3'!M663,0)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1646</v>
      </c>
      <c r="F664" s="37">
        <f>Gmden!N663</f>
        <v>0</v>
      </c>
      <c r="G664" s="8">
        <f t="shared" si="52"/>
        <v>0</v>
      </c>
      <c r="H664" s="25">
        <f>ROUND(Anteile!$B$29/'Abs3'!$G$2102*'Abs3'!G664,0)</f>
        <v>0</v>
      </c>
      <c r="I664" s="37">
        <f>Gmden!O663</f>
        <v>0</v>
      </c>
      <c r="J664" s="8">
        <f t="shared" si="53"/>
        <v>0</v>
      </c>
      <c r="K664" s="25">
        <f>ROUND(Anteile!$B$30/'Abs3'!$J$2102*'Abs3'!J664,0)</f>
        <v>0</v>
      </c>
      <c r="L664" s="8">
        <f>Gmden!M663</f>
        <v>1547259.1878966189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ROUND(Anteile!$B$31/'Abs3'!$M$2102*'Abs3'!M664,0)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2367</v>
      </c>
      <c r="F665" s="37">
        <f>Gmden!N664</f>
        <v>0</v>
      </c>
      <c r="G665" s="8">
        <f t="shared" si="52"/>
        <v>0</v>
      </c>
      <c r="H665" s="25">
        <f>ROUND(Anteile!$B$29/'Abs3'!$G$2102*'Abs3'!G665,0)</f>
        <v>0</v>
      </c>
      <c r="I665" s="37">
        <f>Gmden!O664</f>
        <v>0</v>
      </c>
      <c r="J665" s="8">
        <f t="shared" si="53"/>
        <v>0</v>
      </c>
      <c r="K665" s="25">
        <f>ROUND(Anteile!$B$30/'Abs3'!$J$2102*'Abs3'!J665,0)</f>
        <v>0</v>
      </c>
      <c r="L665" s="8">
        <f>Gmden!M664</f>
        <v>2541611.0813135086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ROUND(Anteile!$B$31/'Abs3'!$M$2102*'Abs3'!M665,0)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3921</v>
      </c>
      <c r="F666" s="37">
        <f>Gmden!N665</f>
        <v>0</v>
      </c>
      <c r="G666" s="8">
        <f t="shared" si="52"/>
        <v>0</v>
      </c>
      <c r="H666" s="25">
        <f>ROUND(Anteile!$B$29/'Abs3'!$G$2102*'Abs3'!G666,0)</f>
        <v>0</v>
      </c>
      <c r="I666" s="37">
        <f>Gmden!O665</f>
        <v>0</v>
      </c>
      <c r="J666" s="8">
        <f t="shared" si="53"/>
        <v>0</v>
      </c>
      <c r="K666" s="25">
        <f>ROUND(Anteile!$B$30/'Abs3'!$J$2102*'Abs3'!J666,0)</f>
        <v>0</v>
      </c>
      <c r="L666" s="8">
        <f>Gmden!M665</f>
        <v>7734334.7079096017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ROUND(Anteile!$B$31/'Abs3'!$M$2102*'Abs3'!M666,0)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9184</v>
      </c>
      <c r="F667" s="37">
        <f>Gmden!N666</f>
        <v>0</v>
      </c>
      <c r="G667" s="8">
        <f t="shared" si="52"/>
        <v>0</v>
      </c>
      <c r="H667" s="25">
        <f>ROUND(Anteile!$B$29/'Abs3'!$G$2102*'Abs3'!G667,0)</f>
        <v>0</v>
      </c>
      <c r="I667" s="37">
        <f>Gmden!O666</f>
        <v>0</v>
      </c>
      <c r="J667" s="8">
        <f t="shared" si="53"/>
        <v>0</v>
      </c>
      <c r="K667" s="25">
        <f>ROUND(Anteile!$B$30/'Abs3'!$J$2102*'Abs3'!J667,0)</f>
        <v>0</v>
      </c>
      <c r="L667" s="8">
        <f>Gmden!M666</f>
        <v>14923683.830574613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ROUND(Anteile!$B$31/'Abs3'!$M$2102*'Abs3'!M667,0)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1533</v>
      </c>
      <c r="F668" s="37">
        <f>Gmden!N667</f>
        <v>0</v>
      </c>
      <c r="G668" s="8">
        <f t="shared" si="52"/>
        <v>0</v>
      </c>
      <c r="H668" s="25">
        <f>ROUND(Anteile!$B$29/'Abs3'!$G$2102*'Abs3'!G668,0)</f>
        <v>0</v>
      </c>
      <c r="I668" s="37">
        <f>Gmden!O667</f>
        <v>0</v>
      </c>
      <c r="J668" s="8">
        <f t="shared" si="53"/>
        <v>0</v>
      </c>
      <c r="K668" s="25">
        <f>ROUND(Anteile!$B$30/'Abs3'!$J$2102*'Abs3'!J668,0)</f>
        <v>0</v>
      </c>
      <c r="L668" s="8">
        <f>Gmden!M667</f>
        <v>1765484.1412645371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ROUND(Anteile!$B$31/'Abs3'!$M$2102*'Abs3'!M668,0)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4001</v>
      </c>
      <c r="F669" s="37">
        <f>Gmden!N668</f>
        <v>0</v>
      </c>
      <c r="G669" s="8">
        <f t="shared" si="52"/>
        <v>0</v>
      </c>
      <c r="H669" s="25">
        <f>ROUND(Anteile!$B$29/'Abs3'!$G$2102*'Abs3'!G669,0)</f>
        <v>0</v>
      </c>
      <c r="I669" s="37">
        <f>Gmden!O668</f>
        <v>0</v>
      </c>
      <c r="J669" s="8">
        <f t="shared" si="53"/>
        <v>0</v>
      </c>
      <c r="K669" s="25">
        <f>ROUND(Anteile!$B$30/'Abs3'!$J$2102*'Abs3'!J669,0)</f>
        <v>0</v>
      </c>
      <c r="L669" s="8">
        <f>Gmden!M668</f>
        <v>4121088.7377785407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ROUND(Anteile!$B$31/'Abs3'!$M$2102*'Abs3'!M669,0)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3312</v>
      </c>
      <c r="F670" s="37">
        <f>Gmden!N669</f>
        <v>0</v>
      </c>
      <c r="G670" s="8">
        <f t="shared" si="52"/>
        <v>0</v>
      </c>
      <c r="H670" s="25">
        <f>ROUND(Anteile!$B$29/'Abs3'!$G$2102*'Abs3'!G670,0)</f>
        <v>0</v>
      </c>
      <c r="I670" s="37">
        <f>Gmden!O669</f>
        <v>0</v>
      </c>
      <c r="J670" s="8">
        <f t="shared" si="53"/>
        <v>0</v>
      </c>
      <c r="K670" s="25">
        <f>ROUND(Anteile!$B$30/'Abs3'!$J$2102*'Abs3'!J670,0)</f>
        <v>0</v>
      </c>
      <c r="L670" s="8">
        <f>Gmden!M669</f>
        <v>3050969.7642245456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ROUND(Anteile!$B$31/'Abs3'!$M$2102*'Abs3'!M670,0)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1130</v>
      </c>
      <c r="F671" s="37">
        <f>Gmden!N670</f>
        <v>0</v>
      </c>
      <c r="G671" s="8">
        <f t="shared" si="52"/>
        <v>0</v>
      </c>
      <c r="H671" s="25">
        <f>ROUND(Anteile!$B$29/'Abs3'!$G$2102*'Abs3'!G671,0)</f>
        <v>0</v>
      </c>
      <c r="I671" s="37">
        <f>Gmden!O670</f>
        <v>0</v>
      </c>
      <c r="J671" s="8">
        <f t="shared" si="53"/>
        <v>0</v>
      </c>
      <c r="K671" s="25">
        <f>ROUND(Anteile!$B$30/'Abs3'!$J$2102*'Abs3'!J671,0)</f>
        <v>0</v>
      </c>
      <c r="L671" s="8">
        <f>Gmden!M670</f>
        <v>1057978.7724384647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ROUND(Anteile!$B$31/'Abs3'!$M$2102*'Abs3'!M671,0)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2850</v>
      </c>
      <c r="F672" s="37">
        <f>Gmden!N671</f>
        <v>0</v>
      </c>
      <c r="G672" s="8">
        <f t="shared" si="52"/>
        <v>0</v>
      </c>
      <c r="H672" s="25">
        <f>ROUND(Anteile!$B$29/'Abs3'!$G$2102*'Abs3'!G672,0)</f>
        <v>0</v>
      </c>
      <c r="I672" s="37">
        <f>Gmden!O671</f>
        <v>0</v>
      </c>
      <c r="J672" s="8">
        <f t="shared" si="53"/>
        <v>0</v>
      </c>
      <c r="K672" s="25">
        <f>ROUND(Anteile!$B$30/'Abs3'!$J$2102*'Abs3'!J672,0)</f>
        <v>0</v>
      </c>
      <c r="L672" s="8">
        <f>Gmden!M671</f>
        <v>6981822.507516535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ROUND(Anteile!$B$31/'Abs3'!$M$2102*'Abs3'!M672,0)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8703</v>
      </c>
      <c r="F673" s="37">
        <f>Gmden!N672</f>
        <v>0</v>
      </c>
      <c r="G673" s="8">
        <f t="shared" si="52"/>
        <v>0</v>
      </c>
      <c r="H673" s="25">
        <f>ROUND(Anteile!$B$29/'Abs3'!$G$2102*'Abs3'!G673,0)</f>
        <v>0</v>
      </c>
      <c r="I673" s="37">
        <f>Gmden!O672</f>
        <v>0</v>
      </c>
      <c r="J673" s="8">
        <f t="shared" si="53"/>
        <v>0</v>
      </c>
      <c r="K673" s="25">
        <f>ROUND(Anteile!$B$30/'Abs3'!$J$2102*'Abs3'!J673,0)</f>
        <v>0</v>
      </c>
      <c r="L673" s="8">
        <f>Gmden!M672</f>
        <v>12449176.130837355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ROUND(Anteile!$B$31/'Abs3'!$M$2102*'Abs3'!M673,0)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20540</v>
      </c>
      <c r="F674" s="37">
        <f>Gmden!N673</f>
        <v>0</v>
      </c>
      <c r="G674" s="8">
        <f t="shared" si="52"/>
        <v>0</v>
      </c>
      <c r="H674" s="25">
        <f>ROUND(Anteile!$B$29/'Abs3'!$G$2102*'Abs3'!G674,0)</f>
        <v>0</v>
      </c>
      <c r="I674" s="37">
        <f>Gmden!O673</f>
        <v>0</v>
      </c>
      <c r="J674" s="8">
        <f t="shared" si="53"/>
        <v>0</v>
      </c>
      <c r="K674" s="25">
        <f>ROUND(Anteile!$B$30/'Abs3'!$J$2102*'Abs3'!J674,0)</f>
        <v>0</v>
      </c>
      <c r="L674" s="8">
        <f>Gmden!M673</f>
        <v>31397734.060728803</v>
      </c>
      <c r="M674" s="8">
        <f ca="1">IF(AND(E674&gt;10000,Gmden!J673=500,Gmden!K673=500),MAX(0,OFFSET('Fk Abs3'!$E$7,'Abs3'!C674,0)*0.95*E674-L674),0)</f>
        <v>1696730.2415756024</v>
      </c>
      <c r="N674" s="25">
        <f ca="1">ROUND(Anteile!$B$31/'Abs3'!$M$2102*'Abs3'!M674,0)</f>
        <v>47826</v>
      </c>
      <c r="O674" s="27"/>
      <c r="P674" s="25">
        <f t="shared" ca="1" si="54"/>
        <v>47826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2978</v>
      </c>
      <c r="F675" s="37">
        <f>Gmden!N674</f>
        <v>0</v>
      </c>
      <c r="G675" s="8">
        <f t="shared" si="52"/>
        <v>0</v>
      </c>
      <c r="H675" s="25">
        <f>ROUND(Anteile!$B$29/'Abs3'!$G$2102*'Abs3'!G675,0)</f>
        <v>0</v>
      </c>
      <c r="I675" s="37">
        <f>Gmden!O674</f>
        <v>0</v>
      </c>
      <c r="J675" s="8">
        <f t="shared" si="53"/>
        <v>0</v>
      </c>
      <c r="K675" s="25">
        <f>ROUND(Anteile!$B$30/'Abs3'!$J$2102*'Abs3'!J675,0)</f>
        <v>0</v>
      </c>
      <c r="L675" s="8">
        <f>Gmden!M674</f>
        <v>3834620.2574271308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ROUND(Anteile!$B$31/'Abs3'!$M$2102*'Abs3'!M675,0)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15035</v>
      </c>
      <c r="F676" s="37">
        <f>Gmden!N675</f>
        <v>0</v>
      </c>
      <c r="G676" s="8">
        <f t="shared" si="52"/>
        <v>0</v>
      </c>
      <c r="H676" s="25">
        <f>ROUND(Anteile!$B$29/'Abs3'!$G$2102*'Abs3'!G676,0)</f>
        <v>0</v>
      </c>
      <c r="I676" s="37">
        <f>Gmden!O675</f>
        <v>0</v>
      </c>
      <c r="J676" s="8">
        <f t="shared" si="53"/>
        <v>0</v>
      </c>
      <c r="K676" s="25">
        <f>ROUND(Anteile!$B$30/'Abs3'!$J$2102*'Abs3'!J676,0)</f>
        <v>0</v>
      </c>
      <c r="L676" s="8">
        <f>Gmden!M675</f>
        <v>20352756.616728917</v>
      </c>
      <c r="M676" s="8">
        <f ca="1">IF(AND(E676&gt;10000,Gmden!J675=500,Gmden!K675=500),MAX(0,OFFSET('Fk Abs3'!$E$7,'Abs3'!C676,0)*0.95*E676-L676),0)</f>
        <v>1106703.1081988104</v>
      </c>
      <c r="N676" s="25">
        <f ca="1">ROUND(Anteile!$B$31/'Abs3'!$M$2102*'Abs3'!M676,0)</f>
        <v>31195</v>
      </c>
      <c r="O676" s="27"/>
      <c r="P676" s="25">
        <f t="shared" ca="1" si="54"/>
        <v>31195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7171</v>
      </c>
      <c r="F677" s="37">
        <f>Gmden!N676</f>
        <v>0</v>
      </c>
      <c r="G677" s="8">
        <f t="shared" si="52"/>
        <v>0</v>
      </c>
      <c r="H677" s="25">
        <f>ROUND(Anteile!$B$29/'Abs3'!$G$2102*'Abs3'!G677,0)</f>
        <v>0</v>
      </c>
      <c r="I677" s="37">
        <f>Gmden!O676</f>
        <v>0</v>
      </c>
      <c r="J677" s="8">
        <f t="shared" si="53"/>
        <v>0</v>
      </c>
      <c r="K677" s="25">
        <f>ROUND(Anteile!$B$30/'Abs3'!$J$2102*'Abs3'!J677,0)</f>
        <v>0</v>
      </c>
      <c r="L677" s="8">
        <f>Gmden!M676</f>
        <v>14592202.906540126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ROUND(Anteile!$B$31/'Abs3'!$M$2102*'Abs3'!M677,0)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9448</v>
      </c>
      <c r="F678" s="37">
        <f>Gmden!N677</f>
        <v>0</v>
      </c>
      <c r="G678" s="8">
        <f t="shared" si="52"/>
        <v>0</v>
      </c>
      <c r="H678" s="25">
        <f>ROUND(Anteile!$B$29/'Abs3'!$G$2102*'Abs3'!G678,0)</f>
        <v>0</v>
      </c>
      <c r="I678" s="37">
        <f>Gmden!O677</f>
        <v>0</v>
      </c>
      <c r="J678" s="8">
        <f t="shared" si="53"/>
        <v>0</v>
      </c>
      <c r="K678" s="25">
        <f>ROUND(Anteile!$B$30/'Abs3'!$J$2102*'Abs3'!J678,0)</f>
        <v>0</v>
      </c>
      <c r="L678" s="8">
        <f>Gmden!M677</f>
        <v>26519534.213824298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ROUND(Anteile!$B$31/'Abs3'!$M$2102*'Abs3'!M678,0)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2836</v>
      </c>
      <c r="F679" s="37">
        <f>Gmden!N678</f>
        <v>0</v>
      </c>
      <c r="G679" s="8">
        <f t="shared" si="52"/>
        <v>0</v>
      </c>
      <c r="H679" s="25">
        <f>ROUND(Anteile!$B$29/'Abs3'!$G$2102*'Abs3'!G679,0)</f>
        <v>0</v>
      </c>
      <c r="I679" s="37">
        <f>Gmden!O678</f>
        <v>0</v>
      </c>
      <c r="J679" s="8">
        <f t="shared" si="53"/>
        <v>0</v>
      </c>
      <c r="K679" s="25">
        <f>ROUND(Anteile!$B$30/'Abs3'!$J$2102*'Abs3'!J679,0)</f>
        <v>0</v>
      </c>
      <c r="L679" s="8">
        <f>Gmden!M678</f>
        <v>2716187.3044496248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ROUND(Anteile!$B$31/'Abs3'!$M$2102*'Abs3'!M679,0)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336</v>
      </c>
      <c r="F680" s="37">
        <f>Gmden!N679</f>
        <v>0</v>
      </c>
      <c r="G680" s="8">
        <f t="shared" si="52"/>
        <v>0</v>
      </c>
      <c r="H680" s="25">
        <f>ROUND(Anteile!$B$29/'Abs3'!$G$2102*'Abs3'!G680,0)</f>
        <v>0</v>
      </c>
      <c r="I680" s="37">
        <f>Gmden!O679</f>
        <v>0</v>
      </c>
      <c r="J680" s="8">
        <f t="shared" si="53"/>
        <v>0</v>
      </c>
      <c r="K680" s="25">
        <f>ROUND(Anteile!$B$30/'Abs3'!$J$2102*'Abs3'!J680,0)</f>
        <v>0</v>
      </c>
      <c r="L680" s="8">
        <f>Gmden!M679</f>
        <v>286898.54493469308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ROUND(Anteile!$B$31/'Abs3'!$M$2102*'Abs3'!M680,0)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1795</v>
      </c>
      <c r="F681" s="37">
        <f>Gmden!N680</f>
        <v>0</v>
      </c>
      <c r="G681" s="8">
        <f t="shared" si="52"/>
        <v>0</v>
      </c>
      <c r="H681" s="25">
        <f>ROUND(Anteile!$B$29/'Abs3'!$G$2102*'Abs3'!G681,0)</f>
        <v>0</v>
      </c>
      <c r="I681" s="37">
        <f>Gmden!O680</f>
        <v>0</v>
      </c>
      <c r="J681" s="8">
        <f t="shared" si="53"/>
        <v>0</v>
      </c>
      <c r="K681" s="25">
        <f>ROUND(Anteile!$B$30/'Abs3'!$J$2102*'Abs3'!J681,0)</f>
        <v>0</v>
      </c>
      <c r="L681" s="8">
        <f>Gmden!M680</f>
        <v>2144131.471709861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ROUND(Anteile!$B$31/'Abs3'!$M$2102*'Abs3'!M681,0)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1904</v>
      </c>
      <c r="F682" s="37">
        <f>Gmden!N681</f>
        <v>0</v>
      </c>
      <c r="G682" s="8">
        <f t="shared" si="52"/>
        <v>0</v>
      </c>
      <c r="H682" s="25">
        <f>ROUND(Anteile!$B$29/'Abs3'!$G$2102*'Abs3'!G682,0)</f>
        <v>0</v>
      </c>
      <c r="I682" s="37">
        <f>Gmden!O681</f>
        <v>0</v>
      </c>
      <c r="J682" s="8">
        <f t="shared" si="53"/>
        <v>0</v>
      </c>
      <c r="K682" s="25">
        <f>ROUND(Anteile!$B$30/'Abs3'!$J$2102*'Abs3'!J682,0)</f>
        <v>0</v>
      </c>
      <c r="L682" s="8">
        <f>Gmden!M681</f>
        <v>1923070.880625925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ROUND(Anteile!$B$31/'Abs3'!$M$2102*'Abs3'!M682,0)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1579</v>
      </c>
      <c r="F683" s="37">
        <f>Gmden!N682</f>
        <v>0</v>
      </c>
      <c r="G683" s="8">
        <f t="shared" si="52"/>
        <v>0</v>
      </c>
      <c r="H683" s="25">
        <f>ROUND(Anteile!$B$29/'Abs3'!$G$2102*'Abs3'!G683,0)</f>
        <v>0</v>
      </c>
      <c r="I683" s="37">
        <f>Gmden!O682</f>
        <v>0</v>
      </c>
      <c r="J683" s="8">
        <f t="shared" si="53"/>
        <v>0</v>
      </c>
      <c r="K683" s="25">
        <f>ROUND(Anteile!$B$30/'Abs3'!$J$2102*'Abs3'!J683,0)</f>
        <v>0</v>
      </c>
      <c r="L683" s="8">
        <f>Gmden!M682</f>
        <v>2103121.2816107925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ROUND(Anteile!$B$31/'Abs3'!$M$2102*'Abs3'!M683,0)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328</v>
      </c>
      <c r="F684" s="37">
        <f>Gmden!N683</f>
        <v>0</v>
      </c>
      <c r="G684" s="8">
        <f t="shared" si="52"/>
        <v>0</v>
      </c>
      <c r="H684" s="25">
        <f>ROUND(Anteile!$B$29/'Abs3'!$G$2102*'Abs3'!G684,0)</f>
        <v>0</v>
      </c>
      <c r="I684" s="37">
        <f>Gmden!O683</f>
        <v>0</v>
      </c>
      <c r="J684" s="8">
        <f t="shared" si="53"/>
        <v>0</v>
      </c>
      <c r="K684" s="25">
        <f>ROUND(Anteile!$B$30/'Abs3'!$J$2102*'Abs3'!J684,0)</f>
        <v>0</v>
      </c>
      <c r="L684" s="8">
        <f>Gmden!M683</f>
        <v>325661.69719815277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ROUND(Anteile!$B$31/'Abs3'!$M$2102*'Abs3'!M684,0)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337</v>
      </c>
      <c r="F685" s="37">
        <f>Gmden!N684</f>
        <v>0</v>
      </c>
      <c r="G685" s="8">
        <f t="shared" si="52"/>
        <v>0</v>
      </c>
      <c r="H685" s="25">
        <f>ROUND(Anteile!$B$29/'Abs3'!$G$2102*'Abs3'!G685,0)</f>
        <v>0</v>
      </c>
      <c r="I685" s="37">
        <f>Gmden!O684</f>
        <v>0</v>
      </c>
      <c r="J685" s="8">
        <f t="shared" si="53"/>
        <v>0</v>
      </c>
      <c r="K685" s="25">
        <f>ROUND(Anteile!$B$30/'Abs3'!$J$2102*'Abs3'!J685,0)</f>
        <v>0</v>
      </c>
      <c r="L685" s="8">
        <f>Gmden!M684</f>
        <v>296015.84965176065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ROUND(Anteile!$B$31/'Abs3'!$M$2102*'Abs3'!M685,0)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918</v>
      </c>
      <c r="F686" s="37">
        <f>Gmden!N685</f>
        <v>0</v>
      </c>
      <c r="G686" s="8">
        <f t="shared" si="52"/>
        <v>0</v>
      </c>
      <c r="H686" s="25">
        <f>ROUND(Anteile!$B$29/'Abs3'!$G$2102*'Abs3'!G686,0)</f>
        <v>0</v>
      </c>
      <c r="I686" s="37">
        <f>Gmden!O685</f>
        <v>0</v>
      </c>
      <c r="J686" s="8">
        <f t="shared" si="53"/>
        <v>0</v>
      </c>
      <c r="K686" s="25">
        <f>ROUND(Anteile!$B$30/'Abs3'!$J$2102*'Abs3'!J686,0)</f>
        <v>0</v>
      </c>
      <c r="L686" s="8">
        <f>Gmden!M685</f>
        <v>859414.88834537182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ROUND(Anteile!$B$31/'Abs3'!$M$2102*'Abs3'!M686,0)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1950</v>
      </c>
      <c r="F687" s="37">
        <f>Gmden!N686</f>
        <v>0</v>
      </c>
      <c r="G687" s="8">
        <f t="shared" si="52"/>
        <v>0</v>
      </c>
      <c r="H687" s="25">
        <f>ROUND(Anteile!$B$29/'Abs3'!$G$2102*'Abs3'!G687,0)</f>
        <v>0</v>
      </c>
      <c r="I687" s="37">
        <f>Gmden!O686</f>
        <v>0</v>
      </c>
      <c r="J687" s="8">
        <f t="shared" si="53"/>
        <v>0</v>
      </c>
      <c r="K687" s="25">
        <f>ROUND(Anteile!$B$30/'Abs3'!$J$2102*'Abs3'!J687,0)</f>
        <v>0</v>
      </c>
      <c r="L687" s="8">
        <f>Gmden!M686</f>
        <v>1862097.8855530634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ROUND(Anteile!$B$31/'Abs3'!$M$2102*'Abs3'!M687,0)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1052</v>
      </c>
      <c r="F688" s="37">
        <f>Gmden!N687</f>
        <v>0</v>
      </c>
      <c r="G688" s="8">
        <f t="shared" si="52"/>
        <v>0</v>
      </c>
      <c r="H688" s="25">
        <f>ROUND(Anteile!$B$29/'Abs3'!$G$2102*'Abs3'!G688,0)</f>
        <v>0</v>
      </c>
      <c r="I688" s="37">
        <f>Gmden!O687</f>
        <v>0</v>
      </c>
      <c r="J688" s="8">
        <f t="shared" si="53"/>
        <v>0</v>
      </c>
      <c r="K688" s="25">
        <f>ROUND(Anteile!$B$30/'Abs3'!$J$2102*'Abs3'!J688,0)</f>
        <v>0</v>
      </c>
      <c r="L688" s="8">
        <f>Gmden!M687</f>
        <v>954033.92327835923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ROUND(Anteile!$B$31/'Abs3'!$M$2102*'Abs3'!M688,0)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5955</v>
      </c>
      <c r="F689" s="37">
        <f>Gmden!N688</f>
        <v>0</v>
      </c>
      <c r="G689" s="8">
        <f t="shared" si="52"/>
        <v>0</v>
      </c>
      <c r="H689" s="25">
        <f>ROUND(Anteile!$B$29/'Abs3'!$G$2102*'Abs3'!G689,0)</f>
        <v>0</v>
      </c>
      <c r="I689" s="37">
        <f>Gmden!O688</f>
        <v>0</v>
      </c>
      <c r="J689" s="8">
        <f t="shared" si="53"/>
        <v>0</v>
      </c>
      <c r="K689" s="25">
        <f>ROUND(Anteile!$B$30/'Abs3'!$J$2102*'Abs3'!J689,0)</f>
        <v>0</v>
      </c>
      <c r="L689" s="8">
        <f>Gmden!M688</f>
        <v>7667467.7204245627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ROUND(Anteile!$B$31/'Abs3'!$M$2102*'Abs3'!M689,0)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2202</v>
      </c>
      <c r="F690" s="37">
        <f>Gmden!N689</f>
        <v>0</v>
      </c>
      <c r="G690" s="8">
        <f t="shared" si="52"/>
        <v>0</v>
      </c>
      <c r="H690" s="25">
        <f>ROUND(Anteile!$B$29/'Abs3'!$G$2102*'Abs3'!G690,0)</f>
        <v>0</v>
      </c>
      <c r="I690" s="37">
        <f>Gmden!O689</f>
        <v>0</v>
      </c>
      <c r="J690" s="8">
        <f t="shared" si="53"/>
        <v>0</v>
      </c>
      <c r="K690" s="25">
        <f>ROUND(Anteile!$B$30/'Abs3'!$J$2102*'Abs3'!J690,0)</f>
        <v>0</v>
      </c>
      <c r="L690" s="8">
        <f>Gmden!M689</f>
        <v>1970273.8162869716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ROUND(Anteile!$B$31/'Abs3'!$M$2102*'Abs3'!M690,0)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1320</v>
      </c>
      <c r="F691" s="37">
        <f>Gmden!N690</f>
        <v>0</v>
      </c>
      <c r="G691" s="8">
        <f t="shared" si="52"/>
        <v>0</v>
      </c>
      <c r="H691" s="25">
        <f>ROUND(Anteile!$B$29/'Abs3'!$G$2102*'Abs3'!G691,0)</f>
        <v>0</v>
      </c>
      <c r="I691" s="37">
        <f>Gmden!O690</f>
        <v>0</v>
      </c>
      <c r="J691" s="8">
        <f t="shared" si="53"/>
        <v>0</v>
      </c>
      <c r="K691" s="25">
        <f>ROUND(Anteile!$B$30/'Abs3'!$J$2102*'Abs3'!J691,0)</f>
        <v>0</v>
      </c>
      <c r="L691" s="8">
        <f>Gmden!M690</f>
        <v>1432781.3265291513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ROUND(Anteile!$B$31/'Abs3'!$M$2102*'Abs3'!M691,0)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1567</v>
      </c>
      <c r="F692" s="37">
        <f>Gmden!N691</f>
        <v>0</v>
      </c>
      <c r="G692" s="8">
        <f t="shared" si="52"/>
        <v>0</v>
      </c>
      <c r="H692" s="25">
        <f>ROUND(Anteile!$B$29/'Abs3'!$G$2102*'Abs3'!G692,0)</f>
        <v>0</v>
      </c>
      <c r="I692" s="37">
        <f>Gmden!O691</f>
        <v>0</v>
      </c>
      <c r="J692" s="8">
        <f t="shared" si="53"/>
        <v>0</v>
      </c>
      <c r="K692" s="25">
        <f>ROUND(Anteile!$B$30/'Abs3'!$J$2102*'Abs3'!J692,0)</f>
        <v>0</v>
      </c>
      <c r="L692" s="8">
        <f>Gmden!M691</f>
        <v>1451120.8501941704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ROUND(Anteile!$B$31/'Abs3'!$M$2102*'Abs3'!M692,0)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2511</v>
      </c>
      <c r="F693" s="37">
        <f>Gmden!N692</f>
        <v>0</v>
      </c>
      <c r="G693" s="8">
        <f t="shared" si="52"/>
        <v>0</v>
      </c>
      <c r="H693" s="25">
        <f>ROUND(Anteile!$B$29/'Abs3'!$G$2102*'Abs3'!G693,0)</f>
        <v>0</v>
      </c>
      <c r="I693" s="37">
        <f>Gmden!O692</f>
        <v>0</v>
      </c>
      <c r="J693" s="8">
        <f t="shared" si="53"/>
        <v>0</v>
      </c>
      <c r="K693" s="25">
        <f>ROUND(Anteile!$B$30/'Abs3'!$J$2102*'Abs3'!J693,0)</f>
        <v>0</v>
      </c>
      <c r="L693" s="8">
        <f>Gmden!M692</f>
        <v>2557407.1245565903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ROUND(Anteile!$B$31/'Abs3'!$M$2102*'Abs3'!M693,0)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594</v>
      </c>
      <c r="F694" s="37">
        <f>Gmden!N693</f>
        <v>0</v>
      </c>
      <c r="G694" s="8">
        <f t="shared" si="52"/>
        <v>0</v>
      </c>
      <c r="H694" s="25">
        <f>ROUND(Anteile!$B$29/'Abs3'!$G$2102*'Abs3'!G694,0)</f>
        <v>0</v>
      </c>
      <c r="I694" s="37">
        <f>Gmden!O693</f>
        <v>0</v>
      </c>
      <c r="J694" s="8">
        <f t="shared" si="53"/>
        <v>0</v>
      </c>
      <c r="K694" s="25">
        <f>ROUND(Anteile!$B$30/'Abs3'!$J$2102*'Abs3'!J694,0)</f>
        <v>0</v>
      </c>
      <c r="L694" s="8">
        <f>Gmden!M693</f>
        <v>629604.17738063401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ROUND(Anteile!$B$31/'Abs3'!$M$2102*'Abs3'!M694,0)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1718</v>
      </c>
      <c r="F695" s="37">
        <f>Gmden!N694</f>
        <v>0</v>
      </c>
      <c r="G695" s="8">
        <f t="shared" si="52"/>
        <v>0</v>
      </c>
      <c r="H695" s="25">
        <f>ROUND(Anteile!$B$29/'Abs3'!$G$2102*'Abs3'!G695,0)</f>
        <v>0</v>
      </c>
      <c r="I695" s="37">
        <f>Gmden!O694</f>
        <v>0</v>
      </c>
      <c r="J695" s="8">
        <f t="shared" si="53"/>
        <v>0</v>
      </c>
      <c r="K695" s="25">
        <f>ROUND(Anteile!$B$30/'Abs3'!$J$2102*'Abs3'!J695,0)</f>
        <v>0</v>
      </c>
      <c r="L695" s="8">
        <f>Gmden!M694</f>
        <v>2189467.6504203267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ROUND(Anteile!$B$31/'Abs3'!$M$2102*'Abs3'!M695,0)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12784</v>
      </c>
      <c r="F696" s="37">
        <f>Gmden!N695</f>
        <v>0</v>
      </c>
      <c r="G696" s="8">
        <f t="shared" si="52"/>
        <v>0</v>
      </c>
      <c r="H696" s="25">
        <f>ROUND(Anteile!$B$29/'Abs3'!$G$2102*'Abs3'!G696,0)</f>
        <v>0</v>
      </c>
      <c r="I696" s="37">
        <f>Gmden!O695</f>
        <v>0</v>
      </c>
      <c r="J696" s="8">
        <f t="shared" si="53"/>
        <v>0</v>
      </c>
      <c r="K696" s="25">
        <f>ROUND(Anteile!$B$30/'Abs3'!$J$2102*'Abs3'!J696,0)</f>
        <v>0</v>
      </c>
      <c r="L696" s="8">
        <f>Gmden!M695</f>
        <v>16319024.40524533</v>
      </c>
      <c r="M696" s="8">
        <f ca="1">IF(AND(E696&gt;10000,Gmden!J695=500,Gmden!K695=500),MAX(0,OFFSET('Fk Abs3'!$E$7,'Abs3'!C696,0)*0.95*E696-L696),0)</f>
        <v>1927582.3871375136</v>
      </c>
      <c r="N696" s="25">
        <f ca="1">ROUND(Anteile!$B$31/'Abs3'!$M$2102*'Abs3'!M696,0)</f>
        <v>54333</v>
      </c>
      <c r="O696" s="27"/>
      <c r="P696" s="25">
        <f t="shared" ca="1" si="54"/>
        <v>54333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586</v>
      </c>
      <c r="F697" s="37">
        <f>Gmden!N696</f>
        <v>0</v>
      </c>
      <c r="G697" s="8">
        <f t="shared" si="52"/>
        <v>0</v>
      </c>
      <c r="H697" s="25">
        <f>ROUND(Anteile!$B$29/'Abs3'!$G$2102*'Abs3'!G697,0)</f>
        <v>0</v>
      </c>
      <c r="I697" s="37">
        <f>Gmden!O696</f>
        <v>0</v>
      </c>
      <c r="J697" s="8">
        <f t="shared" si="53"/>
        <v>0</v>
      </c>
      <c r="K697" s="25">
        <f>ROUND(Anteile!$B$30/'Abs3'!$J$2102*'Abs3'!J697,0)</f>
        <v>0</v>
      </c>
      <c r="L697" s="8">
        <f>Gmden!M696</f>
        <v>538500.73733052891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ROUND(Anteile!$B$31/'Abs3'!$M$2102*'Abs3'!M697,0)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2031</v>
      </c>
      <c r="F698" s="37">
        <f>Gmden!N697</f>
        <v>0</v>
      </c>
      <c r="G698" s="8">
        <f t="shared" si="52"/>
        <v>0</v>
      </c>
      <c r="H698" s="25">
        <f>ROUND(Anteile!$B$29/'Abs3'!$G$2102*'Abs3'!G698,0)</f>
        <v>0</v>
      </c>
      <c r="I698" s="37">
        <f>Gmden!O697</f>
        <v>0</v>
      </c>
      <c r="J698" s="8">
        <f t="shared" si="53"/>
        <v>0</v>
      </c>
      <c r="K698" s="25">
        <f>ROUND(Anteile!$B$30/'Abs3'!$J$2102*'Abs3'!J698,0)</f>
        <v>0</v>
      </c>
      <c r="L698" s="8">
        <f>Gmden!M697</f>
        <v>2080107.3603641717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ROUND(Anteile!$B$31/'Abs3'!$M$2102*'Abs3'!M698,0)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2781</v>
      </c>
      <c r="F699" s="37">
        <f>Gmden!N698</f>
        <v>0</v>
      </c>
      <c r="G699" s="8">
        <f t="shared" si="52"/>
        <v>0</v>
      </c>
      <c r="H699" s="25">
        <f>ROUND(Anteile!$B$29/'Abs3'!$G$2102*'Abs3'!G699,0)</f>
        <v>0</v>
      </c>
      <c r="I699" s="37">
        <f>Gmden!O698</f>
        <v>0</v>
      </c>
      <c r="J699" s="8">
        <f t="shared" si="53"/>
        <v>0</v>
      </c>
      <c r="K699" s="25">
        <f>ROUND(Anteile!$B$30/'Abs3'!$J$2102*'Abs3'!J699,0)</f>
        <v>0</v>
      </c>
      <c r="L699" s="8">
        <f>Gmden!M698</f>
        <v>3208321.3731785812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ROUND(Anteile!$B$31/'Abs3'!$M$2102*'Abs3'!M699,0)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431</v>
      </c>
      <c r="F700" s="37">
        <f>Gmden!N699</f>
        <v>0</v>
      </c>
      <c r="G700" s="8">
        <f t="shared" si="52"/>
        <v>0</v>
      </c>
      <c r="H700" s="25">
        <f>ROUND(Anteile!$B$29/'Abs3'!$G$2102*'Abs3'!G700,0)</f>
        <v>0</v>
      </c>
      <c r="I700" s="37">
        <f>Gmden!O699</f>
        <v>0</v>
      </c>
      <c r="J700" s="8">
        <f t="shared" si="53"/>
        <v>0</v>
      </c>
      <c r="K700" s="25">
        <f>ROUND(Anteile!$B$30/'Abs3'!$J$2102*'Abs3'!J700,0)</f>
        <v>0</v>
      </c>
      <c r="L700" s="8">
        <f>Gmden!M699</f>
        <v>424968.41216307192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ROUND(Anteile!$B$31/'Abs3'!$M$2102*'Abs3'!M700,0)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2713</v>
      </c>
      <c r="F701" s="37">
        <f>Gmden!N700</f>
        <v>0</v>
      </c>
      <c r="G701" s="8">
        <f t="shared" si="52"/>
        <v>0</v>
      </c>
      <c r="H701" s="25">
        <f>ROUND(Anteile!$B$29/'Abs3'!$G$2102*'Abs3'!G701,0)</f>
        <v>0</v>
      </c>
      <c r="I701" s="37">
        <f>Gmden!O700</f>
        <v>0</v>
      </c>
      <c r="J701" s="8">
        <f t="shared" si="53"/>
        <v>0</v>
      </c>
      <c r="K701" s="25">
        <f>ROUND(Anteile!$B$30/'Abs3'!$J$2102*'Abs3'!J701,0)</f>
        <v>0</v>
      </c>
      <c r="L701" s="8">
        <f>Gmden!M700</f>
        <v>2834487.8874042332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ROUND(Anteile!$B$31/'Abs3'!$M$2102*'Abs3'!M701,0)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309</v>
      </c>
      <c r="F702" s="37">
        <f>Gmden!N701</f>
        <v>0</v>
      </c>
      <c r="G702" s="8">
        <f t="shared" si="52"/>
        <v>0</v>
      </c>
      <c r="H702" s="25">
        <f>ROUND(Anteile!$B$29/'Abs3'!$G$2102*'Abs3'!G702,0)</f>
        <v>0</v>
      </c>
      <c r="I702" s="37">
        <f>Gmden!O701</f>
        <v>0</v>
      </c>
      <c r="J702" s="8">
        <f t="shared" si="53"/>
        <v>0</v>
      </c>
      <c r="K702" s="25">
        <f>ROUND(Anteile!$B$30/'Abs3'!$J$2102*'Abs3'!J702,0)</f>
        <v>0</v>
      </c>
      <c r="L702" s="8">
        <f>Gmden!M701</f>
        <v>371213.4375738696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ROUND(Anteile!$B$31/'Abs3'!$M$2102*'Abs3'!M702,0)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2535</v>
      </c>
      <c r="F703" s="37">
        <f>Gmden!N702</f>
        <v>0</v>
      </c>
      <c r="G703" s="8">
        <f t="shared" si="52"/>
        <v>0</v>
      </c>
      <c r="H703" s="25">
        <f>ROUND(Anteile!$B$29/'Abs3'!$G$2102*'Abs3'!G703,0)</f>
        <v>0</v>
      </c>
      <c r="I703" s="37">
        <f>Gmden!O702</f>
        <v>0</v>
      </c>
      <c r="J703" s="8">
        <f t="shared" si="53"/>
        <v>0</v>
      </c>
      <c r="K703" s="25">
        <f>ROUND(Anteile!$B$30/'Abs3'!$J$2102*'Abs3'!J703,0)</f>
        <v>0</v>
      </c>
      <c r="L703" s="8">
        <f>Gmden!M702</f>
        <v>3495066.3041615267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ROUND(Anteile!$B$31/'Abs3'!$M$2102*'Abs3'!M703,0)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386</v>
      </c>
      <c r="F704" s="37">
        <f>Gmden!N703</f>
        <v>0</v>
      </c>
      <c r="G704" s="8">
        <f t="shared" si="52"/>
        <v>0</v>
      </c>
      <c r="H704" s="25">
        <f>ROUND(Anteile!$B$29/'Abs3'!$G$2102*'Abs3'!G704,0)</f>
        <v>0</v>
      </c>
      <c r="I704" s="37">
        <f>Gmden!O703</f>
        <v>0</v>
      </c>
      <c r="J704" s="8">
        <f t="shared" si="53"/>
        <v>0</v>
      </c>
      <c r="K704" s="25">
        <f>ROUND(Anteile!$B$30/'Abs3'!$J$2102*'Abs3'!J704,0)</f>
        <v>0</v>
      </c>
      <c r="L704" s="8">
        <f>Gmden!M703</f>
        <v>424371.03078807006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ROUND(Anteile!$B$31/'Abs3'!$M$2102*'Abs3'!M704,0)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1981</v>
      </c>
      <c r="F705" s="37">
        <f>Gmden!N704</f>
        <v>0</v>
      </c>
      <c r="G705" s="8">
        <f t="shared" si="52"/>
        <v>0</v>
      </c>
      <c r="H705" s="25">
        <f>ROUND(Anteile!$B$29/'Abs3'!$G$2102*'Abs3'!G705,0)</f>
        <v>0</v>
      </c>
      <c r="I705" s="37">
        <f>Gmden!O704</f>
        <v>0</v>
      </c>
      <c r="J705" s="8">
        <f t="shared" si="53"/>
        <v>0</v>
      </c>
      <c r="K705" s="25">
        <f>ROUND(Anteile!$B$30/'Abs3'!$J$2102*'Abs3'!J705,0)</f>
        <v>0</v>
      </c>
      <c r="L705" s="8">
        <f>Gmden!M704</f>
        <v>1793582.4245107947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ROUND(Anteile!$B$31/'Abs3'!$M$2102*'Abs3'!M705,0)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1873</v>
      </c>
      <c r="F706" s="37">
        <f>Gmden!N705</f>
        <v>0</v>
      </c>
      <c r="G706" s="8">
        <f t="shared" si="52"/>
        <v>0</v>
      </c>
      <c r="H706" s="25">
        <f>ROUND(Anteile!$B$29/'Abs3'!$G$2102*'Abs3'!G706,0)</f>
        <v>0</v>
      </c>
      <c r="I706" s="37">
        <f>Gmden!O705</f>
        <v>0</v>
      </c>
      <c r="J706" s="8">
        <f t="shared" si="53"/>
        <v>0</v>
      </c>
      <c r="K706" s="25">
        <f>ROUND(Anteile!$B$30/'Abs3'!$J$2102*'Abs3'!J706,0)</f>
        <v>0</v>
      </c>
      <c r="L706" s="8">
        <f>Gmden!M705</f>
        <v>1791716.2765919608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ROUND(Anteile!$B$31/'Abs3'!$M$2102*'Abs3'!M706,0)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678</v>
      </c>
      <c r="F707" s="37">
        <f>Gmden!N706</f>
        <v>0</v>
      </c>
      <c r="G707" s="8">
        <f t="shared" si="52"/>
        <v>0</v>
      </c>
      <c r="H707" s="25">
        <f>ROUND(Anteile!$B$29/'Abs3'!$G$2102*'Abs3'!G707,0)</f>
        <v>0</v>
      </c>
      <c r="I707" s="37">
        <f>Gmden!O706</f>
        <v>0</v>
      </c>
      <c r="J707" s="8">
        <f t="shared" si="53"/>
        <v>0</v>
      </c>
      <c r="K707" s="25">
        <f>ROUND(Anteile!$B$30/'Abs3'!$J$2102*'Abs3'!J707,0)</f>
        <v>0</v>
      </c>
      <c r="L707" s="8">
        <f>Gmden!M706</f>
        <v>805927.54561790265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ROUND(Anteile!$B$31/'Abs3'!$M$2102*'Abs3'!M707,0)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369</v>
      </c>
      <c r="F708" s="37">
        <f>Gmden!N707</f>
        <v>0</v>
      </c>
      <c r="G708" s="8">
        <f t="shared" si="52"/>
        <v>0</v>
      </c>
      <c r="H708" s="25">
        <f>ROUND(Anteile!$B$29/'Abs3'!$G$2102*'Abs3'!G708,0)</f>
        <v>0</v>
      </c>
      <c r="I708" s="37">
        <f>Gmden!O707</f>
        <v>0</v>
      </c>
      <c r="J708" s="8">
        <f t="shared" si="53"/>
        <v>0</v>
      </c>
      <c r="K708" s="25">
        <f>ROUND(Anteile!$B$30/'Abs3'!$J$2102*'Abs3'!J708,0)</f>
        <v>0</v>
      </c>
      <c r="L708" s="8">
        <f>Gmden!M707</f>
        <v>381158.15059792192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ROUND(Anteile!$B$31/'Abs3'!$M$2102*'Abs3'!M708,0)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2004</v>
      </c>
      <c r="F709" s="37">
        <f>Gmden!N708</f>
        <v>0</v>
      </c>
      <c r="G709" s="8">
        <f t="shared" si="52"/>
        <v>0</v>
      </c>
      <c r="H709" s="25">
        <f>ROUND(Anteile!$B$29/'Abs3'!$G$2102*'Abs3'!G709,0)</f>
        <v>0</v>
      </c>
      <c r="I709" s="37">
        <f>Gmden!O708</f>
        <v>0</v>
      </c>
      <c r="J709" s="8">
        <f t="shared" si="53"/>
        <v>0</v>
      </c>
      <c r="K709" s="25">
        <f>ROUND(Anteile!$B$30/'Abs3'!$J$2102*'Abs3'!J709,0)</f>
        <v>0</v>
      </c>
      <c r="L709" s="8">
        <f>Gmden!M708</f>
        <v>1776806.5808170261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ROUND(Anteile!$B$31/'Abs3'!$M$2102*'Abs3'!M709,0)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646</v>
      </c>
      <c r="F710" s="37">
        <f>Gmden!N709</f>
        <v>0</v>
      </c>
      <c r="G710" s="8">
        <f t="shared" si="52"/>
        <v>0</v>
      </c>
      <c r="H710" s="25">
        <f>ROUND(Anteile!$B$29/'Abs3'!$G$2102*'Abs3'!G710,0)</f>
        <v>0</v>
      </c>
      <c r="I710" s="37">
        <f>Gmden!O709</f>
        <v>0</v>
      </c>
      <c r="J710" s="8">
        <f t="shared" si="53"/>
        <v>0</v>
      </c>
      <c r="K710" s="25">
        <f>ROUND(Anteile!$B$30/'Abs3'!$J$2102*'Abs3'!J710,0)</f>
        <v>0</v>
      </c>
      <c r="L710" s="8">
        <f>Gmden!M709</f>
        <v>731933.2881795374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ROUND(Anteile!$B$31/'Abs3'!$M$2102*'Abs3'!M710,0)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1454</v>
      </c>
      <c r="F711" s="37">
        <f>Gmden!N710</f>
        <v>0</v>
      </c>
      <c r="G711" s="8">
        <f t="shared" si="52"/>
        <v>0</v>
      </c>
      <c r="H711" s="25">
        <f>ROUND(Anteile!$B$29/'Abs3'!$G$2102*'Abs3'!G711,0)</f>
        <v>0</v>
      </c>
      <c r="I711" s="37">
        <f>Gmden!O710</f>
        <v>0</v>
      </c>
      <c r="J711" s="8">
        <f t="shared" si="53"/>
        <v>0</v>
      </c>
      <c r="K711" s="25">
        <f>ROUND(Anteile!$B$30/'Abs3'!$J$2102*'Abs3'!J711,0)</f>
        <v>0</v>
      </c>
      <c r="L711" s="8">
        <f>Gmden!M710</f>
        <v>1396698.6486162017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ROUND(Anteile!$B$31/'Abs3'!$M$2102*'Abs3'!M711,0)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538</v>
      </c>
      <c r="F712" s="37">
        <f>Gmden!N711</f>
        <v>0</v>
      </c>
      <c r="G712" s="8">
        <f t="shared" ref="G712:G775" si="57">IF(AND(E712&gt;$G$5,F712=1),E712,0)</f>
        <v>0</v>
      </c>
      <c r="H712" s="25">
        <f>ROUND(Anteile!$B$29/'Abs3'!$G$2102*'Abs3'!G712,0)</f>
        <v>0</v>
      </c>
      <c r="I712" s="37">
        <f>Gmden!O711</f>
        <v>0</v>
      </c>
      <c r="J712" s="8">
        <f t="shared" ref="J712:J775" si="58">IF(I712=1,E712,0)</f>
        <v>0</v>
      </c>
      <c r="K712" s="25">
        <f>ROUND(Anteile!$B$30/'Abs3'!$J$2102*'Abs3'!J712,0)</f>
        <v>0</v>
      </c>
      <c r="L712" s="8">
        <f>Gmden!M711</f>
        <v>794828.28042751062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ROUND(Anteile!$B$31/'Abs3'!$M$2102*'Abs3'!M712,0)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14605</v>
      </c>
      <c r="F713" s="37">
        <f>Gmden!N712</f>
        <v>0</v>
      </c>
      <c r="G713" s="8">
        <f t="shared" si="57"/>
        <v>0</v>
      </c>
      <c r="H713" s="25">
        <f>ROUND(Anteile!$B$29/'Abs3'!$G$2102*'Abs3'!G713,0)</f>
        <v>0</v>
      </c>
      <c r="I713" s="37">
        <f>Gmden!O712</f>
        <v>0</v>
      </c>
      <c r="J713" s="8">
        <f t="shared" si="58"/>
        <v>0</v>
      </c>
      <c r="K713" s="25">
        <f>ROUND(Anteile!$B$30/'Abs3'!$J$2102*'Abs3'!J713,0)</f>
        <v>0</v>
      </c>
      <c r="L713" s="8">
        <f>Gmden!M712</f>
        <v>18215985.350961231</v>
      </c>
      <c r="M713" s="8">
        <f ca="1">IF(AND(E713&gt;10000,Gmden!J712=500,Gmden!K712=500),MAX(0,OFFSET('Fk Abs3'!$E$7,'Abs3'!C713,0)*0.95*E713-L713),0)</f>
        <v>2629735.2531338446</v>
      </c>
      <c r="N713" s="25">
        <f ca="1">ROUND(Anteile!$B$31/'Abs3'!$M$2102*'Abs3'!M713,0)</f>
        <v>74125</v>
      </c>
      <c r="O713" s="27"/>
      <c r="P713" s="25">
        <f t="shared" ca="1" si="59"/>
        <v>74125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1251</v>
      </c>
      <c r="F714" s="37">
        <f>Gmden!N713</f>
        <v>0</v>
      </c>
      <c r="G714" s="8">
        <f t="shared" si="57"/>
        <v>0</v>
      </c>
      <c r="H714" s="25">
        <f>ROUND(Anteile!$B$29/'Abs3'!$G$2102*'Abs3'!G714,0)</f>
        <v>0</v>
      </c>
      <c r="I714" s="37">
        <f>Gmden!O713</f>
        <v>0</v>
      </c>
      <c r="J714" s="8">
        <f t="shared" si="58"/>
        <v>0</v>
      </c>
      <c r="K714" s="25">
        <f>ROUND(Anteile!$B$30/'Abs3'!$J$2102*'Abs3'!J714,0)</f>
        <v>0</v>
      </c>
      <c r="L714" s="8">
        <f>Gmden!M713</f>
        <v>2209602.0286091645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ROUND(Anteile!$B$31/'Abs3'!$M$2102*'Abs3'!M714,0)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533</v>
      </c>
      <c r="F715" s="37">
        <f>Gmden!N714</f>
        <v>0</v>
      </c>
      <c r="G715" s="8">
        <f t="shared" si="57"/>
        <v>0</v>
      </c>
      <c r="H715" s="25">
        <f>ROUND(Anteile!$B$29/'Abs3'!$G$2102*'Abs3'!G715,0)</f>
        <v>0</v>
      </c>
      <c r="I715" s="37">
        <f>Gmden!O714</f>
        <v>0</v>
      </c>
      <c r="J715" s="8">
        <f t="shared" si="58"/>
        <v>0</v>
      </c>
      <c r="K715" s="25">
        <f>ROUND(Anteile!$B$30/'Abs3'!$J$2102*'Abs3'!J715,0)</f>
        <v>0</v>
      </c>
      <c r="L715" s="8">
        <f>Gmden!M714</f>
        <v>594083.20419699827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ROUND(Anteile!$B$31/'Abs3'!$M$2102*'Abs3'!M715,0)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173</v>
      </c>
      <c r="F716" s="37">
        <f>Gmden!N715</f>
        <v>0</v>
      </c>
      <c r="G716" s="8">
        <f t="shared" si="57"/>
        <v>0</v>
      </c>
      <c r="H716" s="25">
        <f>ROUND(Anteile!$B$29/'Abs3'!$G$2102*'Abs3'!G716,0)</f>
        <v>0</v>
      </c>
      <c r="I716" s="37">
        <f>Gmden!O715</f>
        <v>0</v>
      </c>
      <c r="J716" s="8">
        <f t="shared" si="58"/>
        <v>0</v>
      </c>
      <c r="K716" s="25">
        <f>ROUND(Anteile!$B$30/'Abs3'!$J$2102*'Abs3'!J716,0)</f>
        <v>0</v>
      </c>
      <c r="L716" s="8">
        <f>Gmden!M715</f>
        <v>164044.26605268422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ROUND(Anteile!$B$31/'Abs3'!$M$2102*'Abs3'!M716,0)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1511</v>
      </c>
      <c r="F717" s="37">
        <f>Gmden!N716</f>
        <v>0</v>
      </c>
      <c r="G717" s="8">
        <f t="shared" si="57"/>
        <v>0</v>
      </c>
      <c r="H717" s="25">
        <f>ROUND(Anteile!$B$29/'Abs3'!$G$2102*'Abs3'!G717,0)</f>
        <v>0</v>
      </c>
      <c r="I717" s="37">
        <f>Gmden!O716</f>
        <v>0</v>
      </c>
      <c r="J717" s="8">
        <f t="shared" si="58"/>
        <v>0</v>
      </c>
      <c r="K717" s="25">
        <f>ROUND(Anteile!$B$30/'Abs3'!$J$2102*'Abs3'!J717,0)</f>
        <v>0</v>
      </c>
      <c r="L717" s="8">
        <f>Gmden!M716</f>
        <v>1546271.0974138225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ROUND(Anteile!$B$31/'Abs3'!$M$2102*'Abs3'!M717,0)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1634</v>
      </c>
      <c r="F718" s="37">
        <f>Gmden!N717</f>
        <v>0</v>
      </c>
      <c r="G718" s="8">
        <f t="shared" si="57"/>
        <v>0</v>
      </c>
      <c r="H718" s="25">
        <f>ROUND(Anteile!$B$29/'Abs3'!$G$2102*'Abs3'!G718,0)</f>
        <v>0</v>
      </c>
      <c r="I718" s="37">
        <f>Gmden!O717</f>
        <v>0</v>
      </c>
      <c r="J718" s="8">
        <f t="shared" si="58"/>
        <v>0</v>
      </c>
      <c r="K718" s="25">
        <f>ROUND(Anteile!$B$30/'Abs3'!$J$2102*'Abs3'!J718,0)</f>
        <v>0</v>
      </c>
      <c r="L718" s="8">
        <f>Gmden!M717</f>
        <v>1417508.9548378345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ROUND(Anteile!$B$31/'Abs3'!$M$2102*'Abs3'!M718,0)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977</v>
      </c>
      <c r="F719" s="37">
        <f>Gmden!N718</f>
        <v>0</v>
      </c>
      <c r="G719" s="8">
        <f t="shared" si="57"/>
        <v>0</v>
      </c>
      <c r="H719" s="25">
        <f>ROUND(Anteile!$B$29/'Abs3'!$G$2102*'Abs3'!G719,0)</f>
        <v>0</v>
      </c>
      <c r="I719" s="37">
        <f>Gmden!O718</f>
        <v>0</v>
      </c>
      <c r="J719" s="8">
        <f t="shared" si="58"/>
        <v>0</v>
      </c>
      <c r="K719" s="25">
        <f>ROUND(Anteile!$B$30/'Abs3'!$J$2102*'Abs3'!J719,0)</f>
        <v>0</v>
      </c>
      <c r="L719" s="8">
        <f>Gmden!M718</f>
        <v>909155.52486937842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ROUND(Anteile!$B$31/'Abs3'!$M$2102*'Abs3'!M719,0)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1630</v>
      </c>
      <c r="F720" s="37">
        <f>Gmden!N719</f>
        <v>0</v>
      </c>
      <c r="G720" s="8">
        <f t="shared" si="57"/>
        <v>0</v>
      </c>
      <c r="H720" s="25">
        <f>ROUND(Anteile!$B$29/'Abs3'!$G$2102*'Abs3'!G720,0)</f>
        <v>0</v>
      </c>
      <c r="I720" s="37">
        <f>Gmden!O719</f>
        <v>0</v>
      </c>
      <c r="J720" s="8">
        <f t="shared" si="58"/>
        <v>0</v>
      </c>
      <c r="K720" s="25">
        <f>ROUND(Anteile!$B$30/'Abs3'!$J$2102*'Abs3'!J720,0)</f>
        <v>0</v>
      </c>
      <c r="L720" s="8">
        <f>Gmden!M719</f>
        <v>3065953.1884106128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ROUND(Anteile!$B$31/'Abs3'!$M$2102*'Abs3'!M720,0)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1583</v>
      </c>
      <c r="F721" s="37">
        <f>Gmden!N720</f>
        <v>0</v>
      </c>
      <c r="G721" s="8">
        <f t="shared" si="57"/>
        <v>0</v>
      </c>
      <c r="H721" s="25">
        <f>ROUND(Anteile!$B$29/'Abs3'!$G$2102*'Abs3'!G721,0)</f>
        <v>0</v>
      </c>
      <c r="I721" s="37">
        <f>Gmden!O720</f>
        <v>0</v>
      </c>
      <c r="J721" s="8">
        <f t="shared" si="58"/>
        <v>0</v>
      </c>
      <c r="K721" s="25">
        <f>ROUND(Anteile!$B$30/'Abs3'!$J$2102*'Abs3'!J721,0)</f>
        <v>0</v>
      </c>
      <c r="L721" s="8">
        <f>Gmden!M720</f>
        <v>1423046.6643380001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ROUND(Anteile!$B$31/'Abs3'!$M$2102*'Abs3'!M721,0)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1397</v>
      </c>
      <c r="F722" s="37">
        <f>Gmden!N721</f>
        <v>0</v>
      </c>
      <c r="G722" s="8">
        <f t="shared" si="57"/>
        <v>0</v>
      </c>
      <c r="H722" s="25">
        <f>ROUND(Anteile!$B$29/'Abs3'!$G$2102*'Abs3'!G722,0)</f>
        <v>0</v>
      </c>
      <c r="I722" s="37">
        <f>Gmden!O721</f>
        <v>0</v>
      </c>
      <c r="J722" s="8">
        <f t="shared" si="58"/>
        <v>0</v>
      </c>
      <c r="K722" s="25">
        <f>ROUND(Anteile!$B$30/'Abs3'!$J$2102*'Abs3'!J722,0)</f>
        <v>0</v>
      </c>
      <c r="L722" s="8">
        <f>Gmden!M721</f>
        <v>1331332.4174599131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ROUND(Anteile!$B$31/'Abs3'!$M$2102*'Abs3'!M722,0)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879</v>
      </c>
      <c r="F723" s="37">
        <f>Gmden!N722</f>
        <v>0</v>
      </c>
      <c r="G723" s="8">
        <f t="shared" si="57"/>
        <v>0</v>
      </c>
      <c r="H723" s="25">
        <f>ROUND(Anteile!$B$29/'Abs3'!$G$2102*'Abs3'!G723,0)</f>
        <v>0</v>
      </c>
      <c r="I723" s="37">
        <f>Gmden!O722</f>
        <v>0</v>
      </c>
      <c r="J723" s="8">
        <f t="shared" si="58"/>
        <v>0</v>
      </c>
      <c r="K723" s="25">
        <f>ROUND(Anteile!$B$30/'Abs3'!$J$2102*'Abs3'!J723,0)</f>
        <v>0</v>
      </c>
      <c r="L723" s="8">
        <f>Gmden!M722</f>
        <v>797691.93630236667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ROUND(Anteile!$B$31/'Abs3'!$M$2102*'Abs3'!M723,0)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2983</v>
      </c>
      <c r="F724" s="37">
        <f>Gmden!N723</f>
        <v>0</v>
      </c>
      <c r="G724" s="8">
        <f t="shared" si="57"/>
        <v>0</v>
      </c>
      <c r="H724" s="25">
        <f>ROUND(Anteile!$B$29/'Abs3'!$G$2102*'Abs3'!G724,0)</f>
        <v>0</v>
      </c>
      <c r="I724" s="37">
        <f>Gmden!O723</f>
        <v>0</v>
      </c>
      <c r="J724" s="8">
        <f t="shared" si="58"/>
        <v>0</v>
      </c>
      <c r="K724" s="25">
        <f>ROUND(Anteile!$B$30/'Abs3'!$J$2102*'Abs3'!J724,0)</f>
        <v>0</v>
      </c>
      <c r="L724" s="8">
        <f>Gmden!M723</f>
        <v>3190171.1910124682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ROUND(Anteile!$B$31/'Abs3'!$M$2102*'Abs3'!M724,0)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2203</v>
      </c>
      <c r="F725" s="37">
        <f>Gmden!N724</f>
        <v>0</v>
      </c>
      <c r="G725" s="8">
        <f t="shared" si="57"/>
        <v>0</v>
      </c>
      <c r="H725" s="25">
        <f>ROUND(Anteile!$B$29/'Abs3'!$G$2102*'Abs3'!G725,0)</f>
        <v>0</v>
      </c>
      <c r="I725" s="37">
        <f>Gmden!O724</f>
        <v>0</v>
      </c>
      <c r="J725" s="8">
        <f t="shared" si="58"/>
        <v>0</v>
      </c>
      <c r="K725" s="25">
        <f>ROUND(Anteile!$B$30/'Abs3'!$J$2102*'Abs3'!J725,0)</f>
        <v>0</v>
      </c>
      <c r="L725" s="8">
        <f>Gmden!M724</f>
        <v>2226495.0757085369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ROUND(Anteile!$B$31/'Abs3'!$M$2102*'Abs3'!M725,0)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5077</v>
      </c>
      <c r="F726" s="37">
        <f>Gmden!N725</f>
        <v>0</v>
      </c>
      <c r="G726" s="8">
        <f t="shared" si="57"/>
        <v>0</v>
      </c>
      <c r="H726" s="25">
        <f>ROUND(Anteile!$B$29/'Abs3'!$G$2102*'Abs3'!G726,0)</f>
        <v>0</v>
      </c>
      <c r="I726" s="37">
        <f>Gmden!O725</f>
        <v>0</v>
      </c>
      <c r="J726" s="8">
        <f t="shared" si="58"/>
        <v>0</v>
      </c>
      <c r="K726" s="25">
        <f>ROUND(Anteile!$B$30/'Abs3'!$J$2102*'Abs3'!J726,0)</f>
        <v>0</v>
      </c>
      <c r="L726" s="8">
        <f>Gmden!M725</f>
        <v>7219744.4522682736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ROUND(Anteile!$B$31/'Abs3'!$M$2102*'Abs3'!M726,0)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1226</v>
      </c>
      <c r="F727" s="37">
        <f>Gmden!N726</f>
        <v>0</v>
      </c>
      <c r="G727" s="8">
        <f t="shared" si="57"/>
        <v>0</v>
      </c>
      <c r="H727" s="25">
        <f>ROUND(Anteile!$B$29/'Abs3'!$G$2102*'Abs3'!G727,0)</f>
        <v>0</v>
      </c>
      <c r="I727" s="37">
        <f>Gmden!O726</f>
        <v>0</v>
      </c>
      <c r="J727" s="8">
        <f t="shared" si="58"/>
        <v>0</v>
      </c>
      <c r="K727" s="25">
        <f>ROUND(Anteile!$B$30/'Abs3'!$J$2102*'Abs3'!J727,0)</f>
        <v>0</v>
      </c>
      <c r="L727" s="8">
        <f>Gmden!M726</f>
        <v>1110430.1334741346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ROUND(Anteile!$B$31/'Abs3'!$M$2102*'Abs3'!M727,0)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4629</v>
      </c>
      <c r="F728" s="37">
        <f>Gmden!N727</f>
        <v>0</v>
      </c>
      <c r="G728" s="8">
        <f t="shared" si="57"/>
        <v>0</v>
      </c>
      <c r="H728" s="25">
        <f>ROUND(Anteile!$B$29/'Abs3'!$G$2102*'Abs3'!G728,0)</f>
        <v>0</v>
      </c>
      <c r="I728" s="37">
        <f>Gmden!O727</f>
        <v>0</v>
      </c>
      <c r="J728" s="8">
        <f t="shared" si="58"/>
        <v>0</v>
      </c>
      <c r="K728" s="25">
        <f>ROUND(Anteile!$B$30/'Abs3'!$J$2102*'Abs3'!J728,0)</f>
        <v>0</v>
      </c>
      <c r="L728" s="8">
        <f>Gmden!M727</f>
        <v>4244872.792426154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ROUND(Anteile!$B$31/'Abs3'!$M$2102*'Abs3'!M728,0)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1964</v>
      </c>
      <c r="F729" s="37">
        <f>Gmden!N728</f>
        <v>0</v>
      </c>
      <c r="G729" s="8">
        <f t="shared" si="57"/>
        <v>0</v>
      </c>
      <c r="H729" s="25">
        <f>ROUND(Anteile!$B$29/'Abs3'!$G$2102*'Abs3'!G729,0)</f>
        <v>0</v>
      </c>
      <c r="I729" s="37">
        <f>Gmden!O728</f>
        <v>0</v>
      </c>
      <c r="J729" s="8">
        <f t="shared" si="58"/>
        <v>0</v>
      </c>
      <c r="K729" s="25">
        <f>ROUND(Anteile!$B$30/'Abs3'!$J$2102*'Abs3'!J729,0)</f>
        <v>0</v>
      </c>
      <c r="L729" s="8">
        <f>Gmden!M728</f>
        <v>1846357.3043206467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ROUND(Anteile!$B$31/'Abs3'!$M$2102*'Abs3'!M729,0)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968</v>
      </c>
      <c r="F730" s="37">
        <f>Gmden!N729</f>
        <v>0</v>
      </c>
      <c r="G730" s="8">
        <f t="shared" si="57"/>
        <v>0</v>
      </c>
      <c r="H730" s="25">
        <f>ROUND(Anteile!$B$29/'Abs3'!$G$2102*'Abs3'!G730,0)</f>
        <v>0</v>
      </c>
      <c r="I730" s="37">
        <f>Gmden!O729</f>
        <v>0</v>
      </c>
      <c r="J730" s="8">
        <f t="shared" si="58"/>
        <v>0</v>
      </c>
      <c r="K730" s="25">
        <f>ROUND(Anteile!$B$30/'Abs3'!$J$2102*'Abs3'!J730,0)</f>
        <v>0</v>
      </c>
      <c r="L730" s="8">
        <f>Gmden!M729</f>
        <v>1120829.2707613187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ROUND(Anteile!$B$31/'Abs3'!$M$2102*'Abs3'!M730,0)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2679</v>
      </c>
      <c r="F731" s="37">
        <f>Gmden!N730</f>
        <v>0</v>
      </c>
      <c r="G731" s="8">
        <f t="shared" si="57"/>
        <v>0</v>
      </c>
      <c r="H731" s="25">
        <f>ROUND(Anteile!$B$29/'Abs3'!$G$2102*'Abs3'!G731,0)</f>
        <v>0</v>
      </c>
      <c r="I731" s="37">
        <f>Gmden!O730</f>
        <v>0</v>
      </c>
      <c r="J731" s="8">
        <f t="shared" si="58"/>
        <v>0</v>
      </c>
      <c r="K731" s="25">
        <f>ROUND(Anteile!$B$30/'Abs3'!$J$2102*'Abs3'!J731,0)</f>
        <v>0</v>
      </c>
      <c r="L731" s="8">
        <f>Gmden!M730</f>
        <v>2455687.3842673129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ROUND(Anteile!$B$31/'Abs3'!$M$2102*'Abs3'!M731,0)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1673</v>
      </c>
      <c r="F732" s="37">
        <f>Gmden!N731</f>
        <v>0</v>
      </c>
      <c r="G732" s="8">
        <f t="shared" si="57"/>
        <v>0</v>
      </c>
      <c r="H732" s="25">
        <f>ROUND(Anteile!$B$29/'Abs3'!$G$2102*'Abs3'!G732,0)</f>
        <v>0</v>
      </c>
      <c r="I732" s="37">
        <f>Gmden!O731</f>
        <v>0</v>
      </c>
      <c r="J732" s="8">
        <f t="shared" si="58"/>
        <v>0</v>
      </c>
      <c r="K732" s="25">
        <f>ROUND(Anteile!$B$30/'Abs3'!$J$2102*'Abs3'!J732,0)</f>
        <v>0</v>
      </c>
      <c r="L732" s="8">
        <f>Gmden!M731</f>
        <v>1530092.5222788847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ROUND(Anteile!$B$31/'Abs3'!$M$2102*'Abs3'!M732,0)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1200</v>
      </c>
      <c r="F733" s="37">
        <f>Gmden!N732</f>
        <v>0</v>
      </c>
      <c r="G733" s="8">
        <f t="shared" si="57"/>
        <v>0</v>
      </c>
      <c r="H733" s="25">
        <f>ROUND(Anteile!$B$29/'Abs3'!$G$2102*'Abs3'!G733,0)</f>
        <v>0</v>
      </c>
      <c r="I733" s="37">
        <f>Gmden!O732</f>
        <v>0</v>
      </c>
      <c r="J733" s="8">
        <f t="shared" si="58"/>
        <v>0</v>
      </c>
      <c r="K733" s="25">
        <f>ROUND(Anteile!$B$30/'Abs3'!$J$2102*'Abs3'!J733,0)</f>
        <v>0</v>
      </c>
      <c r="L733" s="8">
        <f>Gmden!M732</f>
        <v>1042931.8149502769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ROUND(Anteile!$B$31/'Abs3'!$M$2102*'Abs3'!M733,0)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7794</v>
      </c>
      <c r="F734" s="37">
        <f>Gmden!N733</f>
        <v>0</v>
      </c>
      <c r="G734" s="8">
        <f t="shared" si="57"/>
        <v>0</v>
      </c>
      <c r="H734" s="25">
        <f>ROUND(Anteile!$B$29/'Abs3'!$G$2102*'Abs3'!G734,0)</f>
        <v>0</v>
      </c>
      <c r="I734" s="37">
        <f>Gmden!O733</f>
        <v>0</v>
      </c>
      <c r="J734" s="8">
        <f t="shared" si="58"/>
        <v>0</v>
      </c>
      <c r="K734" s="25">
        <f>ROUND(Anteile!$B$30/'Abs3'!$J$2102*'Abs3'!J734,0)</f>
        <v>0</v>
      </c>
      <c r="L734" s="8">
        <f>Gmden!M733</f>
        <v>9973225.0981413312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ROUND(Anteile!$B$31/'Abs3'!$M$2102*'Abs3'!M734,0)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1577</v>
      </c>
      <c r="F735" s="37">
        <f>Gmden!N734</f>
        <v>0</v>
      </c>
      <c r="G735" s="8">
        <f t="shared" si="57"/>
        <v>0</v>
      </c>
      <c r="H735" s="25">
        <f>ROUND(Anteile!$B$29/'Abs3'!$G$2102*'Abs3'!G735,0)</f>
        <v>0</v>
      </c>
      <c r="I735" s="37">
        <f>Gmden!O734</f>
        <v>0</v>
      </c>
      <c r="J735" s="8">
        <f t="shared" si="58"/>
        <v>0</v>
      </c>
      <c r="K735" s="25">
        <f>ROUND(Anteile!$B$30/'Abs3'!$J$2102*'Abs3'!J735,0)</f>
        <v>0</v>
      </c>
      <c r="L735" s="8">
        <f>Gmden!M734</f>
        <v>2110737.7306686253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ROUND(Anteile!$B$31/'Abs3'!$M$2102*'Abs3'!M735,0)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1386</v>
      </c>
      <c r="F736" s="37">
        <f>Gmden!N735</f>
        <v>0</v>
      </c>
      <c r="G736" s="8">
        <f t="shared" si="57"/>
        <v>0</v>
      </c>
      <c r="H736" s="25">
        <f>ROUND(Anteile!$B$29/'Abs3'!$G$2102*'Abs3'!G736,0)</f>
        <v>0</v>
      </c>
      <c r="I736" s="37">
        <f>Gmden!O735</f>
        <v>0</v>
      </c>
      <c r="J736" s="8">
        <f t="shared" si="58"/>
        <v>0</v>
      </c>
      <c r="K736" s="25">
        <f>ROUND(Anteile!$B$30/'Abs3'!$J$2102*'Abs3'!J736,0)</f>
        <v>0</v>
      </c>
      <c r="L736" s="8">
        <f>Gmden!M735</f>
        <v>1366493.0311847434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ROUND(Anteile!$B$31/'Abs3'!$M$2102*'Abs3'!M736,0)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2188</v>
      </c>
      <c r="F737" s="37">
        <f>Gmden!N736</f>
        <v>0</v>
      </c>
      <c r="G737" s="8">
        <f t="shared" si="57"/>
        <v>0</v>
      </c>
      <c r="H737" s="25">
        <f>ROUND(Anteile!$B$29/'Abs3'!$G$2102*'Abs3'!G737,0)</f>
        <v>0</v>
      </c>
      <c r="I737" s="37">
        <f>Gmden!O736</f>
        <v>0</v>
      </c>
      <c r="J737" s="8">
        <f t="shared" si="58"/>
        <v>0</v>
      </c>
      <c r="K737" s="25">
        <f>ROUND(Anteile!$B$30/'Abs3'!$J$2102*'Abs3'!J737,0)</f>
        <v>0</v>
      </c>
      <c r="L737" s="8">
        <f>Gmden!M736</f>
        <v>2250570.3445199616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ROUND(Anteile!$B$31/'Abs3'!$M$2102*'Abs3'!M737,0)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1401</v>
      </c>
      <c r="F738" s="37">
        <f>Gmden!N737</f>
        <v>0</v>
      </c>
      <c r="G738" s="8">
        <f t="shared" si="57"/>
        <v>0</v>
      </c>
      <c r="H738" s="25">
        <f>ROUND(Anteile!$B$29/'Abs3'!$G$2102*'Abs3'!G738,0)</f>
        <v>0</v>
      </c>
      <c r="I738" s="37">
        <f>Gmden!O737</f>
        <v>0</v>
      </c>
      <c r="J738" s="8">
        <f t="shared" si="58"/>
        <v>0</v>
      </c>
      <c r="K738" s="25">
        <f>ROUND(Anteile!$B$30/'Abs3'!$J$2102*'Abs3'!J738,0)</f>
        <v>0</v>
      </c>
      <c r="L738" s="8">
        <f>Gmden!M737</f>
        <v>1335839.8686116221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ROUND(Anteile!$B$31/'Abs3'!$M$2102*'Abs3'!M738,0)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3231</v>
      </c>
      <c r="F739" s="37">
        <f>Gmden!N738</f>
        <v>0</v>
      </c>
      <c r="G739" s="8">
        <f t="shared" si="57"/>
        <v>0</v>
      </c>
      <c r="H739" s="25">
        <f>ROUND(Anteile!$B$29/'Abs3'!$G$2102*'Abs3'!G739,0)</f>
        <v>0</v>
      </c>
      <c r="I739" s="37">
        <f>Gmden!O738</f>
        <v>0</v>
      </c>
      <c r="J739" s="8">
        <f t="shared" si="58"/>
        <v>0</v>
      </c>
      <c r="K739" s="25">
        <f>ROUND(Anteile!$B$30/'Abs3'!$J$2102*'Abs3'!J739,0)</f>
        <v>0</v>
      </c>
      <c r="L739" s="8">
        <f>Gmden!M738</f>
        <v>3088255.4843659117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ROUND(Anteile!$B$31/'Abs3'!$M$2102*'Abs3'!M739,0)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2186</v>
      </c>
      <c r="F740" s="37">
        <f>Gmden!N739</f>
        <v>0</v>
      </c>
      <c r="G740" s="8">
        <f t="shared" si="57"/>
        <v>0</v>
      </c>
      <c r="H740" s="25">
        <f>ROUND(Anteile!$B$29/'Abs3'!$G$2102*'Abs3'!G740,0)</f>
        <v>0</v>
      </c>
      <c r="I740" s="37">
        <f>Gmden!O739</f>
        <v>0</v>
      </c>
      <c r="J740" s="8">
        <f t="shared" si="58"/>
        <v>0</v>
      </c>
      <c r="K740" s="25">
        <f>ROUND(Anteile!$B$30/'Abs3'!$J$2102*'Abs3'!J740,0)</f>
        <v>0</v>
      </c>
      <c r="L740" s="8">
        <f>Gmden!M739</f>
        <v>2160756.6655419259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ROUND(Anteile!$B$31/'Abs3'!$M$2102*'Abs3'!M740,0)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597</v>
      </c>
      <c r="F741" s="37">
        <f>Gmden!N740</f>
        <v>0</v>
      </c>
      <c r="G741" s="8">
        <f t="shared" si="57"/>
        <v>0</v>
      </c>
      <c r="H741" s="25">
        <f>ROUND(Anteile!$B$29/'Abs3'!$G$2102*'Abs3'!G741,0)</f>
        <v>0</v>
      </c>
      <c r="I741" s="37">
        <f>Gmden!O740</f>
        <v>0</v>
      </c>
      <c r="J741" s="8">
        <f t="shared" si="58"/>
        <v>0</v>
      </c>
      <c r="K741" s="25">
        <f>ROUND(Anteile!$B$30/'Abs3'!$J$2102*'Abs3'!J741,0)</f>
        <v>0</v>
      </c>
      <c r="L741" s="8">
        <f>Gmden!M740</f>
        <v>567472.61506578419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ROUND(Anteile!$B$31/'Abs3'!$M$2102*'Abs3'!M741,0)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3057</v>
      </c>
      <c r="F742" s="37">
        <f>Gmden!N741</f>
        <v>0</v>
      </c>
      <c r="G742" s="8">
        <f t="shared" si="57"/>
        <v>0</v>
      </c>
      <c r="H742" s="25">
        <f>ROUND(Anteile!$B$29/'Abs3'!$G$2102*'Abs3'!G742,0)</f>
        <v>0</v>
      </c>
      <c r="I742" s="37">
        <f>Gmden!O741</f>
        <v>0</v>
      </c>
      <c r="J742" s="8">
        <f t="shared" si="58"/>
        <v>0</v>
      </c>
      <c r="K742" s="25">
        <f>ROUND(Anteile!$B$30/'Abs3'!$J$2102*'Abs3'!J742,0)</f>
        <v>0</v>
      </c>
      <c r="L742" s="8">
        <f>Gmden!M741</f>
        <v>2851123.9394257814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ROUND(Anteile!$B$31/'Abs3'!$M$2102*'Abs3'!M742,0)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2080</v>
      </c>
      <c r="F743" s="37">
        <f>Gmden!N742</f>
        <v>0</v>
      </c>
      <c r="G743" s="8">
        <f t="shared" si="57"/>
        <v>0</v>
      </c>
      <c r="H743" s="25">
        <f>ROUND(Anteile!$B$29/'Abs3'!$G$2102*'Abs3'!G743,0)</f>
        <v>0</v>
      </c>
      <c r="I743" s="37">
        <f>Gmden!O742</f>
        <v>0</v>
      </c>
      <c r="J743" s="8">
        <f t="shared" si="58"/>
        <v>0</v>
      </c>
      <c r="K743" s="25">
        <f>ROUND(Anteile!$B$30/'Abs3'!$J$2102*'Abs3'!J743,0)</f>
        <v>0</v>
      </c>
      <c r="L743" s="8">
        <f>Gmden!M742</f>
        <v>2071619.6868559946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ROUND(Anteile!$B$31/'Abs3'!$M$2102*'Abs3'!M743,0)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898</v>
      </c>
      <c r="F744" s="37">
        <f>Gmden!N743</f>
        <v>0</v>
      </c>
      <c r="G744" s="8">
        <f t="shared" si="57"/>
        <v>0</v>
      </c>
      <c r="H744" s="25">
        <f>ROUND(Anteile!$B$29/'Abs3'!$G$2102*'Abs3'!G744,0)</f>
        <v>0</v>
      </c>
      <c r="I744" s="37">
        <f>Gmden!O743</f>
        <v>0</v>
      </c>
      <c r="J744" s="8">
        <f t="shared" si="58"/>
        <v>0</v>
      </c>
      <c r="K744" s="25">
        <f>ROUND(Anteile!$B$30/'Abs3'!$J$2102*'Abs3'!J744,0)</f>
        <v>0</v>
      </c>
      <c r="L744" s="8">
        <f>Gmden!M743</f>
        <v>775831.64056571305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ROUND(Anteile!$B$31/'Abs3'!$M$2102*'Abs3'!M744,0)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1470</v>
      </c>
      <c r="F745" s="37">
        <f>Gmden!N744</f>
        <v>0</v>
      </c>
      <c r="G745" s="8">
        <f t="shared" si="57"/>
        <v>0</v>
      </c>
      <c r="H745" s="25">
        <f>ROUND(Anteile!$B$29/'Abs3'!$G$2102*'Abs3'!G745,0)</f>
        <v>0</v>
      </c>
      <c r="I745" s="37">
        <f>Gmden!O744</f>
        <v>0</v>
      </c>
      <c r="J745" s="8">
        <f t="shared" si="58"/>
        <v>0</v>
      </c>
      <c r="K745" s="25">
        <f>ROUND(Anteile!$B$30/'Abs3'!$J$2102*'Abs3'!J745,0)</f>
        <v>0</v>
      </c>
      <c r="L745" s="8">
        <f>Gmden!M744</f>
        <v>1672354.9140892823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ROUND(Anteile!$B$31/'Abs3'!$M$2102*'Abs3'!M745,0)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8273</v>
      </c>
      <c r="F746" s="37">
        <f>Gmden!N745</f>
        <v>0</v>
      </c>
      <c r="G746" s="8">
        <f t="shared" si="57"/>
        <v>0</v>
      </c>
      <c r="H746" s="25">
        <f>ROUND(Anteile!$B$29/'Abs3'!$G$2102*'Abs3'!G746,0)</f>
        <v>0</v>
      </c>
      <c r="I746" s="37">
        <f>Gmden!O745</f>
        <v>0</v>
      </c>
      <c r="J746" s="8">
        <f t="shared" si="58"/>
        <v>0</v>
      </c>
      <c r="K746" s="25">
        <f>ROUND(Anteile!$B$30/'Abs3'!$J$2102*'Abs3'!J746,0)</f>
        <v>0</v>
      </c>
      <c r="L746" s="8">
        <f>Gmden!M745</f>
        <v>8875047.1529955622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ROUND(Anteile!$B$31/'Abs3'!$M$2102*'Abs3'!M746,0)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1555</v>
      </c>
      <c r="F747" s="37">
        <f>Gmden!N746</f>
        <v>0</v>
      </c>
      <c r="G747" s="8">
        <f t="shared" si="57"/>
        <v>0</v>
      </c>
      <c r="H747" s="25">
        <f>ROUND(Anteile!$B$29/'Abs3'!$G$2102*'Abs3'!G747,0)</f>
        <v>0</v>
      </c>
      <c r="I747" s="37">
        <f>Gmden!O746</f>
        <v>0</v>
      </c>
      <c r="J747" s="8">
        <f t="shared" si="58"/>
        <v>0</v>
      </c>
      <c r="K747" s="25">
        <f>ROUND(Anteile!$B$30/'Abs3'!$J$2102*'Abs3'!J747,0)</f>
        <v>0</v>
      </c>
      <c r="L747" s="8">
        <f>Gmden!M746</f>
        <v>1606589.5405341694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ROUND(Anteile!$B$31/'Abs3'!$M$2102*'Abs3'!M747,0)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1749</v>
      </c>
      <c r="F748" s="37">
        <f>Gmden!N747</f>
        <v>0</v>
      </c>
      <c r="G748" s="8">
        <f t="shared" si="57"/>
        <v>0</v>
      </c>
      <c r="H748" s="25">
        <f>ROUND(Anteile!$B$29/'Abs3'!$G$2102*'Abs3'!G748,0)</f>
        <v>0</v>
      </c>
      <c r="I748" s="37">
        <f>Gmden!O747</f>
        <v>0</v>
      </c>
      <c r="J748" s="8">
        <f t="shared" si="58"/>
        <v>0</v>
      </c>
      <c r="K748" s="25">
        <f>ROUND(Anteile!$B$30/'Abs3'!$J$2102*'Abs3'!J748,0)</f>
        <v>0</v>
      </c>
      <c r="L748" s="8">
        <f>Gmden!M747</f>
        <v>2420283.7729818649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ROUND(Anteile!$B$31/'Abs3'!$M$2102*'Abs3'!M748,0)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4572</v>
      </c>
      <c r="F749" s="37">
        <f>Gmden!N748</f>
        <v>0</v>
      </c>
      <c r="G749" s="8">
        <f t="shared" si="57"/>
        <v>0</v>
      </c>
      <c r="H749" s="25">
        <f>ROUND(Anteile!$B$29/'Abs3'!$G$2102*'Abs3'!G749,0)</f>
        <v>0</v>
      </c>
      <c r="I749" s="37">
        <f>Gmden!O748</f>
        <v>0</v>
      </c>
      <c r="J749" s="8">
        <f t="shared" si="58"/>
        <v>0</v>
      </c>
      <c r="K749" s="25">
        <f>ROUND(Anteile!$B$30/'Abs3'!$J$2102*'Abs3'!J749,0)</f>
        <v>0</v>
      </c>
      <c r="L749" s="8">
        <f>Gmden!M748</f>
        <v>5485686.526432788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ROUND(Anteile!$B$31/'Abs3'!$M$2102*'Abs3'!M749,0)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2332</v>
      </c>
      <c r="F750" s="37">
        <f>Gmden!N749</f>
        <v>0</v>
      </c>
      <c r="G750" s="8">
        <f t="shared" si="57"/>
        <v>0</v>
      </c>
      <c r="H750" s="25">
        <f>ROUND(Anteile!$B$29/'Abs3'!$G$2102*'Abs3'!G750,0)</f>
        <v>0</v>
      </c>
      <c r="I750" s="37">
        <f>Gmden!O749</f>
        <v>0</v>
      </c>
      <c r="J750" s="8">
        <f t="shared" si="58"/>
        <v>0</v>
      </c>
      <c r="K750" s="25">
        <f>ROUND(Anteile!$B$30/'Abs3'!$J$2102*'Abs3'!J750,0)</f>
        <v>0</v>
      </c>
      <c r="L750" s="8">
        <f>Gmden!M749</f>
        <v>2204724.9010904711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ROUND(Anteile!$B$31/'Abs3'!$M$2102*'Abs3'!M750,0)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1589</v>
      </c>
      <c r="F751" s="37">
        <f>Gmden!N750</f>
        <v>0</v>
      </c>
      <c r="G751" s="8">
        <f t="shared" si="57"/>
        <v>0</v>
      </c>
      <c r="H751" s="25">
        <f>ROUND(Anteile!$B$29/'Abs3'!$G$2102*'Abs3'!G751,0)</f>
        <v>0</v>
      </c>
      <c r="I751" s="37">
        <f>Gmden!O750</f>
        <v>0</v>
      </c>
      <c r="J751" s="8">
        <f t="shared" si="58"/>
        <v>0</v>
      </c>
      <c r="K751" s="25">
        <f>ROUND(Anteile!$B$30/'Abs3'!$J$2102*'Abs3'!J751,0)</f>
        <v>0</v>
      </c>
      <c r="L751" s="8">
        <f>Gmden!M750</f>
        <v>1781660.7282871536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ROUND(Anteile!$B$31/'Abs3'!$M$2102*'Abs3'!M751,0)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3533</v>
      </c>
      <c r="F752" s="37">
        <f>Gmden!N751</f>
        <v>0</v>
      </c>
      <c r="G752" s="8">
        <f t="shared" si="57"/>
        <v>0</v>
      </c>
      <c r="H752" s="25">
        <f>ROUND(Anteile!$B$29/'Abs3'!$G$2102*'Abs3'!G752,0)</f>
        <v>0</v>
      </c>
      <c r="I752" s="37">
        <f>Gmden!O751</f>
        <v>0</v>
      </c>
      <c r="J752" s="8">
        <f t="shared" si="58"/>
        <v>0</v>
      </c>
      <c r="K752" s="25">
        <f>ROUND(Anteile!$B$30/'Abs3'!$J$2102*'Abs3'!J752,0)</f>
        <v>0</v>
      </c>
      <c r="L752" s="8">
        <f>Gmden!M751</f>
        <v>3371876.5064831767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ROUND(Anteile!$B$31/'Abs3'!$M$2102*'Abs3'!M752,0)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2560</v>
      </c>
      <c r="F753" s="37">
        <f>Gmden!N752</f>
        <v>0</v>
      </c>
      <c r="G753" s="8">
        <f t="shared" si="57"/>
        <v>0</v>
      </c>
      <c r="H753" s="25">
        <f>ROUND(Anteile!$B$29/'Abs3'!$G$2102*'Abs3'!G753,0)</f>
        <v>0</v>
      </c>
      <c r="I753" s="37">
        <f>Gmden!O752</f>
        <v>0</v>
      </c>
      <c r="J753" s="8">
        <f t="shared" si="58"/>
        <v>0</v>
      </c>
      <c r="K753" s="25">
        <f>ROUND(Anteile!$B$30/'Abs3'!$J$2102*'Abs3'!J753,0)</f>
        <v>0</v>
      </c>
      <c r="L753" s="8">
        <f>Gmden!M752</f>
        <v>2327045.6569359154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ROUND(Anteile!$B$31/'Abs3'!$M$2102*'Abs3'!M753,0)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1010</v>
      </c>
      <c r="F754" s="37">
        <f>Gmden!N753</f>
        <v>0</v>
      </c>
      <c r="G754" s="8">
        <f t="shared" si="57"/>
        <v>0</v>
      </c>
      <c r="H754" s="25">
        <f>ROUND(Anteile!$B$29/'Abs3'!$G$2102*'Abs3'!G754,0)</f>
        <v>0</v>
      </c>
      <c r="I754" s="37">
        <f>Gmden!O753</f>
        <v>0</v>
      </c>
      <c r="J754" s="8">
        <f t="shared" si="58"/>
        <v>0</v>
      </c>
      <c r="K754" s="25">
        <f>ROUND(Anteile!$B$30/'Abs3'!$J$2102*'Abs3'!J754,0)</f>
        <v>0</v>
      </c>
      <c r="L754" s="8">
        <f>Gmden!M753</f>
        <v>943373.675312259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ROUND(Anteile!$B$31/'Abs3'!$M$2102*'Abs3'!M754,0)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373</v>
      </c>
      <c r="F755" s="37">
        <f>Gmden!N754</f>
        <v>0</v>
      </c>
      <c r="G755" s="8">
        <f t="shared" si="57"/>
        <v>0</v>
      </c>
      <c r="H755" s="25">
        <f>ROUND(Anteile!$B$29/'Abs3'!$G$2102*'Abs3'!G755,0)</f>
        <v>0</v>
      </c>
      <c r="I755" s="37">
        <f>Gmden!O754</f>
        <v>0</v>
      </c>
      <c r="J755" s="8">
        <f t="shared" si="58"/>
        <v>0</v>
      </c>
      <c r="K755" s="25">
        <f>ROUND(Anteile!$B$30/'Abs3'!$J$2102*'Abs3'!J755,0)</f>
        <v>0</v>
      </c>
      <c r="L755" s="8">
        <f>Gmden!M754</f>
        <v>326430.86946619203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ROUND(Anteile!$B$31/'Abs3'!$M$2102*'Abs3'!M755,0)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1385</v>
      </c>
      <c r="F756" s="37">
        <f>Gmden!N755</f>
        <v>0</v>
      </c>
      <c r="G756" s="8">
        <f t="shared" si="57"/>
        <v>0</v>
      </c>
      <c r="H756" s="25">
        <f>ROUND(Anteile!$B$29/'Abs3'!$G$2102*'Abs3'!G756,0)</f>
        <v>0</v>
      </c>
      <c r="I756" s="37">
        <f>Gmden!O755</f>
        <v>0</v>
      </c>
      <c r="J756" s="8">
        <f t="shared" si="58"/>
        <v>0</v>
      </c>
      <c r="K756" s="25">
        <f>ROUND(Anteile!$B$30/'Abs3'!$J$2102*'Abs3'!J756,0)</f>
        <v>0</v>
      </c>
      <c r="L756" s="8">
        <f>Gmden!M755</f>
        <v>1534873.6531385414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ROUND(Anteile!$B$31/'Abs3'!$M$2102*'Abs3'!M756,0)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840</v>
      </c>
      <c r="F757" s="37">
        <f>Gmden!N756</f>
        <v>0</v>
      </c>
      <c r="G757" s="8">
        <f t="shared" si="57"/>
        <v>0</v>
      </c>
      <c r="H757" s="25">
        <f>ROUND(Anteile!$B$29/'Abs3'!$G$2102*'Abs3'!G757,0)</f>
        <v>0</v>
      </c>
      <c r="I757" s="37">
        <f>Gmden!O756</f>
        <v>0</v>
      </c>
      <c r="J757" s="8">
        <f t="shared" si="58"/>
        <v>0</v>
      </c>
      <c r="K757" s="25">
        <f>ROUND(Anteile!$B$30/'Abs3'!$J$2102*'Abs3'!J757,0)</f>
        <v>0</v>
      </c>
      <c r="L757" s="8">
        <f>Gmden!M756</f>
        <v>787724.17233673274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ROUND(Anteile!$B$31/'Abs3'!$M$2102*'Abs3'!M757,0)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6220</v>
      </c>
      <c r="F758" s="37">
        <f>Gmden!N757</f>
        <v>0</v>
      </c>
      <c r="G758" s="8">
        <f t="shared" si="57"/>
        <v>0</v>
      </c>
      <c r="H758" s="25">
        <f>ROUND(Anteile!$B$29/'Abs3'!$G$2102*'Abs3'!G758,0)</f>
        <v>0</v>
      </c>
      <c r="I758" s="37">
        <f>Gmden!O757</f>
        <v>0</v>
      </c>
      <c r="J758" s="8">
        <f t="shared" si="58"/>
        <v>0</v>
      </c>
      <c r="K758" s="25">
        <f>ROUND(Anteile!$B$30/'Abs3'!$J$2102*'Abs3'!J758,0)</f>
        <v>0</v>
      </c>
      <c r="L758" s="8">
        <f>Gmden!M757</f>
        <v>6250239.1526504476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ROUND(Anteile!$B$31/'Abs3'!$M$2102*'Abs3'!M758,0)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1359</v>
      </c>
      <c r="F759" s="37">
        <f>Gmden!N758</f>
        <v>0</v>
      </c>
      <c r="G759" s="8">
        <f t="shared" si="57"/>
        <v>0</v>
      </c>
      <c r="H759" s="25">
        <f>ROUND(Anteile!$B$29/'Abs3'!$G$2102*'Abs3'!G759,0)</f>
        <v>0</v>
      </c>
      <c r="I759" s="37">
        <f>Gmden!O758</f>
        <v>0</v>
      </c>
      <c r="J759" s="8">
        <f t="shared" si="58"/>
        <v>0</v>
      </c>
      <c r="K759" s="25">
        <f>ROUND(Anteile!$B$30/'Abs3'!$J$2102*'Abs3'!J759,0)</f>
        <v>0</v>
      </c>
      <c r="L759" s="8">
        <f>Gmden!M758</f>
        <v>2741713.944818805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ROUND(Anteile!$B$31/'Abs3'!$M$2102*'Abs3'!M759,0)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1417</v>
      </c>
      <c r="F760" s="37">
        <f>Gmden!N759</f>
        <v>0</v>
      </c>
      <c r="G760" s="8">
        <f t="shared" si="57"/>
        <v>0</v>
      </c>
      <c r="H760" s="25">
        <f>ROUND(Anteile!$B$29/'Abs3'!$G$2102*'Abs3'!G760,0)</f>
        <v>0</v>
      </c>
      <c r="I760" s="37">
        <f>Gmden!O759</f>
        <v>0</v>
      </c>
      <c r="J760" s="8">
        <f t="shared" si="58"/>
        <v>0</v>
      </c>
      <c r="K760" s="25">
        <f>ROUND(Anteile!$B$30/'Abs3'!$J$2102*'Abs3'!J760,0)</f>
        <v>0</v>
      </c>
      <c r="L760" s="8">
        <f>Gmden!M759</f>
        <v>1348900.9403581463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ROUND(Anteile!$B$31/'Abs3'!$M$2102*'Abs3'!M760,0)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6558</v>
      </c>
      <c r="F761" s="37">
        <f>Gmden!N760</f>
        <v>0</v>
      </c>
      <c r="G761" s="8">
        <f t="shared" si="57"/>
        <v>0</v>
      </c>
      <c r="H761" s="25">
        <f>ROUND(Anteile!$B$29/'Abs3'!$G$2102*'Abs3'!G761,0)</f>
        <v>0</v>
      </c>
      <c r="I761" s="37">
        <f>Gmden!O760</f>
        <v>0</v>
      </c>
      <c r="J761" s="8">
        <f t="shared" si="58"/>
        <v>0</v>
      </c>
      <c r="K761" s="25">
        <f>ROUND(Anteile!$B$30/'Abs3'!$J$2102*'Abs3'!J761,0)</f>
        <v>0</v>
      </c>
      <c r="L761" s="8">
        <f>Gmden!M760</f>
        <v>6727754.2454302963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ROUND(Anteile!$B$31/'Abs3'!$M$2102*'Abs3'!M761,0)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2540</v>
      </c>
      <c r="F762" s="37">
        <f>Gmden!N761</f>
        <v>0</v>
      </c>
      <c r="G762" s="8">
        <f t="shared" si="57"/>
        <v>0</v>
      </c>
      <c r="H762" s="25">
        <f>ROUND(Anteile!$B$29/'Abs3'!$G$2102*'Abs3'!G762,0)</f>
        <v>0</v>
      </c>
      <c r="I762" s="37">
        <f>Gmden!O761</f>
        <v>0</v>
      </c>
      <c r="J762" s="8">
        <f t="shared" si="58"/>
        <v>0</v>
      </c>
      <c r="K762" s="25">
        <f>ROUND(Anteile!$B$30/'Abs3'!$J$2102*'Abs3'!J762,0)</f>
        <v>0</v>
      </c>
      <c r="L762" s="8">
        <f>Gmden!M761</f>
        <v>2498404.2707760702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ROUND(Anteile!$B$31/'Abs3'!$M$2102*'Abs3'!M762,0)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4982</v>
      </c>
      <c r="F763" s="37">
        <f>Gmden!N762</f>
        <v>0</v>
      </c>
      <c r="G763" s="8">
        <f t="shared" si="57"/>
        <v>0</v>
      </c>
      <c r="H763" s="25">
        <f>ROUND(Anteile!$B$29/'Abs3'!$G$2102*'Abs3'!G763,0)</f>
        <v>0</v>
      </c>
      <c r="I763" s="37">
        <f>Gmden!O762</f>
        <v>0</v>
      </c>
      <c r="J763" s="8">
        <f t="shared" si="58"/>
        <v>0</v>
      </c>
      <c r="K763" s="25">
        <f>ROUND(Anteile!$B$30/'Abs3'!$J$2102*'Abs3'!J763,0)</f>
        <v>0</v>
      </c>
      <c r="L763" s="8">
        <f>Gmden!M762</f>
        <v>4846711.1056239521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ROUND(Anteile!$B$31/'Abs3'!$M$2102*'Abs3'!M763,0)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3655</v>
      </c>
      <c r="F764" s="37">
        <f>Gmden!N763</f>
        <v>0</v>
      </c>
      <c r="G764" s="8">
        <f t="shared" si="57"/>
        <v>0</v>
      </c>
      <c r="H764" s="25">
        <f>ROUND(Anteile!$B$29/'Abs3'!$G$2102*'Abs3'!G764,0)</f>
        <v>0</v>
      </c>
      <c r="I764" s="37">
        <f>Gmden!O763</f>
        <v>0</v>
      </c>
      <c r="J764" s="8">
        <f t="shared" si="58"/>
        <v>0</v>
      </c>
      <c r="K764" s="25">
        <f>ROUND(Anteile!$B$30/'Abs3'!$J$2102*'Abs3'!J764,0)</f>
        <v>0</v>
      </c>
      <c r="L764" s="8">
        <f>Gmden!M763</f>
        <v>3563828.8608818552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ROUND(Anteile!$B$31/'Abs3'!$M$2102*'Abs3'!M764,0)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7769</v>
      </c>
      <c r="F765" s="37">
        <f>Gmden!N764</f>
        <v>0</v>
      </c>
      <c r="G765" s="8">
        <f t="shared" si="57"/>
        <v>0</v>
      </c>
      <c r="H765" s="25">
        <f>ROUND(Anteile!$B$29/'Abs3'!$G$2102*'Abs3'!G765,0)</f>
        <v>0</v>
      </c>
      <c r="I765" s="37">
        <f>Gmden!O764</f>
        <v>0</v>
      </c>
      <c r="J765" s="8">
        <f t="shared" si="58"/>
        <v>0</v>
      </c>
      <c r="K765" s="25">
        <f>ROUND(Anteile!$B$30/'Abs3'!$J$2102*'Abs3'!J765,0)</f>
        <v>0</v>
      </c>
      <c r="L765" s="8">
        <f>Gmden!M764</f>
        <v>7800310.2159185074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ROUND(Anteile!$B$31/'Abs3'!$M$2102*'Abs3'!M765,0)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9705</v>
      </c>
      <c r="F766" s="37">
        <f>Gmden!N765</f>
        <v>0</v>
      </c>
      <c r="G766" s="8">
        <f t="shared" si="57"/>
        <v>0</v>
      </c>
      <c r="H766" s="25">
        <f>ROUND(Anteile!$B$29/'Abs3'!$G$2102*'Abs3'!G766,0)</f>
        <v>0</v>
      </c>
      <c r="I766" s="37">
        <f>Gmden!O765</f>
        <v>0</v>
      </c>
      <c r="J766" s="8">
        <f t="shared" si="58"/>
        <v>0</v>
      </c>
      <c r="K766" s="25">
        <f>ROUND(Anteile!$B$30/'Abs3'!$J$2102*'Abs3'!J766,0)</f>
        <v>0</v>
      </c>
      <c r="L766" s="8">
        <f>Gmden!M765</f>
        <v>11110380.68957701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ROUND(Anteile!$B$31/'Abs3'!$M$2102*'Abs3'!M766,0)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2806</v>
      </c>
      <c r="F767" s="37">
        <f>Gmden!N766</f>
        <v>0</v>
      </c>
      <c r="G767" s="8">
        <f t="shared" si="57"/>
        <v>0</v>
      </c>
      <c r="H767" s="25">
        <f>ROUND(Anteile!$B$29/'Abs3'!$G$2102*'Abs3'!G767,0)</f>
        <v>0</v>
      </c>
      <c r="I767" s="37">
        <f>Gmden!O766</f>
        <v>0</v>
      </c>
      <c r="J767" s="8">
        <f t="shared" si="58"/>
        <v>0</v>
      </c>
      <c r="K767" s="25">
        <f>ROUND(Anteile!$B$30/'Abs3'!$J$2102*'Abs3'!J767,0)</f>
        <v>0</v>
      </c>
      <c r="L767" s="8">
        <f>Gmden!M766</f>
        <v>2722117.3125335029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ROUND(Anteile!$B$31/'Abs3'!$M$2102*'Abs3'!M767,0)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1693</v>
      </c>
      <c r="F768" s="37">
        <f>Gmden!N767</f>
        <v>0</v>
      </c>
      <c r="G768" s="8">
        <f t="shared" si="57"/>
        <v>0</v>
      </c>
      <c r="H768" s="25">
        <f>ROUND(Anteile!$B$29/'Abs3'!$G$2102*'Abs3'!G768,0)</f>
        <v>0</v>
      </c>
      <c r="I768" s="37">
        <f>Gmden!O767</f>
        <v>0</v>
      </c>
      <c r="J768" s="8">
        <f t="shared" si="58"/>
        <v>0</v>
      </c>
      <c r="K768" s="25">
        <f>ROUND(Anteile!$B$30/'Abs3'!$J$2102*'Abs3'!J768,0)</f>
        <v>0</v>
      </c>
      <c r="L768" s="8">
        <f>Gmden!M767</f>
        <v>1651479.3559953435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ROUND(Anteile!$B$31/'Abs3'!$M$2102*'Abs3'!M768,0)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3077</v>
      </c>
      <c r="F769" s="37">
        <f>Gmden!N768</f>
        <v>0</v>
      </c>
      <c r="G769" s="8">
        <f t="shared" si="57"/>
        <v>0</v>
      </c>
      <c r="H769" s="25">
        <f>ROUND(Anteile!$B$29/'Abs3'!$G$2102*'Abs3'!G769,0)</f>
        <v>0</v>
      </c>
      <c r="I769" s="37">
        <f>Gmden!O768</f>
        <v>0</v>
      </c>
      <c r="J769" s="8">
        <f t="shared" si="58"/>
        <v>0</v>
      </c>
      <c r="K769" s="25">
        <f>ROUND(Anteile!$B$30/'Abs3'!$J$2102*'Abs3'!J769,0)</f>
        <v>0</v>
      </c>
      <c r="L769" s="8">
        <f>Gmden!M768</f>
        <v>3825522.4744168175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ROUND(Anteile!$B$31/'Abs3'!$M$2102*'Abs3'!M769,0)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2052</v>
      </c>
      <c r="F770" s="37">
        <f>Gmden!N769</f>
        <v>0</v>
      </c>
      <c r="G770" s="8">
        <f t="shared" si="57"/>
        <v>0</v>
      </c>
      <c r="H770" s="25">
        <f>ROUND(Anteile!$B$29/'Abs3'!$G$2102*'Abs3'!G770,0)</f>
        <v>0</v>
      </c>
      <c r="I770" s="37">
        <f>Gmden!O769</f>
        <v>0</v>
      </c>
      <c r="J770" s="8">
        <f t="shared" si="58"/>
        <v>0</v>
      </c>
      <c r="K770" s="25">
        <f>ROUND(Anteile!$B$30/'Abs3'!$J$2102*'Abs3'!J770,0)</f>
        <v>0</v>
      </c>
      <c r="L770" s="8">
        <f>Gmden!M769</f>
        <v>2328300.0095504988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ROUND(Anteile!$B$31/'Abs3'!$M$2102*'Abs3'!M770,0)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1947</v>
      </c>
      <c r="F771" s="37">
        <f>Gmden!N770</f>
        <v>0</v>
      </c>
      <c r="G771" s="8">
        <f t="shared" si="57"/>
        <v>0</v>
      </c>
      <c r="H771" s="25">
        <f>ROUND(Anteile!$B$29/'Abs3'!$G$2102*'Abs3'!G771,0)</f>
        <v>0</v>
      </c>
      <c r="I771" s="37">
        <f>Gmden!O770</f>
        <v>0</v>
      </c>
      <c r="J771" s="8">
        <f t="shared" si="58"/>
        <v>0</v>
      </c>
      <c r="K771" s="25">
        <f>ROUND(Anteile!$B$30/'Abs3'!$J$2102*'Abs3'!J771,0)</f>
        <v>0</v>
      </c>
      <c r="L771" s="8">
        <f>Gmden!M770</f>
        <v>3025328.4202092043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ROUND(Anteile!$B$31/'Abs3'!$M$2102*'Abs3'!M771,0)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1518</v>
      </c>
      <c r="F772" s="37">
        <f>Gmden!N771</f>
        <v>0</v>
      </c>
      <c r="G772" s="8">
        <f t="shared" si="57"/>
        <v>0</v>
      </c>
      <c r="H772" s="25">
        <f>ROUND(Anteile!$B$29/'Abs3'!$G$2102*'Abs3'!G772,0)</f>
        <v>0</v>
      </c>
      <c r="I772" s="37">
        <f>Gmden!O771</f>
        <v>0</v>
      </c>
      <c r="J772" s="8">
        <f t="shared" si="58"/>
        <v>0</v>
      </c>
      <c r="K772" s="25">
        <f>ROUND(Anteile!$B$30/'Abs3'!$J$2102*'Abs3'!J772,0)</f>
        <v>0</v>
      </c>
      <c r="L772" s="8">
        <f>Gmden!M771</f>
        <v>1901639.2405085242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ROUND(Anteile!$B$31/'Abs3'!$M$2102*'Abs3'!M772,0)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1785</v>
      </c>
      <c r="F773" s="37">
        <f>Gmden!N772</f>
        <v>0</v>
      </c>
      <c r="G773" s="8">
        <f t="shared" si="57"/>
        <v>0</v>
      </c>
      <c r="H773" s="25">
        <f>ROUND(Anteile!$B$29/'Abs3'!$G$2102*'Abs3'!G773,0)</f>
        <v>0</v>
      </c>
      <c r="I773" s="37">
        <f>Gmden!O772</f>
        <v>0</v>
      </c>
      <c r="J773" s="8">
        <f t="shared" si="58"/>
        <v>0</v>
      </c>
      <c r="K773" s="25">
        <f>ROUND(Anteile!$B$30/'Abs3'!$J$2102*'Abs3'!J773,0)</f>
        <v>0</v>
      </c>
      <c r="L773" s="8">
        <f>Gmden!M772</f>
        <v>1994984.5099655571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ROUND(Anteile!$B$31/'Abs3'!$M$2102*'Abs3'!M773,0)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2979</v>
      </c>
      <c r="F774" s="37">
        <f>Gmden!N773</f>
        <v>0</v>
      </c>
      <c r="G774" s="8">
        <f t="shared" si="57"/>
        <v>0</v>
      </c>
      <c r="H774" s="25">
        <f>ROUND(Anteile!$B$29/'Abs3'!$G$2102*'Abs3'!G774,0)</f>
        <v>0</v>
      </c>
      <c r="I774" s="37">
        <f>Gmden!O773</f>
        <v>0</v>
      </c>
      <c r="J774" s="8">
        <f t="shared" si="58"/>
        <v>0</v>
      </c>
      <c r="K774" s="25">
        <f>ROUND(Anteile!$B$30/'Abs3'!$J$2102*'Abs3'!J774,0)</f>
        <v>0</v>
      </c>
      <c r="L774" s="8">
        <f>Gmden!M773</f>
        <v>2767946.8268432743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ROUND(Anteile!$B$31/'Abs3'!$M$2102*'Abs3'!M774,0)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299</v>
      </c>
      <c r="F775" s="37">
        <f>Gmden!N774</f>
        <v>0</v>
      </c>
      <c r="G775" s="8">
        <f t="shared" si="57"/>
        <v>0</v>
      </c>
      <c r="H775" s="25">
        <f>ROUND(Anteile!$B$29/'Abs3'!$G$2102*'Abs3'!G775,0)</f>
        <v>0</v>
      </c>
      <c r="I775" s="37">
        <f>Gmden!O774</f>
        <v>0</v>
      </c>
      <c r="J775" s="8">
        <f t="shared" si="58"/>
        <v>0</v>
      </c>
      <c r="K775" s="25">
        <f>ROUND(Anteile!$B$30/'Abs3'!$J$2102*'Abs3'!J775,0)</f>
        <v>0</v>
      </c>
      <c r="L775" s="8">
        <f>Gmden!M774</f>
        <v>340848.20869197242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ROUND(Anteile!$B$31/'Abs3'!$M$2102*'Abs3'!M775,0)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5369</v>
      </c>
      <c r="F776" s="37">
        <f>Gmden!N775</f>
        <v>0</v>
      </c>
      <c r="G776" s="8">
        <f t="shared" ref="G776:G839" si="62">IF(AND(E776&gt;$G$5,F776=1),E776,0)</f>
        <v>0</v>
      </c>
      <c r="H776" s="25">
        <f>ROUND(Anteile!$B$29/'Abs3'!$G$2102*'Abs3'!G776,0)</f>
        <v>0</v>
      </c>
      <c r="I776" s="37">
        <f>Gmden!O775</f>
        <v>0</v>
      </c>
      <c r="J776" s="8">
        <f t="shared" ref="J776:J839" si="63">IF(I776=1,E776,0)</f>
        <v>0</v>
      </c>
      <c r="K776" s="25">
        <f>ROUND(Anteile!$B$30/'Abs3'!$J$2102*'Abs3'!J776,0)</f>
        <v>0</v>
      </c>
      <c r="L776" s="8">
        <f>Gmden!M775</f>
        <v>6487175.5559356166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ROUND(Anteile!$B$31/'Abs3'!$M$2102*'Abs3'!M776,0)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1892</v>
      </c>
      <c r="F777" s="37">
        <f>Gmden!N776</f>
        <v>0</v>
      </c>
      <c r="G777" s="8">
        <f t="shared" si="62"/>
        <v>0</v>
      </c>
      <c r="H777" s="25">
        <f>ROUND(Anteile!$B$29/'Abs3'!$G$2102*'Abs3'!G777,0)</f>
        <v>0</v>
      </c>
      <c r="I777" s="37">
        <f>Gmden!O776</f>
        <v>0</v>
      </c>
      <c r="J777" s="8">
        <f t="shared" si="63"/>
        <v>0</v>
      </c>
      <c r="K777" s="25">
        <f>ROUND(Anteile!$B$30/'Abs3'!$J$2102*'Abs3'!J777,0)</f>
        <v>0</v>
      </c>
      <c r="L777" s="8">
        <f>Gmden!M776</f>
        <v>1956795.3430170356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ROUND(Anteile!$B$31/'Abs3'!$M$2102*'Abs3'!M777,0)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1035</v>
      </c>
      <c r="F778" s="37">
        <f>Gmden!N777</f>
        <v>0</v>
      </c>
      <c r="G778" s="8">
        <f t="shared" si="62"/>
        <v>0</v>
      </c>
      <c r="H778" s="25">
        <f>ROUND(Anteile!$B$29/'Abs3'!$G$2102*'Abs3'!G778,0)</f>
        <v>0</v>
      </c>
      <c r="I778" s="37">
        <f>Gmden!O777</f>
        <v>0</v>
      </c>
      <c r="J778" s="8">
        <f t="shared" si="63"/>
        <v>0</v>
      </c>
      <c r="K778" s="25">
        <f>ROUND(Anteile!$B$30/'Abs3'!$J$2102*'Abs3'!J778,0)</f>
        <v>0</v>
      </c>
      <c r="L778" s="8">
        <f>Gmden!M777</f>
        <v>924407.22195943166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ROUND(Anteile!$B$31/'Abs3'!$M$2102*'Abs3'!M778,0)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1201</v>
      </c>
      <c r="F779" s="37">
        <f>Gmden!N778</f>
        <v>0</v>
      </c>
      <c r="G779" s="8">
        <f t="shared" si="62"/>
        <v>0</v>
      </c>
      <c r="H779" s="25">
        <f>ROUND(Anteile!$B$29/'Abs3'!$G$2102*'Abs3'!G779,0)</f>
        <v>0</v>
      </c>
      <c r="I779" s="37">
        <f>Gmden!O778</f>
        <v>0</v>
      </c>
      <c r="J779" s="8">
        <f t="shared" si="63"/>
        <v>0</v>
      </c>
      <c r="K779" s="25">
        <f>ROUND(Anteile!$B$30/'Abs3'!$J$2102*'Abs3'!J779,0)</f>
        <v>0</v>
      </c>
      <c r="L779" s="8">
        <f>Gmden!M778</f>
        <v>1050557.2251981145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ROUND(Anteile!$B$31/'Abs3'!$M$2102*'Abs3'!M779,0)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1348</v>
      </c>
      <c r="F780" s="37">
        <f>Gmden!N779</f>
        <v>0</v>
      </c>
      <c r="G780" s="8">
        <f t="shared" si="62"/>
        <v>0</v>
      </c>
      <c r="H780" s="25">
        <f>ROUND(Anteile!$B$29/'Abs3'!$G$2102*'Abs3'!G780,0)</f>
        <v>0</v>
      </c>
      <c r="I780" s="37">
        <f>Gmden!O779</f>
        <v>0</v>
      </c>
      <c r="J780" s="8">
        <f t="shared" si="63"/>
        <v>0</v>
      </c>
      <c r="K780" s="25">
        <f>ROUND(Anteile!$B$30/'Abs3'!$J$2102*'Abs3'!J780,0)</f>
        <v>0</v>
      </c>
      <c r="L780" s="8">
        <f>Gmden!M779</f>
        <v>1234457.0602673178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ROUND(Anteile!$B$31/'Abs3'!$M$2102*'Abs3'!M780,0)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4142</v>
      </c>
      <c r="F781" s="37">
        <f>Gmden!N780</f>
        <v>0</v>
      </c>
      <c r="G781" s="8">
        <f t="shared" si="62"/>
        <v>0</v>
      </c>
      <c r="H781" s="25">
        <f>ROUND(Anteile!$B$29/'Abs3'!$G$2102*'Abs3'!G781,0)</f>
        <v>0</v>
      </c>
      <c r="I781" s="37">
        <f>Gmden!O780</f>
        <v>0</v>
      </c>
      <c r="J781" s="8">
        <f t="shared" si="63"/>
        <v>0</v>
      </c>
      <c r="K781" s="25">
        <f>ROUND(Anteile!$B$30/'Abs3'!$J$2102*'Abs3'!J781,0)</f>
        <v>0</v>
      </c>
      <c r="L781" s="8">
        <f>Gmden!M780</f>
        <v>5400918.0380937466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ROUND(Anteile!$B$31/'Abs3'!$M$2102*'Abs3'!M781,0)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2266</v>
      </c>
      <c r="F782" s="37">
        <f>Gmden!N781</f>
        <v>0</v>
      </c>
      <c r="G782" s="8">
        <f t="shared" si="62"/>
        <v>0</v>
      </c>
      <c r="H782" s="25">
        <f>ROUND(Anteile!$B$29/'Abs3'!$G$2102*'Abs3'!G782,0)</f>
        <v>0</v>
      </c>
      <c r="I782" s="37">
        <f>Gmden!O781</f>
        <v>0</v>
      </c>
      <c r="J782" s="8">
        <f t="shared" si="63"/>
        <v>0</v>
      </c>
      <c r="K782" s="25">
        <f>ROUND(Anteile!$B$30/'Abs3'!$J$2102*'Abs3'!J782,0)</f>
        <v>0</v>
      </c>
      <c r="L782" s="8">
        <f>Gmden!M781</f>
        <v>2226154.5588750434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ROUND(Anteile!$B$31/'Abs3'!$M$2102*'Abs3'!M782,0)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1360</v>
      </c>
      <c r="F783" s="37">
        <f>Gmden!N782</f>
        <v>0</v>
      </c>
      <c r="G783" s="8">
        <f t="shared" si="62"/>
        <v>0</v>
      </c>
      <c r="H783" s="25">
        <f>ROUND(Anteile!$B$29/'Abs3'!$G$2102*'Abs3'!G783,0)</f>
        <v>0</v>
      </c>
      <c r="I783" s="37">
        <f>Gmden!O782</f>
        <v>0</v>
      </c>
      <c r="J783" s="8">
        <f t="shared" si="63"/>
        <v>0</v>
      </c>
      <c r="K783" s="25">
        <f>ROUND(Anteile!$B$30/'Abs3'!$J$2102*'Abs3'!J783,0)</f>
        <v>0</v>
      </c>
      <c r="L783" s="8">
        <f>Gmden!M782</f>
        <v>1249200.8133289199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ROUND(Anteile!$B$31/'Abs3'!$M$2102*'Abs3'!M783,0)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4180</v>
      </c>
      <c r="F784" s="37">
        <f>Gmden!N783</f>
        <v>0</v>
      </c>
      <c r="G784" s="8">
        <f t="shared" si="62"/>
        <v>0</v>
      </c>
      <c r="H784" s="25">
        <f>ROUND(Anteile!$B$29/'Abs3'!$G$2102*'Abs3'!G784,0)</f>
        <v>0</v>
      </c>
      <c r="I784" s="37">
        <f>Gmden!O783</f>
        <v>0</v>
      </c>
      <c r="J784" s="8">
        <f t="shared" si="63"/>
        <v>0</v>
      </c>
      <c r="K784" s="25">
        <f>ROUND(Anteile!$B$30/'Abs3'!$J$2102*'Abs3'!J784,0)</f>
        <v>0</v>
      </c>
      <c r="L784" s="8">
        <f>Gmden!M783</f>
        <v>9332384.067342313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ROUND(Anteile!$B$31/'Abs3'!$M$2102*'Abs3'!M784,0)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3358</v>
      </c>
      <c r="F785" s="37">
        <f>Gmden!N784</f>
        <v>0</v>
      </c>
      <c r="G785" s="8">
        <f t="shared" si="62"/>
        <v>0</v>
      </c>
      <c r="H785" s="25">
        <f>ROUND(Anteile!$B$29/'Abs3'!$G$2102*'Abs3'!G785,0)</f>
        <v>0</v>
      </c>
      <c r="I785" s="37">
        <f>Gmden!O784</f>
        <v>0</v>
      </c>
      <c r="J785" s="8">
        <f t="shared" si="63"/>
        <v>0</v>
      </c>
      <c r="K785" s="25">
        <f>ROUND(Anteile!$B$30/'Abs3'!$J$2102*'Abs3'!J785,0)</f>
        <v>0</v>
      </c>
      <c r="L785" s="8">
        <f>Gmden!M784</f>
        <v>3945555.0076165544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ROUND(Anteile!$B$31/'Abs3'!$M$2102*'Abs3'!M785,0)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1621</v>
      </c>
      <c r="F786" s="37">
        <f>Gmden!N785</f>
        <v>0</v>
      </c>
      <c r="G786" s="8">
        <f t="shared" si="62"/>
        <v>0</v>
      </c>
      <c r="H786" s="25">
        <f>ROUND(Anteile!$B$29/'Abs3'!$G$2102*'Abs3'!G786,0)</f>
        <v>0</v>
      </c>
      <c r="I786" s="37">
        <f>Gmden!O785</f>
        <v>0</v>
      </c>
      <c r="J786" s="8">
        <f t="shared" si="63"/>
        <v>0</v>
      </c>
      <c r="K786" s="25">
        <f>ROUND(Anteile!$B$30/'Abs3'!$J$2102*'Abs3'!J786,0)</f>
        <v>0</v>
      </c>
      <c r="L786" s="8">
        <f>Gmden!M785</f>
        <v>1571263.6123574846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ROUND(Anteile!$B$31/'Abs3'!$M$2102*'Abs3'!M786,0)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2091</v>
      </c>
      <c r="F787" s="37">
        <f>Gmden!N786</f>
        <v>0</v>
      </c>
      <c r="G787" s="8">
        <f t="shared" si="62"/>
        <v>0</v>
      </c>
      <c r="H787" s="25">
        <f>ROUND(Anteile!$B$29/'Abs3'!$G$2102*'Abs3'!G787,0)</f>
        <v>0</v>
      </c>
      <c r="I787" s="37">
        <f>Gmden!O786</f>
        <v>0</v>
      </c>
      <c r="J787" s="8">
        <f t="shared" si="63"/>
        <v>0</v>
      </c>
      <c r="K787" s="25">
        <f>ROUND(Anteile!$B$30/'Abs3'!$J$2102*'Abs3'!J787,0)</f>
        <v>0</v>
      </c>
      <c r="L787" s="8">
        <f>Gmden!M786</f>
        <v>2182117.250493214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ROUND(Anteile!$B$31/'Abs3'!$M$2102*'Abs3'!M787,0)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3026</v>
      </c>
      <c r="F788" s="37">
        <f>Gmden!N787</f>
        <v>0</v>
      </c>
      <c r="G788" s="8">
        <f t="shared" si="62"/>
        <v>0</v>
      </c>
      <c r="H788" s="25">
        <f>ROUND(Anteile!$B$29/'Abs3'!$G$2102*'Abs3'!G788,0)</f>
        <v>0</v>
      </c>
      <c r="I788" s="37">
        <f>Gmden!O787</f>
        <v>0</v>
      </c>
      <c r="J788" s="8">
        <f t="shared" si="63"/>
        <v>0</v>
      </c>
      <c r="K788" s="25">
        <f>ROUND(Anteile!$B$30/'Abs3'!$J$2102*'Abs3'!J788,0)</f>
        <v>0</v>
      </c>
      <c r="L788" s="8">
        <f>Gmden!M787</f>
        <v>3154297.353846373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ROUND(Anteile!$B$31/'Abs3'!$M$2102*'Abs3'!M788,0)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2346</v>
      </c>
      <c r="F789" s="37">
        <f>Gmden!N788</f>
        <v>0</v>
      </c>
      <c r="G789" s="8">
        <f t="shared" si="62"/>
        <v>0</v>
      </c>
      <c r="H789" s="25">
        <f>ROUND(Anteile!$B$29/'Abs3'!$G$2102*'Abs3'!G789,0)</f>
        <v>0</v>
      </c>
      <c r="I789" s="37">
        <f>Gmden!O788</f>
        <v>0</v>
      </c>
      <c r="J789" s="8">
        <f t="shared" si="63"/>
        <v>0</v>
      </c>
      <c r="K789" s="25">
        <f>ROUND(Anteile!$B$30/'Abs3'!$J$2102*'Abs3'!J789,0)</f>
        <v>0</v>
      </c>
      <c r="L789" s="8">
        <f>Gmden!M788</f>
        <v>2265127.1586248362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ROUND(Anteile!$B$31/'Abs3'!$M$2102*'Abs3'!M789,0)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3197</v>
      </c>
      <c r="F790" s="37">
        <f>Gmden!N789</f>
        <v>0</v>
      </c>
      <c r="G790" s="8">
        <f t="shared" si="62"/>
        <v>0</v>
      </c>
      <c r="H790" s="25">
        <f>ROUND(Anteile!$B$29/'Abs3'!$G$2102*'Abs3'!G790,0)</f>
        <v>0</v>
      </c>
      <c r="I790" s="37">
        <f>Gmden!O789</f>
        <v>0</v>
      </c>
      <c r="J790" s="8">
        <f t="shared" si="63"/>
        <v>0</v>
      </c>
      <c r="K790" s="25">
        <f>ROUND(Anteile!$B$30/'Abs3'!$J$2102*'Abs3'!J790,0)</f>
        <v>0</v>
      </c>
      <c r="L790" s="8">
        <f>Gmden!M789</f>
        <v>3466587.6032829825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ROUND(Anteile!$B$31/'Abs3'!$M$2102*'Abs3'!M790,0)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921</v>
      </c>
      <c r="F791" s="37">
        <f>Gmden!N790</f>
        <v>0</v>
      </c>
      <c r="G791" s="8">
        <f t="shared" si="62"/>
        <v>0</v>
      </c>
      <c r="H791" s="25">
        <f>ROUND(Anteile!$B$29/'Abs3'!$G$2102*'Abs3'!G791,0)</f>
        <v>0</v>
      </c>
      <c r="I791" s="37">
        <f>Gmden!O790</f>
        <v>0</v>
      </c>
      <c r="J791" s="8">
        <f t="shared" si="63"/>
        <v>0</v>
      </c>
      <c r="K791" s="25">
        <f>ROUND(Anteile!$B$30/'Abs3'!$J$2102*'Abs3'!J791,0)</f>
        <v>0</v>
      </c>
      <c r="L791" s="8">
        <f>Gmden!M790</f>
        <v>858657.92726171692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ROUND(Anteile!$B$31/'Abs3'!$M$2102*'Abs3'!M791,0)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3182</v>
      </c>
      <c r="F792" s="37">
        <f>Gmden!N791</f>
        <v>0</v>
      </c>
      <c r="G792" s="8">
        <f t="shared" si="62"/>
        <v>0</v>
      </c>
      <c r="H792" s="25">
        <f>ROUND(Anteile!$B$29/'Abs3'!$G$2102*'Abs3'!G792,0)</f>
        <v>0</v>
      </c>
      <c r="I792" s="37">
        <f>Gmden!O791</f>
        <v>0</v>
      </c>
      <c r="J792" s="8">
        <f t="shared" si="63"/>
        <v>0</v>
      </c>
      <c r="K792" s="25">
        <f>ROUND(Anteile!$B$30/'Abs3'!$J$2102*'Abs3'!J792,0)</f>
        <v>0</v>
      </c>
      <c r="L792" s="8">
        <f>Gmden!M791</f>
        <v>3147049.1514877016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ROUND(Anteile!$B$31/'Abs3'!$M$2102*'Abs3'!M792,0)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2256</v>
      </c>
      <c r="F793" s="37">
        <f>Gmden!N792</f>
        <v>0</v>
      </c>
      <c r="G793" s="8">
        <f t="shared" si="62"/>
        <v>0</v>
      </c>
      <c r="H793" s="25">
        <f>ROUND(Anteile!$B$29/'Abs3'!$G$2102*'Abs3'!G793,0)</f>
        <v>0</v>
      </c>
      <c r="I793" s="37">
        <f>Gmden!O792</f>
        <v>0</v>
      </c>
      <c r="J793" s="8">
        <f t="shared" si="63"/>
        <v>0</v>
      </c>
      <c r="K793" s="25">
        <f>ROUND(Anteile!$B$30/'Abs3'!$J$2102*'Abs3'!J793,0)</f>
        <v>0</v>
      </c>
      <c r="L793" s="8">
        <f>Gmden!M792</f>
        <v>2373063.275051502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ROUND(Anteile!$B$31/'Abs3'!$M$2102*'Abs3'!M793,0)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3650</v>
      </c>
      <c r="F794" s="37">
        <f>Gmden!N793</f>
        <v>0</v>
      </c>
      <c r="G794" s="8">
        <f t="shared" si="62"/>
        <v>0</v>
      </c>
      <c r="H794" s="25">
        <f>ROUND(Anteile!$B$29/'Abs3'!$G$2102*'Abs3'!G794,0)</f>
        <v>0</v>
      </c>
      <c r="I794" s="37">
        <f>Gmden!O793</f>
        <v>0</v>
      </c>
      <c r="J794" s="8">
        <f t="shared" si="63"/>
        <v>0</v>
      </c>
      <c r="K794" s="25">
        <f>ROUND(Anteile!$B$30/'Abs3'!$J$2102*'Abs3'!J794,0)</f>
        <v>0</v>
      </c>
      <c r="L794" s="8">
        <f>Gmden!M793</f>
        <v>3840452.3244251614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ROUND(Anteile!$B$31/'Abs3'!$M$2102*'Abs3'!M794,0)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1340</v>
      </c>
      <c r="F795" s="37">
        <f>Gmden!N794</f>
        <v>0</v>
      </c>
      <c r="G795" s="8">
        <f t="shared" si="62"/>
        <v>0</v>
      </c>
      <c r="H795" s="25">
        <f>ROUND(Anteile!$B$29/'Abs3'!$G$2102*'Abs3'!G795,0)</f>
        <v>0</v>
      </c>
      <c r="I795" s="37">
        <f>Gmden!O794</f>
        <v>0</v>
      </c>
      <c r="J795" s="8">
        <f t="shared" si="63"/>
        <v>0</v>
      </c>
      <c r="K795" s="25">
        <f>ROUND(Anteile!$B$30/'Abs3'!$J$2102*'Abs3'!J795,0)</f>
        <v>0</v>
      </c>
      <c r="L795" s="8">
        <f>Gmden!M794</f>
        <v>1357297.9348976123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ROUND(Anteile!$B$31/'Abs3'!$M$2102*'Abs3'!M795,0)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2511</v>
      </c>
      <c r="F796" s="37">
        <f>Gmden!N795</f>
        <v>0</v>
      </c>
      <c r="G796" s="8">
        <f t="shared" si="62"/>
        <v>0</v>
      </c>
      <c r="H796" s="25">
        <f>ROUND(Anteile!$B$29/'Abs3'!$G$2102*'Abs3'!G796,0)</f>
        <v>0</v>
      </c>
      <c r="I796" s="37">
        <f>Gmden!O795</f>
        <v>0</v>
      </c>
      <c r="J796" s="8">
        <f t="shared" si="63"/>
        <v>0</v>
      </c>
      <c r="K796" s="25">
        <f>ROUND(Anteile!$B$30/'Abs3'!$J$2102*'Abs3'!J796,0)</f>
        <v>0</v>
      </c>
      <c r="L796" s="8">
        <f>Gmden!M795</f>
        <v>2335171.7275506742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ROUND(Anteile!$B$31/'Abs3'!$M$2102*'Abs3'!M796,0)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2381</v>
      </c>
      <c r="F797" s="37">
        <f>Gmden!N796</f>
        <v>0</v>
      </c>
      <c r="G797" s="8">
        <f t="shared" si="62"/>
        <v>0</v>
      </c>
      <c r="H797" s="25">
        <f>ROUND(Anteile!$B$29/'Abs3'!$G$2102*'Abs3'!G797,0)</f>
        <v>0</v>
      </c>
      <c r="I797" s="37">
        <f>Gmden!O796</f>
        <v>0</v>
      </c>
      <c r="J797" s="8">
        <f t="shared" si="63"/>
        <v>0</v>
      </c>
      <c r="K797" s="25">
        <f>ROUND(Anteile!$B$30/'Abs3'!$J$2102*'Abs3'!J797,0)</f>
        <v>0</v>
      </c>
      <c r="L797" s="8">
        <f>Gmden!M796</f>
        <v>2826333.8913378101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ROUND(Anteile!$B$31/'Abs3'!$M$2102*'Abs3'!M797,0)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3237</v>
      </c>
      <c r="F798" s="37">
        <f>Gmden!N797</f>
        <v>0</v>
      </c>
      <c r="G798" s="8">
        <f t="shared" si="62"/>
        <v>0</v>
      </c>
      <c r="H798" s="25">
        <f>ROUND(Anteile!$B$29/'Abs3'!$G$2102*'Abs3'!G798,0)</f>
        <v>0</v>
      </c>
      <c r="I798" s="37">
        <f>Gmden!O797</f>
        <v>0</v>
      </c>
      <c r="J798" s="8">
        <f t="shared" si="63"/>
        <v>0</v>
      </c>
      <c r="K798" s="25">
        <f>ROUND(Anteile!$B$30/'Abs3'!$J$2102*'Abs3'!J798,0)</f>
        <v>0</v>
      </c>
      <c r="L798" s="8">
        <f>Gmden!M797</f>
        <v>4021250.9991476238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ROUND(Anteile!$B$31/'Abs3'!$M$2102*'Abs3'!M798,0)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7566</v>
      </c>
      <c r="F799" s="37">
        <f>Gmden!N798</f>
        <v>0</v>
      </c>
      <c r="G799" s="8">
        <f t="shared" si="62"/>
        <v>0</v>
      </c>
      <c r="H799" s="25">
        <f>ROUND(Anteile!$B$29/'Abs3'!$G$2102*'Abs3'!G799,0)</f>
        <v>0</v>
      </c>
      <c r="I799" s="37">
        <f>Gmden!O798</f>
        <v>0</v>
      </c>
      <c r="J799" s="8">
        <f t="shared" si="63"/>
        <v>0</v>
      </c>
      <c r="K799" s="25">
        <f>ROUND(Anteile!$B$30/'Abs3'!$J$2102*'Abs3'!J799,0)</f>
        <v>0</v>
      </c>
      <c r="L799" s="8">
        <f>Gmden!M798</f>
        <v>8027527.8650979372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ROUND(Anteile!$B$31/'Abs3'!$M$2102*'Abs3'!M799,0)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2194</v>
      </c>
      <c r="F800" s="37">
        <f>Gmden!N799</f>
        <v>0</v>
      </c>
      <c r="G800" s="8">
        <f t="shared" si="62"/>
        <v>0</v>
      </c>
      <c r="H800" s="25">
        <f>ROUND(Anteile!$B$29/'Abs3'!$G$2102*'Abs3'!G800,0)</f>
        <v>0</v>
      </c>
      <c r="I800" s="37">
        <f>Gmden!O799</f>
        <v>0</v>
      </c>
      <c r="J800" s="8">
        <f t="shared" si="63"/>
        <v>0</v>
      </c>
      <c r="K800" s="25">
        <f>ROUND(Anteile!$B$30/'Abs3'!$J$2102*'Abs3'!J800,0)</f>
        <v>0</v>
      </c>
      <c r="L800" s="8">
        <f>Gmden!M799</f>
        <v>2562814.898387312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ROUND(Anteile!$B$31/'Abs3'!$M$2102*'Abs3'!M800,0)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3021</v>
      </c>
      <c r="F801" s="37">
        <f>Gmden!N800</f>
        <v>0</v>
      </c>
      <c r="G801" s="8">
        <f t="shared" si="62"/>
        <v>0</v>
      </c>
      <c r="H801" s="25">
        <f>ROUND(Anteile!$B$29/'Abs3'!$G$2102*'Abs3'!G801,0)</f>
        <v>0</v>
      </c>
      <c r="I801" s="37">
        <f>Gmden!O800</f>
        <v>0</v>
      </c>
      <c r="J801" s="8">
        <f t="shared" si="63"/>
        <v>0</v>
      </c>
      <c r="K801" s="25">
        <f>ROUND(Anteile!$B$30/'Abs3'!$J$2102*'Abs3'!J801,0)</f>
        <v>0</v>
      </c>
      <c r="L801" s="8">
        <f>Gmden!M800</f>
        <v>2938704.2048781924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ROUND(Anteile!$B$31/'Abs3'!$M$2102*'Abs3'!M801,0)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16147</v>
      </c>
      <c r="F802" s="37">
        <f>Gmden!N801</f>
        <v>0</v>
      </c>
      <c r="G802" s="8">
        <f t="shared" si="62"/>
        <v>0</v>
      </c>
      <c r="H802" s="25">
        <f>ROUND(Anteile!$B$29/'Abs3'!$G$2102*'Abs3'!G802,0)</f>
        <v>0</v>
      </c>
      <c r="I802" s="37">
        <f>Gmden!O801</f>
        <v>0</v>
      </c>
      <c r="J802" s="8">
        <f t="shared" si="63"/>
        <v>0</v>
      </c>
      <c r="K802" s="25">
        <f>ROUND(Anteile!$B$30/'Abs3'!$J$2102*'Abs3'!J802,0)</f>
        <v>0</v>
      </c>
      <c r="L802" s="8">
        <f>Gmden!M801</f>
        <v>24837987.569364347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ROUND(Anteile!$B$31/'Abs3'!$M$2102*'Abs3'!M802,0)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1430</v>
      </c>
      <c r="F803" s="37">
        <f>Gmden!N802</f>
        <v>0</v>
      </c>
      <c r="G803" s="8">
        <f t="shared" si="62"/>
        <v>0</v>
      </c>
      <c r="H803" s="25">
        <f>ROUND(Anteile!$B$29/'Abs3'!$G$2102*'Abs3'!G803,0)</f>
        <v>0</v>
      </c>
      <c r="I803" s="37">
        <f>Gmden!O802</f>
        <v>0</v>
      </c>
      <c r="J803" s="8">
        <f t="shared" si="63"/>
        <v>0</v>
      </c>
      <c r="K803" s="25">
        <f>ROUND(Anteile!$B$30/'Abs3'!$J$2102*'Abs3'!J803,0)</f>
        <v>0</v>
      </c>
      <c r="L803" s="8">
        <f>Gmden!M802</f>
        <v>1442903.4228384965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ROUND(Anteile!$B$31/'Abs3'!$M$2102*'Abs3'!M803,0)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2298</v>
      </c>
      <c r="F804" s="37">
        <f>Gmden!N803</f>
        <v>0</v>
      </c>
      <c r="G804" s="8">
        <f t="shared" si="62"/>
        <v>0</v>
      </c>
      <c r="H804" s="25">
        <f>ROUND(Anteile!$B$29/'Abs3'!$G$2102*'Abs3'!G804,0)</f>
        <v>0</v>
      </c>
      <c r="I804" s="37">
        <f>Gmden!O803</f>
        <v>0</v>
      </c>
      <c r="J804" s="8">
        <f t="shared" si="63"/>
        <v>0</v>
      </c>
      <c r="K804" s="25">
        <f>ROUND(Anteile!$B$30/'Abs3'!$J$2102*'Abs3'!J804,0)</f>
        <v>0</v>
      </c>
      <c r="L804" s="8">
        <f>Gmden!M803</f>
        <v>2159056.9107572488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ROUND(Anteile!$B$31/'Abs3'!$M$2102*'Abs3'!M804,0)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4060</v>
      </c>
      <c r="F805" s="37">
        <f>Gmden!N804</f>
        <v>0</v>
      </c>
      <c r="G805" s="8">
        <f t="shared" si="62"/>
        <v>0</v>
      </c>
      <c r="H805" s="25">
        <f>ROUND(Anteile!$B$29/'Abs3'!$G$2102*'Abs3'!G805,0)</f>
        <v>0</v>
      </c>
      <c r="I805" s="37">
        <f>Gmden!O804</f>
        <v>0</v>
      </c>
      <c r="J805" s="8">
        <f t="shared" si="63"/>
        <v>0</v>
      </c>
      <c r="K805" s="25">
        <f>ROUND(Anteile!$B$30/'Abs3'!$J$2102*'Abs3'!J805,0)</f>
        <v>0</v>
      </c>
      <c r="L805" s="8">
        <f>Gmden!M804</f>
        <v>5311195.357241828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ROUND(Anteile!$B$31/'Abs3'!$M$2102*'Abs3'!M805,0)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7869</v>
      </c>
      <c r="F806" s="37">
        <f>Gmden!N805</f>
        <v>0</v>
      </c>
      <c r="G806" s="8">
        <f t="shared" si="62"/>
        <v>0</v>
      </c>
      <c r="H806" s="25">
        <f>ROUND(Anteile!$B$29/'Abs3'!$G$2102*'Abs3'!G806,0)</f>
        <v>0</v>
      </c>
      <c r="I806" s="37">
        <f>Gmden!O805</f>
        <v>0</v>
      </c>
      <c r="J806" s="8">
        <f t="shared" si="63"/>
        <v>0</v>
      </c>
      <c r="K806" s="25">
        <f>ROUND(Anteile!$B$30/'Abs3'!$J$2102*'Abs3'!J806,0)</f>
        <v>0</v>
      </c>
      <c r="L806" s="8">
        <f>Gmden!M805</f>
        <v>7660884.0851654634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ROUND(Anteile!$B$31/'Abs3'!$M$2102*'Abs3'!M806,0)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1652</v>
      </c>
      <c r="F807" s="37">
        <f>Gmden!N806</f>
        <v>0</v>
      </c>
      <c r="G807" s="8">
        <f t="shared" si="62"/>
        <v>0</v>
      </c>
      <c r="H807" s="25">
        <f>ROUND(Anteile!$B$29/'Abs3'!$G$2102*'Abs3'!G807,0)</f>
        <v>0</v>
      </c>
      <c r="I807" s="37">
        <f>Gmden!O806</f>
        <v>0</v>
      </c>
      <c r="J807" s="8">
        <f t="shared" si="63"/>
        <v>0</v>
      </c>
      <c r="K807" s="25">
        <f>ROUND(Anteile!$B$30/'Abs3'!$J$2102*'Abs3'!J807,0)</f>
        <v>0</v>
      </c>
      <c r="L807" s="8">
        <f>Gmden!M806</f>
        <v>1437761.5944260117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ROUND(Anteile!$B$31/'Abs3'!$M$2102*'Abs3'!M807,0)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27356</v>
      </c>
      <c r="F808" s="37">
        <f>Gmden!N807</f>
        <v>0</v>
      </c>
      <c r="G808" s="8">
        <f t="shared" si="62"/>
        <v>0</v>
      </c>
      <c r="H808" s="25">
        <f>ROUND(Anteile!$B$29/'Abs3'!$G$2102*'Abs3'!G808,0)</f>
        <v>0</v>
      </c>
      <c r="I808" s="37">
        <f>Gmden!O807</f>
        <v>0</v>
      </c>
      <c r="J808" s="8">
        <f t="shared" si="63"/>
        <v>0</v>
      </c>
      <c r="K808" s="25">
        <f>ROUND(Anteile!$B$30/'Abs3'!$J$2102*'Abs3'!J808,0)</f>
        <v>0</v>
      </c>
      <c r="L808" s="8">
        <f>Gmden!M807</f>
        <v>38441000.97531534</v>
      </c>
      <c r="M808" s="8">
        <f ca="1">IF(AND(E808&gt;10000,Gmden!J807=500,Gmden!K807=500),MAX(0,OFFSET('Fk Abs3'!$E$7,'Abs3'!C808,0)*0.95*E808-L808),0)</f>
        <v>5635540.6728754714</v>
      </c>
      <c r="N808" s="25">
        <f ca="1">ROUND(Anteile!$B$31/'Abs3'!$M$2102*'Abs3'!M808,0)</f>
        <v>158851</v>
      </c>
      <c r="O808" s="27"/>
      <c r="P808" s="25">
        <f t="shared" ca="1" si="64"/>
        <v>158851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1054</v>
      </c>
      <c r="F809" s="37">
        <f>Gmden!N808</f>
        <v>0</v>
      </c>
      <c r="G809" s="8">
        <f t="shared" si="62"/>
        <v>0</v>
      </c>
      <c r="H809" s="25">
        <f>ROUND(Anteile!$B$29/'Abs3'!$G$2102*'Abs3'!G809,0)</f>
        <v>0</v>
      </c>
      <c r="I809" s="37">
        <f>Gmden!O808</f>
        <v>0</v>
      </c>
      <c r="J809" s="8">
        <f t="shared" si="63"/>
        <v>0</v>
      </c>
      <c r="K809" s="25">
        <f>ROUND(Anteile!$B$30/'Abs3'!$J$2102*'Abs3'!J809,0)</f>
        <v>0</v>
      </c>
      <c r="L809" s="8">
        <f>Gmden!M808</f>
        <v>950120.14032991277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ROUND(Anteile!$B$31/'Abs3'!$M$2102*'Abs3'!M809,0)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1611</v>
      </c>
      <c r="F810" s="37">
        <f>Gmden!N809</f>
        <v>0</v>
      </c>
      <c r="G810" s="8">
        <f t="shared" si="62"/>
        <v>0</v>
      </c>
      <c r="H810" s="25">
        <f>ROUND(Anteile!$B$29/'Abs3'!$G$2102*'Abs3'!G810,0)</f>
        <v>0</v>
      </c>
      <c r="I810" s="37">
        <f>Gmden!O809</f>
        <v>0</v>
      </c>
      <c r="J810" s="8">
        <f t="shared" si="63"/>
        <v>0</v>
      </c>
      <c r="K810" s="25">
        <f>ROUND(Anteile!$B$30/'Abs3'!$J$2102*'Abs3'!J810,0)</f>
        <v>0</v>
      </c>
      <c r="L810" s="8">
        <f>Gmden!M809</f>
        <v>1633294.8123687096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ROUND(Anteile!$B$31/'Abs3'!$M$2102*'Abs3'!M810,0)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1208</v>
      </c>
      <c r="F811" s="37">
        <f>Gmden!N810</f>
        <v>0</v>
      </c>
      <c r="G811" s="8">
        <f t="shared" si="62"/>
        <v>0</v>
      </c>
      <c r="H811" s="25">
        <f>ROUND(Anteile!$B$29/'Abs3'!$G$2102*'Abs3'!G811,0)</f>
        <v>0</v>
      </c>
      <c r="I811" s="37">
        <f>Gmden!O810</f>
        <v>0</v>
      </c>
      <c r="J811" s="8">
        <f t="shared" si="63"/>
        <v>0</v>
      </c>
      <c r="K811" s="25">
        <f>ROUND(Anteile!$B$30/'Abs3'!$J$2102*'Abs3'!J811,0)</f>
        <v>0</v>
      </c>
      <c r="L811" s="8">
        <f>Gmden!M810</f>
        <v>1322968.5912509817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ROUND(Anteile!$B$31/'Abs3'!$M$2102*'Abs3'!M811,0)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2741</v>
      </c>
      <c r="F812" s="37">
        <f>Gmden!N811</f>
        <v>0</v>
      </c>
      <c r="G812" s="8">
        <f t="shared" si="62"/>
        <v>0</v>
      </c>
      <c r="H812" s="25">
        <f>ROUND(Anteile!$B$29/'Abs3'!$G$2102*'Abs3'!G812,0)</f>
        <v>0</v>
      </c>
      <c r="I812" s="37">
        <f>Gmden!O811</f>
        <v>0</v>
      </c>
      <c r="J812" s="8">
        <f t="shared" si="63"/>
        <v>0</v>
      </c>
      <c r="K812" s="25">
        <f>ROUND(Anteile!$B$30/'Abs3'!$J$2102*'Abs3'!J812,0)</f>
        <v>0</v>
      </c>
      <c r="L812" s="8">
        <f>Gmden!M811</f>
        <v>3331761.2667561648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ROUND(Anteile!$B$31/'Abs3'!$M$2102*'Abs3'!M812,0)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1478</v>
      </c>
      <c r="F813" s="37">
        <f>Gmden!N812</f>
        <v>0</v>
      </c>
      <c r="G813" s="8">
        <f t="shared" si="62"/>
        <v>0</v>
      </c>
      <c r="H813" s="25">
        <f>ROUND(Anteile!$B$29/'Abs3'!$G$2102*'Abs3'!G813,0)</f>
        <v>0</v>
      </c>
      <c r="I813" s="37">
        <f>Gmden!O812</f>
        <v>0</v>
      </c>
      <c r="J813" s="8">
        <f t="shared" si="63"/>
        <v>0</v>
      </c>
      <c r="K813" s="25">
        <f>ROUND(Anteile!$B$30/'Abs3'!$J$2102*'Abs3'!J813,0)</f>
        <v>0</v>
      </c>
      <c r="L813" s="8">
        <f>Gmden!M812</f>
        <v>1941082.0500166873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ROUND(Anteile!$B$31/'Abs3'!$M$2102*'Abs3'!M813,0)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1120</v>
      </c>
      <c r="F814" s="37">
        <f>Gmden!N813</f>
        <v>0</v>
      </c>
      <c r="G814" s="8">
        <f t="shared" si="62"/>
        <v>0</v>
      </c>
      <c r="H814" s="25">
        <f>ROUND(Anteile!$B$29/'Abs3'!$G$2102*'Abs3'!G814,0)</f>
        <v>0</v>
      </c>
      <c r="I814" s="37">
        <f>Gmden!O813</f>
        <v>0</v>
      </c>
      <c r="J814" s="8">
        <f t="shared" si="63"/>
        <v>0</v>
      </c>
      <c r="K814" s="25">
        <f>ROUND(Anteile!$B$30/'Abs3'!$J$2102*'Abs3'!J814,0)</f>
        <v>0</v>
      </c>
      <c r="L814" s="8">
        <f>Gmden!M813</f>
        <v>1085249.8121532283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ROUND(Anteile!$B$31/'Abs3'!$M$2102*'Abs3'!M814,0)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899</v>
      </c>
      <c r="F815" s="37">
        <f>Gmden!N814</f>
        <v>0</v>
      </c>
      <c r="G815" s="8">
        <f t="shared" si="62"/>
        <v>0</v>
      </c>
      <c r="H815" s="25">
        <f>ROUND(Anteile!$B$29/'Abs3'!$G$2102*'Abs3'!G815,0)</f>
        <v>0</v>
      </c>
      <c r="I815" s="37">
        <f>Gmden!O814</f>
        <v>0</v>
      </c>
      <c r="J815" s="8">
        <f t="shared" si="63"/>
        <v>0</v>
      </c>
      <c r="K815" s="25">
        <f>ROUND(Anteile!$B$30/'Abs3'!$J$2102*'Abs3'!J815,0)</f>
        <v>0</v>
      </c>
      <c r="L815" s="8">
        <f>Gmden!M814</f>
        <v>792587.55998727866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ROUND(Anteile!$B$31/'Abs3'!$M$2102*'Abs3'!M815,0)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924</v>
      </c>
      <c r="F816" s="37">
        <f>Gmden!N815</f>
        <v>0</v>
      </c>
      <c r="G816" s="8">
        <f t="shared" si="62"/>
        <v>0</v>
      </c>
      <c r="H816" s="25">
        <f>ROUND(Anteile!$B$29/'Abs3'!$G$2102*'Abs3'!G816,0)</f>
        <v>0</v>
      </c>
      <c r="I816" s="37">
        <f>Gmden!O815</f>
        <v>0</v>
      </c>
      <c r="J816" s="8">
        <f t="shared" si="63"/>
        <v>0</v>
      </c>
      <c r="K816" s="25">
        <f>ROUND(Anteile!$B$30/'Abs3'!$J$2102*'Abs3'!J816,0)</f>
        <v>0</v>
      </c>
      <c r="L816" s="8">
        <f>Gmden!M815</f>
        <v>1031671.8955264131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ROUND(Anteile!$B$31/'Abs3'!$M$2102*'Abs3'!M816,0)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2646</v>
      </c>
      <c r="F817" s="37">
        <f>Gmden!N816</f>
        <v>0</v>
      </c>
      <c r="G817" s="8">
        <f t="shared" si="62"/>
        <v>0</v>
      </c>
      <c r="H817" s="25">
        <f>ROUND(Anteile!$B$29/'Abs3'!$G$2102*'Abs3'!G817,0)</f>
        <v>0</v>
      </c>
      <c r="I817" s="37">
        <f>Gmden!O816</f>
        <v>0</v>
      </c>
      <c r="J817" s="8">
        <f t="shared" si="63"/>
        <v>0</v>
      </c>
      <c r="K817" s="25">
        <f>ROUND(Anteile!$B$30/'Abs3'!$J$2102*'Abs3'!J817,0)</f>
        <v>0</v>
      </c>
      <c r="L817" s="8">
        <f>Gmden!M816</f>
        <v>2848342.541360708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ROUND(Anteile!$B$31/'Abs3'!$M$2102*'Abs3'!M817,0)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1387</v>
      </c>
      <c r="F818" s="37">
        <f>Gmden!N817</f>
        <v>0</v>
      </c>
      <c r="G818" s="8">
        <f t="shared" si="62"/>
        <v>0</v>
      </c>
      <c r="H818" s="25">
        <f>ROUND(Anteile!$B$29/'Abs3'!$G$2102*'Abs3'!G818,0)</f>
        <v>0</v>
      </c>
      <c r="I818" s="37">
        <f>Gmden!O817</f>
        <v>0</v>
      </c>
      <c r="J818" s="8">
        <f t="shared" si="63"/>
        <v>0</v>
      </c>
      <c r="K818" s="25">
        <f>ROUND(Anteile!$B$30/'Abs3'!$J$2102*'Abs3'!J818,0)</f>
        <v>0</v>
      </c>
      <c r="L818" s="8">
        <f>Gmden!M817</f>
        <v>1238484.6125726765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ROUND(Anteile!$B$31/'Abs3'!$M$2102*'Abs3'!M818,0)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2697</v>
      </c>
      <c r="F819" s="37">
        <f>Gmden!N818</f>
        <v>0</v>
      </c>
      <c r="G819" s="8">
        <f t="shared" si="62"/>
        <v>0</v>
      </c>
      <c r="H819" s="25">
        <f>ROUND(Anteile!$B$29/'Abs3'!$G$2102*'Abs3'!G819,0)</f>
        <v>0</v>
      </c>
      <c r="I819" s="37">
        <f>Gmden!O818</f>
        <v>0</v>
      </c>
      <c r="J819" s="8">
        <f t="shared" si="63"/>
        <v>0</v>
      </c>
      <c r="K819" s="25">
        <f>ROUND(Anteile!$B$30/'Abs3'!$J$2102*'Abs3'!J819,0)</f>
        <v>0</v>
      </c>
      <c r="L819" s="8">
        <f>Gmden!M818</f>
        <v>3093968.7519311528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ROUND(Anteile!$B$31/'Abs3'!$M$2102*'Abs3'!M819,0)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5454</v>
      </c>
      <c r="F820" s="37">
        <f>Gmden!N819</f>
        <v>0</v>
      </c>
      <c r="G820" s="8">
        <f t="shared" si="62"/>
        <v>0</v>
      </c>
      <c r="H820" s="25">
        <f>ROUND(Anteile!$B$29/'Abs3'!$G$2102*'Abs3'!G820,0)</f>
        <v>0</v>
      </c>
      <c r="I820" s="37">
        <f>Gmden!O819</f>
        <v>0</v>
      </c>
      <c r="J820" s="8">
        <f t="shared" si="63"/>
        <v>0</v>
      </c>
      <c r="K820" s="25">
        <f>ROUND(Anteile!$B$30/'Abs3'!$J$2102*'Abs3'!J820,0)</f>
        <v>0</v>
      </c>
      <c r="L820" s="8">
        <f>Gmden!M819</f>
        <v>7637056.5832720762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ROUND(Anteile!$B$31/'Abs3'!$M$2102*'Abs3'!M820,0)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1250</v>
      </c>
      <c r="F821" s="37">
        <f>Gmden!N820</f>
        <v>0</v>
      </c>
      <c r="G821" s="8">
        <f t="shared" si="62"/>
        <v>0</v>
      </c>
      <c r="H821" s="25">
        <f>ROUND(Anteile!$B$29/'Abs3'!$G$2102*'Abs3'!G821,0)</f>
        <v>0</v>
      </c>
      <c r="I821" s="37">
        <f>Gmden!O820</f>
        <v>0</v>
      </c>
      <c r="J821" s="8">
        <f t="shared" si="63"/>
        <v>0</v>
      </c>
      <c r="K821" s="25">
        <f>ROUND(Anteile!$B$30/'Abs3'!$J$2102*'Abs3'!J821,0)</f>
        <v>0</v>
      </c>
      <c r="L821" s="8">
        <f>Gmden!M820</f>
        <v>1061270.5169567275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ROUND(Anteile!$B$31/'Abs3'!$M$2102*'Abs3'!M821,0)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522</v>
      </c>
      <c r="F822" s="37">
        <f>Gmden!N821</f>
        <v>0</v>
      </c>
      <c r="G822" s="8">
        <f t="shared" si="62"/>
        <v>0</v>
      </c>
      <c r="H822" s="25">
        <f>ROUND(Anteile!$B$29/'Abs3'!$G$2102*'Abs3'!G822,0)</f>
        <v>0</v>
      </c>
      <c r="I822" s="37">
        <f>Gmden!O821</f>
        <v>0</v>
      </c>
      <c r="J822" s="8">
        <f t="shared" si="63"/>
        <v>0</v>
      </c>
      <c r="K822" s="25">
        <f>ROUND(Anteile!$B$30/'Abs3'!$J$2102*'Abs3'!J822,0)</f>
        <v>0</v>
      </c>
      <c r="L822" s="8">
        <f>Gmden!M821</f>
        <v>480467.13230925536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ROUND(Anteile!$B$31/'Abs3'!$M$2102*'Abs3'!M822,0)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933</v>
      </c>
      <c r="F823" s="37">
        <f>Gmden!N822</f>
        <v>0</v>
      </c>
      <c r="G823" s="8">
        <f t="shared" si="62"/>
        <v>0</v>
      </c>
      <c r="H823" s="25">
        <f>ROUND(Anteile!$B$29/'Abs3'!$G$2102*'Abs3'!G823,0)</f>
        <v>0</v>
      </c>
      <c r="I823" s="37">
        <f>Gmden!O822</f>
        <v>0</v>
      </c>
      <c r="J823" s="8">
        <f t="shared" si="63"/>
        <v>0</v>
      </c>
      <c r="K823" s="25">
        <f>ROUND(Anteile!$B$30/'Abs3'!$J$2102*'Abs3'!J823,0)</f>
        <v>0</v>
      </c>
      <c r="L823" s="8">
        <f>Gmden!M822</f>
        <v>915089.83102401393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ROUND(Anteile!$B$31/'Abs3'!$M$2102*'Abs3'!M823,0)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3426</v>
      </c>
      <c r="F824" s="37">
        <f>Gmden!N823</f>
        <v>0</v>
      </c>
      <c r="G824" s="8">
        <f t="shared" si="62"/>
        <v>0</v>
      </c>
      <c r="H824" s="25">
        <f>ROUND(Anteile!$B$29/'Abs3'!$G$2102*'Abs3'!G824,0)</f>
        <v>0</v>
      </c>
      <c r="I824" s="37">
        <f>Gmden!O823</f>
        <v>0</v>
      </c>
      <c r="J824" s="8">
        <f t="shared" si="63"/>
        <v>0</v>
      </c>
      <c r="K824" s="25">
        <f>ROUND(Anteile!$B$30/'Abs3'!$J$2102*'Abs3'!J824,0)</f>
        <v>0</v>
      </c>
      <c r="L824" s="8">
        <f>Gmden!M823</f>
        <v>3916000.2506733891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ROUND(Anteile!$B$31/'Abs3'!$M$2102*'Abs3'!M824,0)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738</v>
      </c>
      <c r="F825" s="37">
        <f>Gmden!N824</f>
        <v>0</v>
      </c>
      <c r="G825" s="8">
        <f t="shared" si="62"/>
        <v>0</v>
      </c>
      <c r="H825" s="25">
        <f>ROUND(Anteile!$B$29/'Abs3'!$G$2102*'Abs3'!G825,0)</f>
        <v>0</v>
      </c>
      <c r="I825" s="37">
        <f>Gmden!O824</f>
        <v>0</v>
      </c>
      <c r="J825" s="8">
        <f t="shared" si="63"/>
        <v>0</v>
      </c>
      <c r="K825" s="25">
        <f>ROUND(Anteile!$B$30/'Abs3'!$J$2102*'Abs3'!J825,0)</f>
        <v>0</v>
      </c>
      <c r="L825" s="8">
        <f>Gmden!M824</f>
        <v>1539563.973968765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ROUND(Anteile!$B$31/'Abs3'!$M$2102*'Abs3'!M825,0)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3173</v>
      </c>
      <c r="F826" s="37">
        <f>Gmden!N825</f>
        <v>0</v>
      </c>
      <c r="G826" s="8">
        <f t="shared" si="62"/>
        <v>0</v>
      </c>
      <c r="H826" s="25">
        <f>ROUND(Anteile!$B$29/'Abs3'!$G$2102*'Abs3'!G826,0)</f>
        <v>0</v>
      </c>
      <c r="I826" s="37">
        <f>Gmden!O825</f>
        <v>0</v>
      </c>
      <c r="J826" s="8">
        <f t="shared" si="63"/>
        <v>0</v>
      </c>
      <c r="K826" s="25">
        <f>ROUND(Anteile!$B$30/'Abs3'!$J$2102*'Abs3'!J826,0)</f>
        <v>0</v>
      </c>
      <c r="L826" s="8">
        <f>Gmden!M825</f>
        <v>3457919.8121299134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ROUND(Anteile!$B$31/'Abs3'!$M$2102*'Abs3'!M826,0)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4797</v>
      </c>
      <c r="F827" s="37">
        <f>Gmden!N826</f>
        <v>0</v>
      </c>
      <c r="G827" s="8">
        <f t="shared" si="62"/>
        <v>0</v>
      </c>
      <c r="H827" s="25">
        <f>ROUND(Anteile!$B$29/'Abs3'!$G$2102*'Abs3'!G827,0)</f>
        <v>0</v>
      </c>
      <c r="I827" s="37">
        <f>Gmden!O826</f>
        <v>0</v>
      </c>
      <c r="J827" s="8">
        <f t="shared" si="63"/>
        <v>0</v>
      </c>
      <c r="K827" s="25">
        <f>ROUND(Anteile!$B$30/'Abs3'!$J$2102*'Abs3'!J827,0)</f>
        <v>0</v>
      </c>
      <c r="L827" s="8">
        <f>Gmden!M826</f>
        <v>4575052.8752491381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ROUND(Anteile!$B$31/'Abs3'!$M$2102*'Abs3'!M827,0)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3110</v>
      </c>
      <c r="F828" s="37">
        <f>Gmden!N827</f>
        <v>0</v>
      </c>
      <c r="G828" s="8">
        <f t="shared" si="62"/>
        <v>0</v>
      </c>
      <c r="H828" s="25">
        <f>ROUND(Anteile!$B$29/'Abs3'!$G$2102*'Abs3'!G828,0)</f>
        <v>0</v>
      </c>
      <c r="I828" s="37">
        <f>Gmden!O827</f>
        <v>0</v>
      </c>
      <c r="J828" s="8">
        <f t="shared" si="63"/>
        <v>0</v>
      </c>
      <c r="K828" s="25">
        <f>ROUND(Anteile!$B$30/'Abs3'!$J$2102*'Abs3'!J828,0)</f>
        <v>0</v>
      </c>
      <c r="L828" s="8">
        <f>Gmden!M827</f>
        <v>3622910.1600800464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ROUND(Anteile!$B$31/'Abs3'!$M$2102*'Abs3'!M828,0)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4371</v>
      </c>
      <c r="F829" s="37">
        <f>Gmden!N828</f>
        <v>0</v>
      </c>
      <c r="G829" s="8">
        <f t="shared" si="62"/>
        <v>0</v>
      </c>
      <c r="H829" s="25">
        <f>ROUND(Anteile!$B$29/'Abs3'!$G$2102*'Abs3'!G829,0)</f>
        <v>0</v>
      </c>
      <c r="I829" s="37">
        <f>Gmden!O828</f>
        <v>0</v>
      </c>
      <c r="J829" s="8">
        <f t="shared" si="63"/>
        <v>0</v>
      </c>
      <c r="K829" s="25">
        <f>ROUND(Anteile!$B$30/'Abs3'!$J$2102*'Abs3'!J829,0)</f>
        <v>0</v>
      </c>
      <c r="L829" s="8">
        <f>Gmden!M828</f>
        <v>3986895.2516622851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ROUND(Anteile!$B$31/'Abs3'!$M$2102*'Abs3'!M829,0)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1258</v>
      </c>
      <c r="F830" s="37">
        <f>Gmden!N829</f>
        <v>0</v>
      </c>
      <c r="G830" s="8">
        <f t="shared" si="62"/>
        <v>0</v>
      </c>
      <c r="H830" s="25">
        <f>ROUND(Anteile!$B$29/'Abs3'!$G$2102*'Abs3'!G830,0)</f>
        <v>0</v>
      </c>
      <c r="I830" s="37">
        <f>Gmden!O829</f>
        <v>0</v>
      </c>
      <c r="J830" s="8">
        <f t="shared" si="63"/>
        <v>0</v>
      </c>
      <c r="K830" s="25">
        <f>ROUND(Anteile!$B$30/'Abs3'!$J$2102*'Abs3'!J830,0)</f>
        <v>0</v>
      </c>
      <c r="L830" s="8">
        <f>Gmden!M829</f>
        <v>1312766.3823292507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ROUND(Anteile!$B$31/'Abs3'!$M$2102*'Abs3'!M830,0)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1634</v>
      </c>
      <c r="F831" s="37">
        <f>Gmden!N830</f>
        <v>0</v>
      </c>
      <c r="G831" s="8">
        <f t="shared" si="62"/>
        <v>0</v>
      </c>
      <c r="H831" s="25">
        <f>ROUND(Anteile!$B$29/'Abs3'!$G$2102*'Abs3'!G831,0)</f>
        <v>0</v>
      </c>
      <c r="I831" s="37">
        <f>Gmden!O830</f>
        <v>0</v>
      </c>
      <c r="J831" s="8">
        <f t="shared" si="63"/>
        <v>0</v>
      </c>
      <c r="K831" s="25">
        <f>ROUND(Anteile!$B$30/'Abs3'!$J$2102*'Abs3'!J831,0)</f>
        <v>0</v>
      </c>
      <c r="L831" s="8">
        <f>Gmden!M830</f>
        <v>1428579.3548378346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ROUND(Anteile!$B$31/'Abs3'!$M$2102*'Abs3'!M831,0)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995</v>
      </c>
      <c r="F832" s="37">
        <f>Gmden!N831</f>
        <v>0</v>
      </c>
      <c r="G832" s="8">
        <f t="shared" si="62"/>
        <v>0</v>
      </c>
      <c r="H832" s="25">
        <f>ROUND(Anteile!$B$29/'Abs3'!$G$2102*'Abs3'!G832,0)</f>
        <v>0</v>
      </c>
      <c r="I832" s="37">
        <f>Gmden!O831</f>
        <v>0</v>
      </c>
      <c r="J832" s="8">
        <f t="shared" si="63"/>
        <v>0</v>
      </c>
      <c r="K832" s="25">
        <f>ROUND(Anteile!$B$30/'Abs3'!$J$2102*'Abs3'!J832,0)</f>
        <v>0</v>
      </c>
      <c r="L832" s="8">
        <f>Gmden!M831</f>
        <v>899336.36445755535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ROUND(Anteile!$B$31/'Abs3'!$M$2102*'Abs3'!M832,0)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1413</v>
      </c>
      <c r="F833" s="37">
        <f>Gmden!N832</f>
        <v>0</v>
      </c>
      <c r="G833" s="8">
        <f t="shared" si="62"/>
        <v>0</v>
      </c>
      <c r="H833" s="25">
        <f>ROUND(Anteile!$B$29/'Abs3'!$G$2102*'Abs3'!G833,0)</f>
        <v>0</v>
      </c>
      <c r="I833" s="37">
        <f>Gmden!O832</f>
        <v>0</v>
      </c>
      <c r="J833" s="8">
        <f t="shared" si="63"/>
        <v>0</v>
      </c>
      <c r="K833" s="25">
        <f>ROUND(Anteile!$B$30/'Abs3'!$J$2102*'Abs3'!J833,0)</f>
        <v>0</v>
      </c>
      <c r="L833" s="8">
        <f>Gmden!M832</f>
        <v>1301926.6052164326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ROUND(Anteile!$B$31/'Abs3'!$M$2102*'Abs3'!M833,0)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998</v>
      </c>
      <c r="F834" s="37">
        <f>Gmden!N833</f>
        <v>0</v>
      </c>
      <c r="G834" s="8">
        <f t="shared" si="62"/>
        <v>0</v>
      </c>
      <c r="H834" s="25">
        <f>ROUND(Anteile!$B$29/'Abs3'!$G$2102*'Abs3'!G834,0)</f>
        <v>0</v>
      </c>
      <c r="I834" s="37">
        <f>Gmden!O833</f>
        <v>0</v>
      </c>
      <c r="J834" s="8">
        <f t="shared" si="63"/>
        <v>0</v>
      </c>
      <c r="K834" s="25">
        <f>ROUND(Anteile!$B$30/'Abs3'!$J$2102*'Abs3'!J834,0)</f>
        <v>0</v>
      </c>
      <c r="L834" s="8">
        <f>Gmden!M833</f>
        <v>864978.05272225151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ROUND(Anteile!$B$31/'Abs3'!$M$2102*'Abs3'!M834,0)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3237</v>
      </c>
      <c r="F835" s="37">
        <f>Gmden!N834</f>
        <v>0</v>
      </c>
      <c r="G835" s="8">
        <f t="shared" si="62"/>
        <v>0</v>
      </c>
      <c r="H835" s="25">
        <f>ROUND(Anteile!$B$29/'Abs3'!$G$2102*'Abs3'!G835,0)</f>
        <v>0</v>
      </c>
      <c r="I835" s="37">
        <f>Gmden!O834</f>
        <v>0</v>
      </c>
      <c r="J835" s="8">
        <f t="shared" si="63"/>
        <v>0</v>
      </c>
      <c r="K835" s="25">
        <f>ROUND(Anteile!$B$30/'Abs3'!$J$2102*'Abs3'!J835,0)</f>
        <v>0</v>
      </c>
      <c r="L835" s="8">
        <f>Gmden!M834</f>
        <v>3163881.8676071423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ROUND(Anteile!$B$31/'Abs3'!$M$2102*'Abs3'!M835,0)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2871</v>
      </c>
      <c r="F836" s="37">
        <f>Gmden!N835</f>
        <v>0</v>
      </c>
      <c r="G836" s="8">
        <f t="shared" si="62"/>
        <v>0</v>
      </c>
      <c r="H836" s="25">
        <f>ROUND(Anteile!$B$29/'Abs3'!$G$2102*'Abs3'!G836,0)</f>
        <v>0</v>
      </c>
      <c r="I836" s="37">
        <f>Gmden!O835</f>
        <v>0</v>
      </c>
      <c r="J836" s="8">
        <f t="shared" si="63"/>
        <v>0</v>
      </c>
      <c r="K836" s="25">
        <f>ROUND(Anteile!$B$30/'Abs3'!$J$2102*'Abs3'!J836,0)</f>
        <v>0</v>
      </c>
      <c r="L836" s="8">
        <f>Gmden!M835</f>
        <v>3066033.6227009045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ROUND(Anteile!$B$31/'Abs3'!$M$2102*'Abs3'!M836,0)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2296</v>
      </c>
      <c r="F837" s="37">
        <f>Gmden!N836</f>
        <v>0</v>
      </c>
      <c r="G837" s="8">
        <f t="shared" si="62"/>
        <v>0</v>
      </c>
      <c r="H837" s="25">
        <f>ROUND(Anteile!$B$29/'Abs3'!$G$2102*'Abs3'!G837,0)</f>
        <v>0</v>
      </c>
      <c r="I837" s="37">
        <f>Gmden!O836</f>
        <v>0</v>
      </c>
      <c r="J837" s="8">
        <f t="shared" si="63"/>
        <v>0</v>
      </c>
      <c r="K837" s="25">
        <f>ROUND(Anteile!$B$30/'Abs3'!$J$2102*'Abs3'!J837,0)</f>
        <v>0</v>
      </c>
      <c r="L837" s="8">
        <f>Gmden!M836</f>
        <v>2578686.7903870698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ROUND(Anteile!$B$31/'Abs3'!$M$2102*'Abs3'!M837,0)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3995</v>
      </c>
      <c r="F838" s="37">
        <f>Gmden!N837</f>
        <v>0</v>
      </c>
      <c r="G838" s="8">
        <f t="shared" si="62"/>
        <v>0</v>
      </c>
      <c r="H838" s="25">
        <f>ROUND(Anteile!$B$29/'Abs3'!$G$2102*'Abs3'!G838,0)</f>
        <v>0</v>
      </c>
      <c r="I838" s="37">
        <f>Gmden!O837</f>
        <v>0</v>
      </c>
      <c r="J838" s="8">
        <f t="shared" si="63"/>
        <v>0</v>
      </c>
      <c r="K838" s="25">
        <f>ROUND(Anteile!$B$30/'Abs3'!$J$2102*'Abs3'!J838,0)</f>
        <v>0</v>
      </c>
      <c r="L838" s="8">
        <f>Gmden!M837</f>
        <v>4190216.484684818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ROUND(Anteile!$B$31/'Abs3'!$M$2102*'Abs3'!M838,0)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1041</v>
      </c>
      <c r="F839" s="37">
        <f>Gmden!N838</f>
        <v>0</v>
      </c>
      <c r="G839" s="8">
        <f t="shared" si="62"/>
        <v>0</v>
      </c>
      <c r="H839" s="25">
        <f>ROUND(Anteile!$B$29/'Abs3'!$G$2102*'Abs3'!G839,0)</f>
        <v>0</v>
      </c>
      <c r="I839" s="37">
        <f>Gmden!O838</f>
        <v>0</v>
      </c>
      <c r="J839" s="8">
        <f t="shared" si="63"/>
        <v>0</v>
      </c>
      <c r="K839" s="25">
        <f>ROUND(Anteile!$B$30/'Abs3'!$J$2102*'Abs3'!J839,0)</f>
        <v>0</v>
      </c>
      <c r="L839" s="8">
        <f>Gmden!M838</f>
        <v>977193.61784956278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ROUND(Anteile!$B$31/'Abs3'!$M$2102*'Abs3'!M839,0)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2748</v>
      </c>
      <c r="F840" s="37">
        <f>Gmden!N839</f>
        <v>0</v>
      </c>
      <c r="G840" s="8">
        <f t="shared" ref="G840:G903" si="67">IF(AND(E840&gt;$G$5,F840=1),E840,0)</f>
        <v>0</v>
      </c>
      <c r="H840" s="25">
        <f>ROUND(Anteile!$B$29/'Abs3'!$G$2102*'Abs3'!G840,0)</f>
        <v>0</v>
      </c>
      <c r="I840" s="37">
        <f>Gmden!O839</f>
        <v>0</v>
      </c>
      <c r="J840" s="8">
        <f t="shared" ref="J840:J903" si="68">IF(I840=1,E840,0)</f>
        <v>0</v>
      </c>
      <c r="K840" s="25">
        <f>ROUND(Anteile!$B$30/'Abs3'!$J$2102*'Abs3'!J840,0)</f>
        <v>0</v>
      </c>
      <c r="L840" s="8">
        <f>Gmden!M839</f>
        <v>2929662.8025015974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ROUND(Anteile!$B$31/'Abs3'!$M$2102*'Abs3'!M840,0)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3026</v>
      </c>
      <c r="F841" s="37">
        <f>Gmden!N840</f>
        <v>0</v>
      </c>
      <c r="G841" s="8">
        <f t="shared" si="67"/>
        <v>0</v>
      </c>
      <c r="H841" s="25">
        <f>ROUND(Anteile!$B$29/'Abs3'!$G$2102*'Abs3'!G841,0)</f>
        <v>0</v>
      </c>
      <c r="I841" s="37">
        <f>Gmden!O840</f>
        <v>0</v>
      </c>
      <c r="J841" s="8">
        <f t="shared" si="68"/>
        <v>0</v>
      </c>
      <c r="K841" s="25">
        <f>ROUND(Anteile!$B$30/'Abs3'!$J$2102*'Abs3'!J841,0)</f>
        <v>0</v>
      </c>
      <c r="L841" s="8">
        <f>Gmden!M840</f>
        <v>3257421.9732832941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ROUND(Anteile!$B$31/'Abs3'!$M$2102*'Abs3'!M841,0)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2062</v>
      </c>
      <c r="F842" s="37">
        <f>Gmden!N841</f>
        <v>0</v>
      </c>
      <c r="G842" s="8">
        <f t="shared" si="67"/>
        <v>0</v>
      </c>
      <c r="H842" s="25">
        <f>ROUND(Anteile!$B$29/'Abs3'!$G$2102*'Abs3'!G842,0)</f>
        <v>0</v>
      </c>
      <c r="I842" s="37">
        <f>Gmden!O841</f>
        <v>0</v>
      </c>
      <c r="J842" s="8">
        <f t="shared" si="68"/>
        <v>0</v>
      </c>
      <c r="K842" s="25">
        <f>ROUND(Anteile!$B$30/'Abs3'!$J$2102*'Abs3'!J842,0)</f>
        <v>0</v>
      </c>
      <c r="L842" s="8">
        <f>Gmden!M841</f>
        <v>1903583.5572678181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ROUND(Anteile!$B$31/'Abs3'!$M$2102*'Abs3'!M842,0)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688</v>
      </c>
      <c r="F843" s="37">
        <f>Gmden!N842</f>
        <v>0</v>
      </c>
      <c r="G843" s="8">
        <f t="shared" si="67"/>
        <v>0</v>
      </c>
      <c r="H843" s="25">
        <f>ROUND(Anteile!$B$29/'Abs3'!$G$2102*'Abs3'!G843,0)</f>
        <v>0</v>
      </c>
      <c r="I843" s="37">
        <f>Gmden!O842</f>
        <v>0</v>
      </c>
      <c r="J843" s="8">
        <f t="shared" si="68"/>
        <v>0</v>
      </c>
      <c r="K843" s="25">
        <f>ROUND(Anteile!$B$30/'Abs3'!$J$2102*'Abs3'!J843,0)</f>
        <v>0</v>
      </c>
      <c r="L843" s="8">
        <f>Gmden!M842</f>
        <v>646654.75534246676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ROUND(Anteile!$B$31/'Abs3'!$M$2102*'Abs3'!M843,0)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517</v>
      </c>
      <c r="F844" s="37">
        <f>Gmden!N843</f>
        <v>0</v>
      </c>
      <c r="G844" s="8">
        <f t="shared" si="67"/>
        <v>0</v>
      </c>
      <c r="H844" s="25">
        <f>ROUND(Anteile!$B$29/'Abs3'!$G$2102*'Abs3'!G844,0)</f>
        <v>0</v>
      </c>
      <c r="I844" s="37">
        <f>Gmden!O843</f>
        <v>0</v>
      </c>
      <c r="J844" s="8">
        <f t="shared" si="68"/>
        <v>0</v>
      </c>
      <c r="K844" s="25">
        <f>ROUND(Anteile!$B$30/'Abs3'!$J$2102*'Abs3'!J844,0)</f>
        <v>0</v>
      </c>
      <c r="L844" s="8">
        <f>Gmden!M843</f>
        <v>498813.58872391767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ROUND(Anteile!$B$31/'Abs3'!$M$2102*'Abs3'!M844,0)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2495</v>
      </c>
      <c r="F845" s="37">
        <f>Gmden!N844</f>
        <v>0</v>
      </c>
      <c r="G845" s="8">
        <f t="shared" si="67"/>
        <v>0</v>
      </c>
      <c r="H845" s="25">
        <f>ROUND(Anteile!$B$29/'Abs3'!$G$2102*'Abs3'!G845,0)</f>
        <v>0</v>
      </c>
      <c r="I845" s="37">
        <f>Gmden!O844</f>
        <v>0</v>
      </c>
      <c r="J845" s="8">
        <f t="shared" si="68"/>
        <v>0</v>
      </c>
      <c r="K845" s="25">
        <f>ROUND(Anteile!$B$30/'Abs3'!$J$2102*'Abs3'!J845,0)</f>
        <v>0</v>
      </c>
      <c r="L845" s="8">
        <f>Gmden!M844</f>
        <v>2810649.2468056292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ROUND(Anteile!$B$31/'Abs3'!$M$2102*'Abs3'!M845,0)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463</v>
      </c>
      <c r="F846" s="37">
        <f>Gmden!N845</f>
        <v>0</v>
      </c>
      <c r="G846" s="8">
        <f t="shared" si="67"/>
        <v>0</v>
      </c>
      <c r="H846" s="25">
        <f>ROUND(Anteile!$B$29/'Abs3'!$G$2102*'Abs3'!G846,0)</f>
        <v>0</v>
      </c>
      <c r="I846" s="37">
        <f>Gmden!O845</f>
        <v>0</v>
      </c>
      <c r="J846" s="8">
        <f t="shared" si="68"/>
        <v>0</v>
      </c>
      <c r="K846" s="25">
        <f>ROUND(Anteile!$B$30/'Abs3'!$J$2102*'Abs3'!J846,0)</f>
        <v>0</v>
      </c>
      <c r="L846" s="8">
        <f>Gmden!M845</f>
        <v>488583.86400227057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ROUND(Anteile!$B$31/'Abs3'!$M$2102*'Abs3'!M846,0)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1227</v>
      </c>
      <c r="F847" s="37">
        <f>Gmden!N846</f>
        <v>0</v>
      </c>
      <c r="G847" s="8">
        <f t="shared" si="67"/>
        <v>0</v>
      </c>
      <c r="H847" s="25">
        <f>ROUND(Anteile!$B$29/'Abs3'!$G$2102*'Abs3'!G847,0)</f>
        <v>0</v>
      </c>
      <c r="I847" s="37">
        <f>Gmden!O846</f>
        <v>0</v>
      </c>
      <c r="J847" s="8">
        <f t="shared" si="68"/>
        <v>0</v>
      </c>
      <c r="K847" s="25">
        <f>ROUND(Anteile!$B$30/'Abs3'!$J$2102*'Abs3'!J847,0)</f>
        <v>0</v>
      </c>
      <c r="L847" s="8">
        <f>Gmden!M846</f>
        <v>1159983.9695644588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ROUND(Anteile!$B$31/'Abs3'!$M$2102*'Abs3'!M847,0)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927</v>
      </c>
      <c r="F848" s="37">
        <f>Gmden!N847</f>
        <v>0</v>
      </c>
      <c r="G848" s="8">
        <f t="shared" si="67"/>
        <v>0</v>
      </c>
      <c r="H848" s="25">
        <f>ROUND(Anteile!$B$29/'Abs3'!$G$2102*'Abs3'!G848,0)</f>
        <v>0</v>
      </c>
      <c r="I848" s="37">
        <f>Gmden!O847</f>
        <v>0</v>
      </c>
      <c r="J848" s="8">
        <f t="shared" si="68"/>
        <v>0</v>
      </c>
      <c r="K848" s="25">
        <f>ROUND(Anteile!$B$30/'Abs3'!$J$2102*'Abs3'!J848,0)</f>
        <v>0</v>
      </c>
      <c r="L848" s="8">
        <f>Gmden!M847</f>
        <v>856422.63379110931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ROUND(Anteile!$B$31/'Abs3'!$M$2102*'Abs3'!M848,0)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5154</v>
      </c>
      <c r="F849" s="37">
        <f>Gmden!N848</f>
        <v>0</v>
      </c>
      <c r="G849" s="8">
        <f t="shared" si="67"/>
        <v>0</v>
      </c>
      <c r="H849" s="25">
        <f>ROUND(Anteile!$B$29/'Abs3'!$G$2102*'Abs3'!G849,0)</f>
        <v>0</v>
      </c>
      <c r="I849" s="37">
        <f>Gmden!O848</f>
        <v>0</v>
      </c>
      <c r="J849" s="8">
        <f t="shared" si="68"/>
        <v>0</v>
      </c>
      <c r="K849" s="25">
        <f>ROUND(Anteile!$B$30/'Abs3'!$J$2102*'Abs3'!J849,0)</f>
        <v>0</v>
      </c>
      <c r="L849" s="8">
        <f>Gmden!M848</f>
        <v>6093651.371766096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ROUND(Anteile!$B$31/'Abs3'!$M$2102*'Abs3'!M849,0)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3635</v>
      </c>
      <c r="F850" s="37">
        <f>Gmden!N849</f>
        <v>0</v>
      </c>
      <c r="G850" s="8">
        <f t="shared" si="67"/>
        <v>0</v>
      </c>
      <c r="H850" s="25">
        <f>ROUND(Anteile!$B$29/'Abs3'!$G$2102*'Abs3'!G850,0)</f>
        <v>0</v>
      </c>
      <c r="I850" s="37">
        <f>Gmden!O849</f>
        <v>0</v>
      </c>
      <c r="J850" s="8">
        <f t="shared" si="68"/>
        <v>0</v>
      </c>
      <c r="K850" s="25">
        <f>ROUND(Anteile!$B$30/'Abs3'!$J$2102*'Abs3'!J850,0)</f>
        <v>0</v>
      </c>
      <c r="L850" s="8">
        <f>Gmden!M849</f>
        <v>3710851.3880281942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ROUND(Anteile!$B$31/'Abs3'!$M$2102*'Abs3'!M850,0)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1503</v>
      </c>
      <c r="F851" s="37">
        <f>Gmden!N850</f>
        <v>0</v>
      </c>
      <c r="G851" s="8">
        <f t="shared" si="67"/>
        <v>0</v>
      </c>
      <c r="H851" s="25">
        <f>ROUND(Anteile!$B$29/'Abs3'!$G$2102*'Abs3'!G851,0)</f>
        <v>0</v>
      </c>
      <c r="I851" s="37">
        <f>Gmden!O850</f>
        <v>0</v>
      </c>
      <c r="J851" s="8">
        <f t="shared" si="68"/>
        <v>0</v>
      </c>
      <c r="K851" s="25">
        <f>ROUND(Anteile!$B$30/'Abs3'!$J$2102*'Abs3'!J851,0)</f>
        <v>0</v>
      </c>
      <c r="L851" s="8">
        <f>Gmden!M850</f>
        <v>1990019.8158149363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ROUND(Anteile!$B$31/'Abs3'!$M$2102*'Abs3'!M851,0)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2071</v>
      </c>
      <c r="F852" s="37">
        <f>Gmden!N851</f>
        <v>0</v>
      </c>
      <c r="G852" s="8">
        <f t="shared" si="67"/>
        <v>0</v>
      </c>
      <c r="H852" s="25">
        <f>ROUND(Anteile!$B$29/'Abs3'!$G$2102*'Abs3'!G852,0)</f>
        <v>0</v>
      </c>
      <c r="I852" s="37">
        <f>Gmden!O851</f>
        <v>0</v>
      </c>
      <c r="J852" s="8">
        <f t="shared" si="68"/>
        <v>0</v>
      </c>
      <c r="K852" s="25">
        <f>ROUND(Anteile!$B$30/'Abs3'!$J$2102*'Abs3'!J852,0)</f>
        <v>0</v>
      </c>
      <c r="L852" s="8">
        <f>Gmden!M851</f>
        <v>3687520.5159831415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ROUND(Anteile!$B$31/'Abs3'!$M$2102*'Abs3'!M852,0)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1126</v>
      </c>
      <c r="F853" s="37">
        <f>Gmden!N852</f>
        <v>0</v>
      </c>
      <c r="G853" s="8">
        <f t="shared" si="67"/>
        <v>0</v>
      </c>
      <c r="H853" s="25">
        <f>ROUND(Anteile!$B$29/'Abs3'!$G$2102*'Abs3'!G853,0)</f>
        <v>0</v>
      </c>
      <c r="I853" s="37">
        <f>Gmden!O852</f>
        <v>0</v>
      </c>
      <c r="J853" s="8">
        <f t="shared" si="68"/>
        <v>0</v>
      </c>
      <c r="K853" s="25">
        <f>ROUND(Anteile!$B$30/'Abs3'!$J$2102*'Abs3'!J853,0)</f>
        <v>0</v>
      </c>
      <c r="L853" s="8">
        <f>Gmden!M852</f>
        <v>992320.5514180488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ROUND(Anteile!$B$31/'Abs3'!$M$2102*'Abs3'!M853,0)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1058</v>
      </c>
      <c r="F854" s="37">
        <f>Gmden!N853</f>
        <v>0</v>
      </c>
      <c r="G854" s="8">
        <f t="shared" si="67"/>
        <v>0</v>
      </c>
      <c r="H854" s="25">
        <f>ROUND(Anteile!$B$29/'Abs3'!$G$2102*'Abs3'!G854,0)</f>
        <v>0</v>
      </c>
      <c r="I854" s="37">
        <f>Gmden!O853</f>
        <v>0</v>
      </c>
      <c r="J854" s="8">
        <f t="shared" si="68"/>
        <v>0</v>
      </c>
      <c r="K854" s="25">
        <f>ROUND(Anteile!$B$30/'Abs3'!$J$2102*'Abs3'!J854,0)</f>
        <v>0</v>
      </c>
      <c r="L854" s="8">
        <f>Gmden!M853</f>
        <v>2589734.2530683242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ROUND(Anteile!$B$31/'Abs3'!$M$2102*'Abs3'!M854,0)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1504</v>
      </c>
      <c r="F855" s="37">
        <f>Gmden!N854</f>
        <v>0</v>
      </c>
      <c r="G855" s="8">
        <f t="shared" si="67"/>
        <v>0</v>
      </c>
      <c r="H855" s="25">
        <f>ROUND(Anteile!$B$29/'Abs3'!$G$2102*'Abs3'!G855,0)</f>
        <v>0</v>
      </c>
      <c r="I855" s="37">
        <f>Gmden!O854</f>
        <v>0</v>
      </c>
      <c r="J855" s="8">
        <f t="shared" si="68"/>
        <v>0</v>
      </c>
      <c r="K855" s="25">
        <f>ROUND(Anteile!$B$30/'Abs3'!$J$2102*'Abs3'!J855,0)</f>
        <v>0</v>
      </c>
      <c r="L855" s="8">
        <f>Gmden!M854</f>
        <v>1413709.9600343348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ROUND(Anteile!$B$31/'Abs3'!$M$2102*'Abs3'!M855,0)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1875</v>
      </c>
      <c r="F856" s="37">
        <f>Gmden!N855</f>
        <v>0</v>
      </c>
      <c r="G856" s="8">
        <f t="shared" si="67"/>
        <v>0</v>
      </c>
      <c r="H856" s="25">
        <f>ROUND(Anteile!$B$29/'Abs3'!$G$2102*'Abs3'!G856,0)</f>
        <v>0</v>
      </c>
      <c r="I856" s="37">
        <f>Gmden!O855</f>
        <v>0</v>
      </c>
      <c r="J856" s="8">
        <f t="shared" si="68"/>
        <v>0</v>
      </c>
      <c r="K856" s="25">
        <f>ROUND(Anteile!$B$30/'Abs3'!$J$2102*'Abs3'!J856,0)</f>
        <v>0</v>
      </c>
      <c r="L856" s="8">
        <f>Gmden!M855</f>
        <v>1872094.7454350917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ROUND(Anteile!$B$31/'Abs3'!$M$2102*'Abs3'!M856,0)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4555</v>
      </c>
      <c r="F857" s="37">
        <f>Gmden!N856</f>
        <v>0</v>
      </c>
      <c r="G857" s="8">
        <f t="shared" si="67"/>
        <v>0</v>
      </c>
      <c r="H857" s="25">
        <f>ROUND(Anteile!$B$29/'Abs3'!$G$2102*'Abs3'!G857,0)</f>
        <v>0</v>
      </c>
      <c r="I857" s="37">
        <f>Gmden!O856</f>
        <v>0</v>
      </c>
      <c r="J857" s="8">
        <f t="shared" si="68"/>
        <v>0</v>
      </c>
      <c r="K857" s="25">
        <f>ROUND(Anteile!$B$30/'Abs3'!$J$2102*'Abs3'!J857,0)</f>
        <v>0</v>
      </c>
      <c r="L857" s="8">
        <f>Gmden!M856</f>
        <v>5739239.8462426402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ROUND(Anteile!$B$31/'Abs3'!$M$2102*'Abs3'!M857,0)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2029</v>
      </c>
      <c r="F858" s="37">
        <f>Gmden!N857</f>
        <v>0</v>
      </c>
      <c r="G858" s="8">
        <f t="shared" si="67"/>
        <v>0</v>
      </c>
      <c r="H858" s="25">
        <f>ROUND(Anteile!$B$29/'Abs3'!$G$2102*'Abs3'!G858,0)</f>
        <v>0</v>
      </c>
      <c r="I858" s="37">
        <f>Gmden!O857</f>
        <v>0</v>
      </c>
      <c r="J858" s="8">
        <f t="shared" si="68"/>
        <v>0</v>
      </c>
      <c r="K858" s="25">
        <f>ROUND(Anteile!$B$30/'Abs3'!$J$2102*'Abs3'!J858,0)</f>
        <v>0</v>
      </c>
      <c r="L858" s="8">
        <f>Gmden!M857</f>
        <v>1751247.8163561602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ROUND(Anteile!$B$31/'Abs3'!$M$2102*'Abs3'!M858,0)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1805</v>
      </c>
      <c r="F859" s="37">
        <f>Gmden!N858</f>
        <v>0</v>
      </c>
      <c r="G859" s="8">
        <f t="shared" si="67"/>
        <v>0</v>
      </c>
      <c r="H859" s="25">
        <f>ROUND(Anteile!$B$29/'Abs3'!$G$2102*'Abs3'!G859,0)</f>
        <v>0</v>
      </c>
      <c r="I859" s="37">
        <f>Gmden!O858</f>
        <v>0</v>
      </c>
      <c r="J859" s="8">
        <f t="shared" si="68"/>
        <v>0</v>
      </c>
      <c r="K859" s="25">
        <f>ROUND(Anteile!$B$30/'Abs3'!$J$2102*'Abs3'!J859,0)</f>
        <v>0</v>
      </c>
      <c r="L859" s="8">
        <f>Gmden!M858</f>
        <v>1643436.2390686041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ROUND(Anteile!$B$31/'Abs3'!$M$2102*'Abs3'!M859,0)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1631</v>
      </c>
      <c r="F860" s="37">
        <f>Gmden!N859</f>
        <v>0</v>
      </c>
      <c r="G860" s="8">
        <f t="shared" si="67"/>
        <v>0</v>
      </c>
      <c r="H860" s="25">
        <f>ROUND(Anteile!$B$29/'Abs3'!$G$2102*'Abs3'!G860,0)</f>
        <v>0</v>
      </c>
      <c r="I860" s="37">
        <f>Gmden!O859</f>
        <v>0</v>
      </c>
      <c r="J860" s="8">
        <f t="shared" si="68"/>
        <v>0</v>
      </c>
      <c r="K860" s="25">
        <f>ROUND(Anteile!$B$30/'Abs3'!$J$2102*'Abs3'!J860,0)</f>
        <v>0</v>
      </c>
      <c r="L860" s="8">
        <f>Gmden!M859</f>
        <v>1522453.5400649158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ROUND(Anteile!$B$31/'Abs3'!$M$2102*'Abs3'!M860,0)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355</v>
      </c>
      <c r="F861" s="37">
        <f>Gmden!N860</f>
        <v>0</v>
      </c>
      <c r="G861" s="8">
        <f t="shared" si="67"/>
        <v>0</v>
      </c>
      <c r="H861" s="25">
        <f>ROUND(Anteile!$B$29/'Abs3'!$G$2102*'Abs3'!G861,0)</f>
        <v>0</v>
      </c>
      <c r="I861" s="37">
        <f>Gmden!O860</f>
        <v>0</v>
      </c>
      <c r="J861" s="8">
        <f t="shared" si="68"/>
        <v>0</v>
      </c>
      <c r="K861" s="25">
        <f>ROUND(Anteile!$B$30/'Abs3'!$J$2102*'Abs3'!J861,0)</f>
        <v>0</v>
      </c>
      <c r="L861" s="8">
        <f>Gmden!M860</f>
        <v>355927.21455897635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ROUND(Anteile!$B$31/'Abs3'!$M$2102*'Abs3'!M861,0)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1256</v>
      </c>
      <c r="F862" s="37">
        <f>Gmden!N861</f>
        <v>0</v>
      </c>
      <c r="G862" s="8">
        <f t="shared" si="67"/>
        <v>0</v>
      </c>
      <c r="H862" s="25">
        <f>ROUND(Anteile!$B$29/'Abs3'!$G$2102*'Abs3'!G862,0)</f>
        <v>0</v>
      </c>
      <c r="I862" s="37">
        <f>Gmden!O861</f>
        <v>0</v>
      </c>
      <c r="J862" s="8">
        <f t="shared" si="68"/>
        <v>0</v>
      </c>
      <c r="K862" s="25">
        <f>ROUND(Anteile!$B$30/'Abs3'!$J$2102*'Abs3'!J862,0)</f>
        <v>0</v>
      </c>
      <c r="L862" s="8">
        <f>Gmden!M861</f>
        <v>1412621.7434861199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ROUND(Anteile!$B$31/'Abs3'!$M$2102*'Abs3'!M862,0)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1814</v>
      </c>
      <c r="F863" s="37">
        <f>Gmden!N862</f>
        <v>0</v>
      </c>
      <c r="G863" s="8">
        <f t="shared" si="67"/>
        <v>0</v>
      </c>
      <c r="H863" s="25">
        <f>ROUND(Anteile!$B$29/'Abs3'!$G$2102*'Abs3'!G863,0)</f>
        <v>0</v>
      </c>
      <c r="I863" s="37">
        <f>Gmden!O862</f>
        <v>0</v>
      </c>
      <c r="J863" s="8">
        <f t="shared" si="68"/>
        <v>0</v>
      </c>
      <c r="K863" s="25">
        <f>ROUND(Anteile!$B$30/'Abs3'!$J$2102*'Abs3'!J863,0)</f>
        <v>0</v>
      </c>
      <c r="L863" s="8">
        <f>Gmden!M862</f>
        <v>1742552.6558532892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ROUND(Anteile!$B$31/'Abs3'!$M$2102*'Abs3'!M863,0)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869</v>
      </c>
      <c r="F864" s="37">
        <f>Gmden!N863</f>
        <v>0</v>
      </c>
      <c r="G864" s="8">
        <f t="shared" si="67"/>
        <v>0</v>
      </c>
      <c r="H864" s="25">
        <f>ROUND(Anteile!$B$29/'Abs3'!$G$2102*'Abs3'!G864,0)</f>
        <v>0</v>
      </c>
      <c r="I864" s="37">
        <f>Gmden!O863</f>
        <v>0</v>
      </c>
      <c r="J864" s="8">
        <f t="shared" si="68"/>
        <v>0</v>
      </c>
      <c r="K864" s="25">
        <f>ROUND(Anteile!$B$30/'Abs3'!$J$2102*'Abs3'!J864,0)</f>
        <v>0</v>
      </c>
      <c r="L864" s="8">
        <f>Gmden!M863</f>
        <v>874911.63734031725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ROUND(Anteile!$B$31/'Abs3'!$M$2102*'Abs3'!M864,0)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4473</v>
      </c>
      <c r="F865" s="37">
        <f>Gmden!N864</f>
        <v>0</v>
      </c>
      <c r="G865" s="8">
        <f t="shared" si="67"/>
        <v>0</v>
      </c>
      <c r="H865" s="25">
        <f>ROUND(Anteile!$B$29/'Abs3'!$G$2102*'Abs3'!G865,0)</f>
        <v>0</v>
      </c>
      <c r="I865" s="37">
        <f>Gmden!O864</f>
        <v>0</v>
      </c>
      <c r="J865" s="8">
        <f t="shared" si="68"/>
        <v>0</v>
      </c>
      <c r="K865" s="25">
        <f>ROUND(Anteile!$B$30/'Abs3'!$J$2102*'Abs3'!J865,0)</f>
        <v>0</v>
      </c>
      <c r="L865" s="8">
        <f>Gmden!M864</f>
        <v>4665495.9894431019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ROUND(Anteile!$B$31/'Abs3'!$M$2102*'Abs3'!M865,0)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1380</v>
      </c>
      <c r="F866" s="37">
        <f>Gmden!N865</f>
        <v>0</v>
      </c>
      <c r="G866" s="8">
        <f t="shared" si="67"/>
        <v>0</v>
      </c>
      <c r="H866" s="25">
        <f>ROUND(Anteile!$B$29/'Abs3'!$G$2102*'Abs3'!G866,0)</f>
        <v>0</v>
      </c>
      <c r="I866" s="37">
        <f>Gmden!O865</f>
        <v>0</v>
      </c>
      <c r="J866" s="8">
        <f t="shared" si="68"/>
        <v>0</v>
      </c>
      <c r="K866" s="25">
        <f>ROUND(Anteile!$B$30/'Abs3'!$J$2102*'Abs3'!J866,0)</f>
        <v>0</v>
      </c>
      <c r="L866" s="8">
        <f>Gmden!M865</f>
        <v>1615661.5595532036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ROUND(Anteile!$B$31/'Abs3'!$M$2102*'Abs3'!M866,0)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516</v>
      </c>
      <c r="F867" s="37">
        <f>Gmden!N866</f>
        <v>0</v>
      </c>
      <c r="G867" s="8">
        <f t="shared" si="67"/>
        <v>0</v>
      </c>
      <c r="H867" s="25">
        <f>ROUND(Anteile!$B$29/'Abs3'!$G$2102*'Abs3'!G867,0)</f>
        <v>0</v>
      </c>
      <c r="I867" s="37">
        <f>Gmden!O866</f>
        <v>0</v>
      </c>
      <c r="J867" s="8">
        <f t="shared" si="68"/>
        <v>0</v>
      </c>
      <c r="K867" s="25">
        <f>ROUND(Anteile!$B$30/'Abs3'!$J$2102*'Abs3'!J867,0)</f>
        <v>0</v>
      </c>
      <c r="L867" s="8">
        <f>Gmden!M866</f>
        <v>477993.53565281187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ROUND(Anteile!$B$31/'Abs3'!$M$2102*'Abs3'!M867,0)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618</v>
      </c>
      <c r="F868" s="37">
        <f>Gmden!N867</f>
        <v>0</v>
      </c>
      <c r="G868" s="8">
        <f t="shared" si="67"/>
        <v>0</v>
      </c>
      <c r="H868" s="25">
        <f>ROUND(Anteile!$B$29/'Abs3'!$G$2102*'Abs3'!G868,0)</f>
        <v>0</v>
      </c>
      <c r="I868" s="37">
        <f>Gmden!O867</f>
        <v>0</v>
      </c>
      <c r="J868" s="8">
        <f t="shared" si="68"/>
        <v>0</v>
      </c>
      <c r="K868" s="25">
        <f>ROUND(Anteile!$B$30/'Abs3'!$J$2102*'Abs3'!J868,0)</f>
        <v>0</v>
      </c>
      <c r="L868" s="8">
        <f>Gmden!M867</f>
        <v>565141.90252740611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ROUND(Anteile!$B$31/'Abs3'!$M$2102*'Abs3'!M868,0)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1473</v>
      </c>
      <c r="F869" s="37">
        <f>Gmden!N868</f>
        <v>0</v>
      </c>
      <c r="G869" s="8">
        <f t="shared" si="67"/>
        <v>0</v>
      </c>
      <c r="H869" s="25">
        <f>ROUND(Anteile!$B$29/'Abs3'!$G$2102*'Abs3'!G869,0)</f>
        <v>0</v>
      </c>
      <c r="I869" s="37">
        <f>Gmden!O868</f>
        <v>0</v>
      </c>
      <c r="J869" s="8">
        <f t="shared" si="68"/>
        <v>0</v>
      </c>
      <c r="K869" s="25">
        <f>ROUND(Anteile!$B$30/'Abs3'!$J$2102*'Abs3'!J869,0)</f>
        <v>0</v>
      </c>
      <c r="L869" s="8">
        <f>Gmden!M868</f>
        <v>1433244.4679658082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ROUND(Anteile!$B$31/'Abs3'!$M$2102*'Abs3'!M869,0)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1746</v>
      </c>
      <c r="F870" s="37">
        <f>Gmden!N869</f>
        <v>0</v>
      </c>
      <c r="G870" s="8">
        <f t="shared" si="67"/>
        <v>0</v>
      </c>
      <c r="H870" s="25">
        <f>ROUND(Anteile!$B$29/'Abs3'!$G$2102*'Abs3'!G870,0)</f>
        <v>0</v>
      </c>
      <c r="I870" s="37">
        <f>Gmden!O869</f>
        <v>0</v>
      </c>
      <c r="J870" s="8">
        <f t="shared" si="68"/>
        <v>0</v>
      </c>
      <c r="K870" s="25">
        <f>ROUND(Anteile!$B$30/'Abs3'!$J$2102*'Abs3'!J870,0)</f>
        <v>0</v>
      </c>
      <c r="L870" s="8">
        <f>Gmden!M869</f>
        <v>1601325.275999923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ROUND(Anteile!$B$31/'Abs3'!$M$2102*'Abs3'!M870,0)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1094</v>
      </c>
      <c r="F871" s="37">
        <f>Gmden!N870</f>
        <v>0</v>
      </c>
      <c r="G871" s="8">
        <f t="shared" si="67"/>
        <v>0</v>
      </c>
      <c r="H871" s="25">
        <f>ROUND(Anteile!$B$29/'Abs3'!$G$2102*'Abs3'!G871,0)</f>
        <v>0</v>
      </c>
      <c r="I871" s="37">
        <f>Gmden!O870</f>
        <v>0</v>
      </c>
      <c r="J871" s="8">
        <f t="shared" si="68"/>
        <v>0</v>
      </c>
      <c r="K871" s="25">
        <f>ROUND(Anteile!$B$30/'Abs3'!$J$2102*'Abs3'!J871,0)</f>
        <v>0</v>
      </c>
      <c r="L871" s="8">
        <f>Gmden!M870</f>
        <v>1063772.2432400859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ROUND(Anteile!$B$31/'Abs3'!$M$2102*'Abs3'!M871,0)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996</v>
      </c>
      <c r="F872" s="37">
        <f>Gmden!N871</f>
        <v>0</v>
      </c>
      <c r="G872" s="8">
        <f t="shared" si="67"/>
        <v>0</v>
      </c>
      <c r="H872" s="25">
        <f>ROUND(Anteile!$B$29/'Abs3'!$G$2102*'Abs3'!G872,0)</f>
        <v>0</v>
      </c>
      <c r="I872" s="37">
        <f>Gmden!O871</f>
        <v>0</v>
      </c>
      <c r="J872" s="8">
        <f t="shared" si="68"/>
        <v>0</v>
      </c>
      <c r="K872" s="25">
        <f>ROUND(Anteile!$B$30/'Abs3'!$J$2102*'Abs3'!J872,0)</f>
        <v>0</v>
      </c>
      <c r="L872" s="8">
        <f>Gmden!M871</f>
        <v>1365023.4453219203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ROUND(Anteile!$B$31/'Abs3'!$M$2102*'Abs3'!M872,0)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849</v>
      </c>
      <c r="F873" s="37">
        <f>Gmden!N872</f>
        <v>0</v>
      </c>
      <c r="G873" s="8">
        <f t="shared" si="67"/>
        <v>0</v>
      </c>
      <c r="H873" s="25">
        <f>ROUND(Anteile!$B$29/'Abs3'!$G$2102*'Abs3'!G873,0)</f>
        <v>0</v>
      </c>
      <c r="I873" s="37">
        <f>Gmden!O872</f>
        <v>0</v>
      </c>
      <c r="J873" s="8">
        <f t="shared" si="68"/>
        <v>0</v>
      </c>
      <c r="K873" s="25">
        <f>ROUND(Anteile!$B$30/'Abs3'!$J$2102*'Abs3'!J873,0)</f>
        <v>0</v>
      </c>
      <c r="L873" s="8">
        <f>Gmden!M872</f>
        <v>772099.14637734671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ROUND(Anteile!$B$31/'Abs3'!$M$2102*'Abs3'!M873,0)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932</v>
      </c>
      <c r="F874" s="37">
        <f>Gmden!N873</f>
        <v>0</v>
      </c>
      <c r="G874" s="8">
        <f t="shared" si="67"/>
        <v>0</v>
      </c>
      <c r="H874" s="25">
        <f>ROUND(Anteile!$B$29/'Abs3'!$G$2102*'Abs3'!G874,0)</f>
        <v>0</v>
      </c>
      <c r="I874" s="37">
        <f>Gmden!O873</f>
        <v>0</v>
      </c>
      <c r="J874" s="8">
        <f t="shared" si="68"/>
        <v>0</v>
      </c>
      <c r="K874" s="25">
        <f>ROUND(Anteile!$B$30/'Abs3'!$J$2102*'Abs3'!J874,0)</f>
        <v>0</v>
      </c>
      <c r="L874" s="8">
        <f>Gmden!M873</f>
        <v>899097.2258637473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ROUND(Anteile!$B$31/'Abs3'!$M$2102*'Abs3'!M874,0)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1713</v>
      </c>
      <c r="F875" s="37">
        <f>Gmden!N874</f>
        <v>0</v>
      </c>
      <c r="G875" s="8">
        <f t="shared" si="67"/>
        <v>0</v>
      </c>
      <c r="H875" s="25">
        <f>ROUND(Anteile!$B$29/'Abs3'!$G$2102*'Abs3'!G875,0)</f>
        <v>0</v>
      </c>
      <c r="I875" s="37">
        <f>Gmden!O874</f>
        <v>0</v>
      </c>
      <c r="J875" s="8">
        <f t="shared" si="68"/>
        <v>0</v>
      </c>
      <c r="K875" s="25">
        <f>ROUND(Anteile!$B$30/'Abs3'!$J$2102*'Abs3'!J875,0)</f>
        <v>0</v>
      </c>
      <c r="L875" s="8">
        <f>Gmden!M874</f>
        <v>1680581.0971116973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ROUND(Anteile!$B$31/'Abs3'!$M$2102*'Abs3'!M875,0)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1296</v>
      </c>
      <c r="F876" s="37">
        <f>Gmden!N875</f>
        <v>0</v>
      </c>
      <c r="G876" s="8">
        <f t="shared" si="67"/>
        <v>0</v>
      </c>
      <c r="H876" s="25">
        <f>ROUND(Anteile!$B$29/'Abs3'!$G$2102*'Abs3'!G876,0)</f>
        <v>0</v>
      </c>
      <c r="I876" s="37">
        <f>Gmden!O875</f>
        <v>0</v>
      </c>
      <c r="J876" s="8">
        <f t="shared" si="68"/>
        <v>0</v>
      </c>
      <c r="K876" s="25">
        <f>ROUND(Anteile!$B$30/'Abs3'!$J$2102*'Abs3'!J876,0)</f>
        <v>0</v>
      </c>
      <c r="L876" s="8">
        <f>Gmden!M875</f>
        <v>1260319.8601483051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ROUND(Anteile!$B$31/'Abs3'!$M$2102*'Abs3'!M876,0)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789</v>
      </c>
      <c r="F877" s="37">
        <f>Gmden!N876</f>
        <v>0</v>
      </c>
      <c r="G877" s="8">
        <f t="shared" si="67"/>
        <v>0</v>
      </c>
      <c r="H877" s="25">
        <f>ROUND(Anteile!$B$29/'Abs3'!$G$2102*'Abs3'!G877,0)</f>
        <v>0</v>
      </c>
      <c r="I877" s="37">
        <f>Gmden!O876</f>
        <v>0</v>
      </c>
      <c r="J877" s="8">
        <f t="shared" si="68"/>
        <v>0</v>
      </c>
      <c r="K877" s="25">
        <f>ROUND(Anteile!$B$30/'Abs3'!$J$2102*'Abs3'!J877,0)</f>
        <v>0</v>
      </c>
      <c r="L877" s="8">
        <f>Gmden!M876</f>
        <v>884952.64786355873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ROUND(Anteile!$B$31/'Abs3'!$M$2102*'Abs3'!M877,0)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1514</v>
      </c>
      <c r="F878" s="37">
        <f>Gmden!N877</f>
        <v>0</v>
      </c>
      <c r="G878" s="8">
        <f t="shared" si="67"/>
        <v>0</v>
      </c>
      <c r="H878" s="25">
        <f>ROUND(Anteile!$B$29/'Abs3'!$G$2102*'Abs3'!G878,0)</f>
        <v>0</v>
      </c>
      <c r="I878" s="37">
        <f>Gmden!O877</f>
        <v>0</v>
      </c>
      <c r="J878" s="8">
        <f t="shared" si="68"/>
        <v>0</v>
      </c>
      <c r="K878" s="25">
        <f>ROUND(Anteile!$B$30/'Abs3'!$J$2102*'Abs3'!J878,0)</f>
        <v>0</v>
      </c>
      <c r="L878" s="8">
        <f>Gmden!M877</f>
        <v>1365577.4516402544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ROUND(Anteile!$B$31/'Abs3'!$M$2102*'Abs3'!M878,0)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2000</v>
      </c>
      <c r="F879" s="37">
        <f>Gmden!N878</f>
        <v>0</v>
      </c>
      <c r="G879" s="8">
        <f t="shared" si="67"/>
        <v>0</v>
      </c>
      <c r="H879" s="25">
        <f>ROUND(Anteile!$B$29/'Abs3'!$G$2102*'Abs3'!G879,0)</f>
        <v>0</v>
      </c>
      <c r="I879" s="37">
        <f>Gmden!O878</f>
        <v>0</v>
      </c>
      <c r="J879" s="8">
        <f t="shared" si="68"/>
        <v>0</v>
      </c>
      <c r="K879" s="25">
        <f>ROUND(Anteile!$B$30/'Abs3'!$J$2102*'Abs3'!J879,0)</f>
        <v>0</v>
      </c>
      <c r="L879" s="8">
        <f>Gmden!M878</f>
        <v>1834135.9116532477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ROUND(Anteile!$B$31/'Abs3'!$M$2102*'Abs3'!M879,0)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1023</v>
      </c>
      <c r="F880" s="37">
        <f>Gmden!N879</f>
        <v>0</v>
      </c>
      <c r="G880" s="8">
        <f t="shared" si="67"/>
        <v>0</v>
      </c>
      <c r="H880" s="25">
        <f>ROUND(Anteile!$B$29/'Abs3'!$G$2102*'Abs3'!G880,0)</f>
        <v>0</v>
      </c>
      <c r="I880" s="37">
        <f>Gmden!O879</f>
        <v>0</v>
      </c>
      <c r="J880" s="8">
        <f t="shared" si="68"/>
        <v>0</v>
      </c>
      <c r="K880" s="25">
        <f>ROUND(Anteile!$B$30/'Abs3'!$J$2102*'Abs3'!J880,0)</f>
        <v>0</v>
      </c>
      <c r="L880" s="8">
        <f>Gmden!M879</f>
        <v>1011555.9309993018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ROUND(Anteile!$B$31/'Abs3'!$M$2102*'Abs3'!M880,0)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1209</v>
      </c>
      <c r="F881" s="37">
        <f>Gmden!N880</f>
        <v>0</v>
      </c>
      <c r="G881" s="8">
        <f t="shared" si="67"/>
        <v>0</v>
      </c>
      <c r="H881" s="25">
        <f>ROUND(Anteile!$B$29/'Abs3'!$G$2102*'Abs3'!G881,0)</f>
        <v>0</v>
      </c>
      <c r="I881" s="37">
        <f>Gmden!O880</f>
        <v>0</v>
      </c>
      <c r="J881" s="8">
        <f t="shared" si="68"/>
        <v>0</v>
      </c>
      <c r="K881" s="25">
        <f>ROUND(Anteile!$B$30/'Abs3'!$J$2102*'Abs3'!J881,0)</f>
        <v>0</v>
      </c>
      <c r="L881" s="8">
        <f>Gmden!M880</f>
        <v>1397186.4006725471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ROUND(Anteile!$B$31/'Abs3'!$M$2102*'Abs3'!M881,0)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10903</v>
      </c>
      <c r="F882" s="37">
        <f>Gmden!N881</f>
        <v>0</v>
      </c>
      <c r="G882" s="8">
        <f t="shared" si="67"/>
        <v>0</v>
      </c>
      <c r="H882" s="25">
        <f>ROUND(Anteile!$B$29/'Abs3'!$G$2102*'Abs3'!G882,0)</f>
        <v>0</v>
      </c>
      <c r="I882" s="37">
        <f>Gmden!O881</f>
        <v>0</v>
      </c>
      <c r="J882" s="8">
        <f t="shared" si="68"/>
        <v>0</v>
      </c>
      <c r="K882" s="25">
        <f>ROUND(Anteile!$B$30/'Abs3'!$J$2102*'Abs3'!J882,0)</f>
        <v>0</v>
      </c>
      <c r="L882" s="8">
        <f>Gmden!M881</f>
        <v>15512385.803410549</v>
      </c>
      <c r="M882" s="8">
        <f ca="1">IF(AND(E882&gt;10000,Gmden!J881=500,Gmden!K881=500),MAX(0,OFFSET('Fk Abs3'!$E$7,'Abs3'!C882,0)*0.95*E882-L882),0)</f>
        <v>49469.160399693996</v>
      </c>
      <c r="N882" s="25">
        <f ca="1">ROUND(Anteile!$B$31/'Abs3'!$M$2102*'Abs3'!M882,0)</f>
        <v>1394</v>
      </c>
      <c r="O882" s="27"/>
      <c r="P882" s="25">
        <f t="shared" ca="1" si="69"/>
        <v>1394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205613</v>
      </c>
      <c r="F883" s="37">
        <f>Gmden!N882</f>
        <v>1</v>
      </c>
      <c r="G883" s="8">
        <f t="shared" si="67"/>
        <v>205613</v>
      </c>
      <c r="H883" s="25">
        <f>ROUND(Anteile!$B$29/'Abs3'!$G$2102*'Abs3'!G883,0)</f>
        <v>1516349</v>
      </c>
      <c r="I883" s="37">
        <f>Gmden!O882</f>
        <v>1</v>
      </c>
      <c r="J883" s="8">
        <f t="shared" si="68"/>
        <v>205613</v>
      </c>
      <c r="K883" s="25">
        <f>ROUND(Anteile!$B$30/'Abs3'!$J$2102*'Abs3'!J883,0)</f>
        <v>1007329</v>
      </c>
      <c r="L883" s="8">
        <f>Gmden!M882</f>
        <v>437086877.77682722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ROUND(Anteile!$B$31/'Abs3'!$M$2102*'Abs3'!M883,0)</f>
        <v>0</v>
      </c>
      <c r="O883" s="27"/>
      <c r="P883" s="25">
        <f t="shared" ca="1" si="69"/>
        <v>2523678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38192</v>
      </c>
      <c r="F884" s="37">
        <f>Gmden!N883</f>
        <v>1</v>
      </c>
      <c r="G884" s="8">
        <f t="shared" si="67"/>
        <v>38192</v>
      </c>
      <c r="H884" s="25">
        <f>ROUND(Anteile!$B$29/'Abs3'!$G$2102*'Abs3'!G884,0)</f>
        <v>281657</v>
      </c>
      <c r="I884" s="37">
        <f>Gmden!O883</f>
        <v>0</v>
      </c>
      <c r="J884" s="8">
        <f t="shared" si="68"/>
        <v>0</v>
      </c>
      <c r="K884" s="25">
        <f>ROUND(Anteile!$B$30/'Abs3'!$J$2102*'Abs3'!J884,0)</f>
        <v>0</v>
      </c>
      <c r="L884" s="8">
        <f>Gmden!M883</f>
        <v>75590399.696306854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ROUND(Anteile!$B$31/'Abs3'!$M$2102*'Abs3'!M884,0)</f>
        <v>0</v>
      </c>
      <c r="O884" s="27"/>
      <c r="P884" s="25">
        <f t="shared" ca="1" si="69"/>
        <v>281657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61626</v>
      </c>
      <c r="F885" s="37">
        <f>Gmden!N884</f>
        <v>1</v>
      </c>
      <c r="G885" s="8">
        <f t="shared" si="67"/>
        <v>61626</v>
      </c>
      <c r="H885" s="25">
        <f>ROUND(Anteile!$B$29/'Abs3'!$G$2102*'Abs3'!G885,0)</f>
        <v>454478</v>
      </c>
      <c r="I885" s="37">
        <f>Gmden!O884</f>
        <v>0</v>
      </c>
      <c r="J885" s="8">
        <f t="shared" si="68"/>
        <v>0</v>
      </c>
      <c r="K885" s="25">
        <f>ROUND(Anteile!$B$30/'Abs3'!$J$2102*'Abs3'!J885,0)</f>
        <v>0</v>
      </c>
      <c r="L885" s="8">
        <f>Gmden!M884</f>
        <v>128680373.86306694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ROUND(Anteile!$B$31/'Abs3'!$M$2102*'Abs3'!M885,0)</f>
        <v>0</v>
      </c>
      <c r="O885" s="27"/>
      <c r="P885" s="25">
        <f t="shared" ca="1" si="69"/>
        <v>454478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4944</v>
      </c>
      <c r="F886" s="37">
        <f>Gmden!N885</f>
        <v>0</v>
      </c>
      <c r="G886" s="8">
        <f t="shared" si="67"/>
        <v>0</v>
      </c>
      <c r="H886" s="25">
        <f>ROUND(Anteile!$B$29/'Abs3'!$G$2102*'Abs3'!G886,0)</f>
        <v>0</v>
      </c>
      <c r="I886" s="37">
        <f>Gmden!O885</f>
        <v>0</v>
      </c>
      <c r="J886" s="8">
        <f t="shared" si="68"/>
        <v>0</v>
      </c>
      <c r="K886" s="25">
        <f>ROUND(Anteile!$B$30/'Abs3'!$J$2102*'Abs3'!J886,0)</f>
        <v>0</v>
      </c>
      <c r="L886" s="8">
        <f>Gmden!M885</f>
        <v>5850278.4102240931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ROUND(Anteile!$B$31/'Abs3'!$M$2102*'Abs3'!M886,0)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2612</v>
      </c>
      <c r="F887" s="37">
        <f>Gmden!N886</f>
        <v>0</v>
      </c>
      <c r="G887" s="8">
        <f t="shared" si="67"/>
        <v>0</v>
      </c>
      <c r="H887" s="25">
        <f>ROUND(Anteile!$B$29/'Abs3'!$G$2102*'Abs3'!G887,0)</f>
        <v>0</v>
      </c>
      <c r="I887" s="37">
        <f>Gmden!O886</f>
        <v>0</v>
      </c>
      <c r="J887" s="8">
        <f t="shared" si="68"/>
        <v>0</v>
      </c>
      <c r="K887" s="25">
        <f>ROUND(Anteile!$B$30/'Abs3'!$J$2102*'Abs3'!J887,0)</f>
        <v>0</v>
      </c>
      <c r="L887" s="8">
        <f>Gmden!M886</f>
        <v>3007582.2597381333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ROUND(Anteile!$B$31/'Abs3'!$M$2102*'Abs3'!M887,0)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610</v>
      </c>
      <c r="F888" s="37">
        <f>Gmden!N887</f>
        <v>0</v>
      </c>
      <c r="G888" s="8">
        <f t="shared" si="67"/>
        <v>0</v>
      </c>
      <c r="H888" s="25">
        <f>ROUND(Anteile!$B$29/'Abs3'!$G$2102*'Abs3'!G888,0)</f>
        <v>0</v>
      </c>
      <c r="I888" s="37">
        <f>Gmden!O887</f>
        <v>0</v>
      </c>
      <c r="J888" s="8">
        <f t="shared" si="68"/>
        <v>0</v>
      </c>
      <c r="K888" s="25">
        <f>ROUND(Anteile!$B$30/'Abs3'!$J$2102*'Abs3'!J888,0)</f>
        <v>0</v>
      </c>
      <c r="L888" s="8">
        <f>Gmden!M887</f>
        <v>617112.71658509248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ROUND(Anteile!$B$31/'Abs3'!$M$2102*'Abs3'!M888,0)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17228</v>
      </c>
      <c r="F889" s="37">
        <f>Gmden!N888</f>
        <v>0</v>
      </c>
      <c r="G889" s="8">
        <f t="shared" si="67"/>
        <v>0</v>
      </c>
      <c r="H889" s="25">
        <f>ROUND(Anteile!$B$29/'Abs3'!$G$2102*'Abs3'!G889,0)</f>
        <v>0</v>
      </c>
      <c r="I889" s="37">
        <f>Gmden!O888</f>
        <v>0</v>
      </c>
      <c r="J889" s="8">
        <f t="shared" si="68"/>
        <v>0</v>
      </c>
      <c r="K889" s="25">
        <f>ROUND(Anteile!$B$30/'Abs3'!$J$2102*'Abs3'!J889,0)</f>
        <v>0</v>
      </c>
      <c r="L889" s="8">
        <f>Gmden!M888</f>
        <v>28663418.892606504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ROUND(Anteile!$B$31/'Abs3'!$M$2102*'Abs3'!M889,0)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2703</v>
      </c>
      <c r="F890" s="37">
        <f>Gmden!N889</f>
        <v>0</v>
      </c>
      <c r="G890" s="8">
        <f t="shared" si="67"/>
        <v>0</v>
      </c>
      <c r="H890" s="25">
        <f>ROUND(Anteile!$B$29/'Abs3'!$G$2102*'Abs3'!G890,0)</f>
        <v>0</v>
      </c>
      <c r="I890" s="37">
        <f>Gmden!O889</f>
        <v>0</v>
      </c>
      <c r="J890" s="8">
        <f t="shared" si="68"/>
        <v>0</v>
      </c>
      <c r="K890" s="25">
        <f>ROUND(Anteile!$B$30/'Abs3'!$J$2102*'Abs3'!J890,0)</f>
        <v>0</v>
      </c>
      <c r="L890" s="8">
        <f>Gmden!M889</f>
        <v>2879238.8062450895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ROUND(Anteile!$B$31/'Abs3'!$M$2102*'Abs3'!M890,0)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2434</v>
      </c>
      <c r="F891" s="37">
        <f>Gmden!N890</f>
        <v>0</v>
      </c>
      <c r="G891" s="8">
        <f t="shared" si="67"/>
        <v>0</v>
      </c>
      <c r="H891" s="25">
        <f>ROUND(Anteile!$B$29/'Abs3'!$G$2102*'Abs3'!G891,0)</f>
        <v>0</v>
      </c>
      <c r="I891" s="37">
        <f>Gmden!O890</f>
        <v>0</v>
      </c>
      <c r="J891" s="8">
        <f t="shared" si="68"/>
        <v>0</v>
      </c>
      <c r="K891" s="25">
        <f>ROUND(Anteile!$B$30/'Abs3'!$J$2102*'Abs3'!J891,0)</f>
        <v>0</v>
      </c>
      <c r="L891" s="8">
        <f>Gmden!M890</f>
        <v>5180643.0765706794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ROUND(Anteile!$B$31/'Abs3'!$M$2102*'Abs3'!M891,0)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1993</v>
      </c>
      <c r="F892" s="37">
        <f>Gmden!N891</f>
        <v>0</v>
      </c>
      <c r="G892" s="8">
        <f t="shared" si="67"/>
        <v>0</v>
      </c>
      <c r="H892" s="25">
        <f>ROUND(Anteile!$B$29/'Abs3'!$G$2102*'Abs3'!G892,0)</f>
        <v>0</v>
      </c>
      <c r="I892" s="37">
        <f>Gmden!O891</f>
        <v>0</v>
      </c>
      <c r="J892" s="8">
        <f t="shared" si="68"/>
        <v>0</v>
      </c>
      <c r="K892" s="25">
        <f>ROUND(Anteile!$B$30/'Abs3'!$J$2102*'Abs3'!J892,0)</f>
        <v>0</v>
      </c>
      <c r="L892" s="8">
        <f>Gmden!M891</f>
        <v>2035776.0034985067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ROUND(Anteile!$B$31/'Abs3'!$M$2102*'Abs3'!M892,0)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1000</v>
      </c>
      <c r="F893" s="37">
        <f>Gmden!N892</f>
        <v>0</v>
      </c>
      <c r="G893" s="8">
        <f t="shared" si="67"/>
        <v>0</v>
      </c>
      <c r="H893" s="25">
        <f>ROUND(Anteile!$B$29/'Abs3'!$G$2102*'Abs3'!G893,0)</f>
        <v>0</v>
      </c>
      <c r="I893" s="37">
        <f>Gmden!O892</f>
        <v>0</v>
      </c>
      <c r="J893" s="8">
        <f t="shared" si="68"/>
        <v>0</v>
      </c>
      <c r="K893" s="25">
        <f>ROUND(Anteile!$B$30/'Abs3'!$J$2102*'Abs3'!J893,0)</f>
        <v>0</v>
      </c>
      <c r="L893" s="8">
        <f>Gmden!M892</f>
        <v>1217521.6894750013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ROUND(Anteile!$B$31/'Abs3'!$M$2102*'Abs3'!M893,0)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1181</v>
      </c>
      <c r="F894" s="37">
        <f>Gmden!N893</f>
        <v>0</v>
      </c>
      <c r="G894" s="8">
        <f t="shared" si="67"/>
        <v>0</v>
      </c>
      <c r="H894" s="25">
        <f>ROUND(Anteile!$B$29/'Abs3'!$G$2102*'Abs3'!G894,0)</f>
        <v>0</v>
      </c>
      <c r="I894" s="37">
        <f>Gmden!O893</f>
        <v>0</v>
      </c>
      <c r="J894" s="8">
        <f t="shared" si="68"/>
        <v>0</v>
      </c>
      <c r="K894" s="25">
        <f>ROUND(Anteile!$B$30/'Abs3'!$J$2102*'Abs3'!J894,0)</f>
        <v>0</v>
      </c>
      <c r="L894" s="8">
        <f>Gmden!M893</f>
        <v>1614600.6746672033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ROUND(Anteile!$B$31/'Abs3'!$M$2102*'Abs3'!M894,0)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1334</v>
      </c>
      <c r="F895" s="37">
        <f>Gmden!N894</f>
        <v>0</v>
      </c>
      <c r="G895" s="8">
        <f t="shared" si="67"/>
        <v>0</v>
      </c>
      <c r="H895" s="25">
        <f>ROUND(Anteile!$B$29/'Abs3'!$G$2102*'Abs3'!G895,0)</f>
        <v>0</v>
      </c>
      <c r="I895" s="37">
        <f>Gmden!O894</f>
        <v>0</v>
      </c>
      <c r="J895" s="8">
        <f t="shared" si="68"/>
        <v>0</v>
      </c>
      <c r="K895" s="25">
        <f>ROUND(Anteile!$B$30/'Abs3'!$J$2102*'Abs3'!J895,0)</f>
        <v>0</v>
      </c>
      <c r="L895" s="8">
        <f>Gmden!M894</f>
        <v>1451051.7287942839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ROUND(Anteile!$B$31/'Abs3'!$M$2102*'Abs3'!M895,0)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624</v>
      </c>
      <c r="F896" s="37">
        <f>Gmden!N895</f>
        <v>0</v>
      </c>
      <c r="G896" s="8">
        <f t="shared" si="67"/>
        <v>0</v>
      </c>
      <c r="H896" s="25">
        <f>ROUND(Anteile!$B$29/'Abs3'!$G$2102*'Abs3'!G896,0)</f>
        <v>0</v>
      </c>
      <c r="I896" s="37">
        <f>Gmden!O895</f>
        <v>0</v>
      </c>
      <c r="J896" s="8">
        <f t="shared" si="68"/>
        <v>0</v>
      </c>
      <c r="K896" s="25">
        <f>ROUND(Anteile!$B$30/'Abs3'!$J$2102*'Abs3'!J896,0)</f>
        <v>0</v>
      </c>
      <c r="L896" s="8">
        <f>Gmden!M895</f>
        <v>555103.44604770117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ROUND(Anteile!$B$31/'Abs3'!$M$2102*'Abs3'!M896,0)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1300</v>
      </c>
      <c r="F897" s="37">
        <f>Gmden!N896</f>
        <v>0</v>
      </c>
      <c r="G897" s="8">
        <f t="shared" si="67"/>
        <v>0</v>
      </c>
      <c r="H897" s="25">
        <f>ROUND(Anteile!$B$29/'Abs3'!$G$2102*'Abs3'!G897,0)</f>
        <v>0</v>
      </c>
      <c r="I897" s="37">
        <f>Gmden!O896</f>
        <v>0</v>
      </c>
      <c r="J897" s="8">
        <f t="shared" si="68"/>
        <v>0</v>
      </c>
      <c r="K897" s="25">
        <f>ROUND(Anteile!$B$30/'Abs3'!$J$2102*'Abs3'!J897,0)</f>
        <v>0</v>
      </c>
      <c r="L897" s="8">
        <f>Gmden!M896</f>
        <v>1297726.3700993771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ROUND(Anteile!$B$31/'Abs3'!$M$2102*'Abs3'!M897,0)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3626</v>
      </c>
      <c r="F898" s="37">
        <f>Gmden!N897</f>
        <v>0</v>
      </c>
      <c r="G898" s="8">
        <f t="shared" si="67"/>
        <v>0</v>
      </c>
      <c r="H898" s="25">
        <f>ROUND(Anteile!$B$29/'Abs3'!$G$2102*'Abs3'!G898,0)</f>
        <v>0</v>
      </c>
      <c r="I898" s="37">
        <f>Gmden!O897</f>
        <v>0</v>
      </c>
      <c r="J898" s="8">
        <f t="shared" si="68"/>
        <v>0</v>
      </c>
      <c r="K898" s="25">
        <f>ROUND(Anteile!$B$30/'Abs3'!$J$2102*'Abs3'!J898,0)</f>
        <v>0</v>
      </c>
      <c r="L898" s="8">
        <f>Gmden!M897</f>
        <v>3978852.3908156478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ROUND(Anteile!$B$31/'Abs3'!$M$2102*'Abs3'!M898,0)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3258</v>
      </c>
      <c r="F899" s="37">
        <f>Gmden!N898</f>
        <v>0</v>
      </c>
      <c r="G899" s="8">
        <f t="shared" si="67"/>
        <v>0</v>
      </c>
      <c r="H899" s="25">
        <f>ROUND(Anteile!$B$29/'Abs3'!$G$2102*'Abs3'!G899,0)</f>
        <v>0</v>
      </c>
      <c r="I899" s="37">
        <f>Gmden!O898</f>
        <v>0</v>
      </c>
      <c r="J899" s="8">
        <f t="shared" si="68"/>
        <v>0</v>
      </c>
      <c r="K899" s="25">
        <f>ROUND(Anteile!$B$30/'Abs3'!$J$2102*'Abs3'!J899,0)</f>
        <v>0</v>
      </c>
      <c r="L899" s="8">
        <f>Gmden!M898</f>
        <v>3188423.8149413625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ROUND(Anteile!$B$31/'Abs3'!$M$2102*'Abs3'!M899,0)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1398</v>
      </c>
      <c r="F900" s="37">
        <f>Gmden!N899</f>
        <v>0</v>
      </c>
      <c r="G900" s="8">
        <f t="shared" si="67"/>
        <v>0</v>
      </c>
      <c r="H900" s="25">
        <f>ROUND(Anteile!$B$29/'Abs3'!$G$2102*'Abs3'!G900,0)</f>
        <v>0</v>
      </c>
      <c r="I900" s="37">
        <f>Gmden!O899</f>
        <v>0</v>
      </c>
      <c r="J900" s="8">
        <f t="shared" si="68"/>
        <v>0</v>
      </c>
      <c r="K900" s="25">
        <f>ROUND(Anteile!$B$30/'Abs3'!$J$2102*'Abs3'!J900,0)</f>
        <v>0</v>
      </c>
      <c r="L900" s="8">
        <f>Gmden!M899</f>
        <v>1685481.4163376382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ROUND(Anteile!$B$31/'Abs3'!$M$2102*'Abs3'!M900,0)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697</v>
      </c>
      <c r="F901" s="37">
        <f>Gmden!N900</f>
        <v>0</v>
      </c>
      <c r="G901" s="8">
        <f t="shared" si="67"/>
        <v>0</v>
      </c>
      <c r="H901" s="25">
        <f>ROUND(Anteile!$B$29/'Abs3'!$G$2102*'Abs3'!G901,0)</f>
        <v>0</v>
      </c>
      <c r="I901" s="37">
        <f>Gmden!O900</f>
        <v>0</v>
      </c>
      <c r="J901" s="8">
        <f t="shared" si="68"/>
        <v>0</v>
      </c>
      <c r="K901" s="25">
        <f>ROUND(Anteile!$B$30/'Abs3'!$J$2102*'Abs3'!J901,0)</f>
        <v>0</v>
      </c>
      <c r="L901" s="8">
        <f>Gmden!M900</f>
        <v>787063.04324558924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ROUND(Anteile!$B$31/'Abs3'!$M$2102*'Abs3'!M901,0)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1192</v>
      </c>
      <c r="F902" s="37">
        <f>Gmden!N901</f>
        <v>0</v>
      </c>
      <c r="G902" s="8">
        <f t="shared" si="67"/>
        <v>0</v>
      </c>
      <c r="H902" s="25">
        <f>ROUND(Anteile!$B$29/'Abs3'!$G$2102*'Abs3'!G902,0)</f>
        <v>0</v>
      </c>
      <c r="I902" s="37">
        <f>Gmden!O901</f>
        <v>0</v>
      </c>
      <c r="J902" s="8">
        <f t="shared" si="68"/>
        <v>0</v>
      </c>
      <c r="K902" s="25">
        <f>ROUND(Anteile!$B$30/'Abs3'!$J$2102*'Abs3'!J902,0)</f>
        <v>0</v>
      </c>
      <c r="L902" s="8">
        <f>Gmden!M901</f>
        <v>1151722.1742449675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ROUND(Anteile!$B$31/'Abs3'!$M$2102*'Abs3'!M902,0)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4741</v>
      </c>
      <c r="F903" s="37">
        <f>Gmden!N902</f>
        <v>0</v>
      </c>
      <c r="G903" s="8">
        <f t="shared" si="67"/>
        <v>0</v>
      </c>
      <c r="H903" s="25">
        <f>ROUND(Anteile!$B$29/'Abs3'!$G$2102*'Abs3'!G903,0)</f>
        <v>0</v>
      </c>
      <c r="I903" s="37">
        <f>Gmden!O902</f>
        <v>0</v>
      </c>
      <c r="J903" s="8">
        <f t="shared" si="68"/>
        <v>0</v>
      </c>
      <c r="K903" s="25">
        <f>ROUND(Anteile!$B$30/'Abs3'!$J$2102*'Abs3'!J903,0)</f>
        <v>0</v>
      </c>
      <c r="L903" s="8">
        <f>Gmden!M902</f>
        <v>6759341.9080162672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ROUND(Anteile!$B$31/'Abs3'!$M$2102*'Abs3'!M903,0)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2769</v>
      </c>
      <c r="F904" s="37">
        <f>Gmden!N903</f>
        <v>0</v>
      </c>
      <c r="G904" s="8">
        <f t="shared" ref="G904:G967" si="72">IF(AND(E904&gt;$G$5,F904=1),E904,0)</f>
        <v>0</v>
      </c>
      <c r="H904" s="25">
        <f>ROUND(Anteile!$B$29/'Abs3'!$G$2102*'Abs3'!G904,0)</f>
        <v>0</v>
      </c>
      <c r="I904" s="37">
        <f>Gmden!O903</f>
        <v>0</v>
      </c>
      <c r="J904" s="8">
        <f t="shared" ref="J904:J967" si="73">IF(I904=1,E904,0)</f>
        <v>0</v>
      </c>
      <c r="K904" s="25">
        <f>ROUND(Anteile!$B$30/'Abs3'!$J$2102*'Abs3'!J904,0)</f>
        <v>0</v>
      </c>
      <c r="L904" s="8">
        <f>Gmden!M903</f>
        <v>2927860.5037116744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ROUND(Anteile!$B$31/'Abs3'!$M$2102*'Abs3'!M904,0)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1404</v>
      </c>
      <c r="F905" s="37">
        <f>Gmden!N904</f>
        <v>0</v>
      </c>
      <c r="G905" s="8">
        <f t="shared" si="72"/>
        <v>0</v>
      </c>
      <c r="H905" s="25">
        <f>ROUND(Anteile!$B$29/'Abs3'!$G$2102*'Abs3'!G905,0)</f>
        <v>0</v>
      </c>
      <c r="I905" s="37">
        <f>Gmden!O904</f>
        <v>0</v>
      </c>
      <c r="J905" s="8">
        <f t="shared" si="73"/>
        <v>0</v>
      </c>
      <c r="K905" s="25">
        <f>ROUND(Anteile!$B$30/'Abs3'!$J$2102*'Abs3'!J905,0)</f>
        <v>0</v>
      </c>
      <c r="L905" s="8">
        <f>Gmden!M904</f>
        <v>1398721.0161073275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ROUND(Anteile!$B$31/'Abs3'!$M$2102*'Abs3'!M905,0)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6677</v>
      </c>
      <c r="F906" s="37">
        <f>Gmden!N905</f>
        <v>0</v>
      </c>
      <c r="G906" s="8">
        <f t="shared" si="72"/>
        <v>0</v>
      </c>
      <c r="H906" s="25">
        <f>ROUND(Anteile!$B$29/'Abs3'!$G$2102*'Abs3'!G906,0)</f>
        <v>0</v>
      </c>
      <c r="I906" s="37">
        <f>Gmden!O905</f>
        <v>0</v>
      </c>
      <c r="J906" s="8">
        <f t="shared" si="73"/>
        <v>0</v>
      </c>
      <c r="K906" s="25">
        <f>ROUND(Anteile!$B$30/'Abs3'!$J$2102*'Abs3'!J906,0)</f>
        <v>0</v>
      </c>
      <c r="L906" s="8">
        <f>Gmden!M905</f>
        <v>11028774.043702725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ROUND(Anteile!$B$31/'Abs3'!$M$2102*'Abs3'!M906,0)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2537</v>
      </c>
      <c r="F907" s="37">
        <f>Gmden!N906</f>
        <v>0</v>
      </c>
      <c r="G907" s="8">
        <f t="shared" si="72"/>
        <v>0</v>
      </c>
      <c r="H907" s="25">
        <f>ROUND(Anteile!$B$29/'Abs3'!$G$2102*'Abs3'!G907,0)</f>
        <v>0</v>
      </c>
      <c r="I907" s="37">
        <f>Gmden!O906</f>
        <v>0</v>
      </c>
      <c r="J907" s="8">
        <f t="shared" si="73"/>
        <v>0</v>
      </c>
      <c r="K907" s="25">
        <f>ROUND(Anteile!$B$30/'Abs3'!$J$2102*'Abs3'!J907,0)</f>
        <v>0</v>
      </c>
      <c r="L907" s="8">
        <f>Gmden!M906</f>
        <v>2773653.1526170154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ROUND(Anteile!$B$31/'Abs3'!$M$2102*'Abs3'!M907,0)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1207</v>
      </c>
      <c r="F908" s="37">
        <f>Gmden!N907</f>
        <v>0</v>
      </c>
      <c r="G908" s="8">
        <f t="shared" si="72"/>
        <v>0</v>
      </c>
      <c r="H908" s="25">
        <f>ROUND(Anteile!$B$29/'Abs3'!$G$2102*'Abs3'!G908,0)</f>
        <v>0</v>
      </c>
      <c r="I908" s="37">
        <f>Gmden!O907</f>
        <v>0</v>
      </c>
      <c r="J908" s="8">
        <f t="shared" si="73"/>
        <v>0</v>
      </c>
      <c r="K908" s="25">
        <f>ROUND(Anteile!$B$30/'Abs3'!$J$2102*'Abs3'!J908,0)</f>
        <v>0</v>
      </c>
      <c r="L908" s="8">
        <f>Gmden!M907</f>
        <v>1154510.383669191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ROUND(Anteile!$B$31/'Abs3'!$M$2102*'Abs3'!M908,0)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1060</v>
      </c>
      <c r="F909" s="37">
        <f>Gmden!N908</f>
        <v>0</v>
      </c>
      <c r="G909" s="8">
        <f t="shared" si="72"/>
        <v>0</v>
      </c>
      <c r="H909" s="25">
        <f>ROUND(Anteile!$B$29/'Abs3'!$G$2102*'Abs3'!G909,0)</f>
        <v>0</v>
      </c>
      <c r="I909" s="37">
        <f>Gmden!O908</f>
        <v>0</v>
      </c>
      <c r="J909" s="8">
        <f t="shared" si="73"/>
        <v>0</v>
      </c>
      <c r="K909" s="25">
        <f>ROUND(Anteile!$B$30/'Abs3'!$J$2102*'Abs3'!J909,0)</f>
        <v>0</v>
      </c>
      <c r="L909" s="8">
        <f>Gmden!M908</f>
        <v>1028192.6793117999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ROUND(Anteile!$B$31/'Abs3'!$M$2102*'Abs3'!M909,0)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1683</v>
      </c>
      <c r="F910" s="37">
        <f>Gmden!N909</f>
        <v>0</v>
      </c>
      <c r="G910" s="8">
        <f t="shared" si="72"/>
        <v>0</v>
      </c>
      <c r="H910" s="25">
        <f>ROUND(Anteile!$B$29/'Abs3'!$G$2102*'Abs3'!G910,0)</f>
        <v>0</v>
      </c>
      <c r="I910" s="37">
        <f>Gmden!O909</f>
        <v>0</v>
      </c>
      <c r="J910" s="8">
        <f t="shared" si="73"/>
        <v>0</v>
      </c>
      <c r="K910" s="25">
        <f>ROUND(Anteile!$B$30/'Abs3'!$J$2102*'Abs3'!J910,0)</f>
        <v>0</v>
      </c>
      <c r="L910" s="8">
        <f>Gmden!M909</f>
        <v>2094687.4853978863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ROUND(Anteile!$B$31/'Abs3'!$M$2102*'Abs3'!M910,0)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3088</v>
      </c>
      <c r="F911" s="37">
        <f>Gmden!N910</f>
        <v>0</v>
      </c>
      <c r="G911" s="8">
        <f t="shared" si="72"/>
        <v>0</v>
      </c>
      <c r="H911" s="25">
        <f>ROUND(Anteile!$B$29/'Abs3'!$G$2102*'Abs3'!G911,0)</f>
        <v>0</v>
      </c>
      <c r="I911" s="37">
        <f>Gmden!O910</f>
        <v>0</v>
      </c>
      <c r="J911" s="8">
        <f t="shared" si="73"/>
        <v>0</v>
      </c>
      <c r="K911" s="25">
        <f>ROUND(Anteile!$B$30/'Abs3'!$J$2102*'Abs3'!J911,0)</f>
        <v>0</v>
      </c>
      <c r="L911" s="8">
        <f>Gmden!M910</f>
        <v>5162874.0714668287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ROUND(Anteile!$B$31/'Abs3'!$M$2102*'Abs3'!M911,0)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2251</v>
      </c>
      <c r="F912" s="37">
        <f>Gmden!N911</f>
        <v>0</v>
      </c>
      <c r="G912" s="8">
        <f t="shared" si="72"/>
        <v>0</v>
      </c>
      <c r="H912" s="25">
        <f>ROUND(Anteile!$B$29/'Abs3'!$G$2102*'Abs3'!G912,0)</f>
        <v>0</v>
      </c>
      <c r="I912" s="37">
        <f>Gmden!O911</f>
        <v>0</v>
      </c>
      <c r="J912" s="8">
        <f t="shared" si="73"/>
        <v>0</v>
      </c>
      <c r="K912" s="25">
        <f>ROUND(Anteile!$B$30/'Abs3'!$J$2102*'Abs3'!J912,0)</f>
        <v>0</v>
      </c>
      <c r="L912" s="8">
        <f>Gmden!M911</f>
        <v>3072586.5335951522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ROUND(Anteile!$B$31/'Abs3'!$M$2102*'Abs3'!M912,0)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3300</v>
      </c>
      <c r="F913" s="37">
        <f>Gmden!N912</f>
        <v>0</v>
      </c>
      <c r="G913" s="8">
        <f t="shared" si="72"/>
        <v>0</v>
      </c>
      <c r="H913" s="25">
        <f>ROUND(Anteile!$B$29/'Abs3'!$G$2102*'Abs3'!G913,0)</f>
        <v>0</v>
      </c>
      <c r="I913" s="37">
        <f>Gmden!O912</f>
        <v>0</v>
      </c>
      <c r="J913" s="8">
        <f t="shared" si="73"/>
        <v>0</v>
      </c>
      <c r="K913" s="25">
        <f>ROUND(Anteile!$B$30/'Abs3'!$J$2102*'Abs3'!J913,0)</f>
        <v>0</v>
      </c>
      <c r="L913" s="8">
        <f>Gmden!M912</f>
        <v>3278428.613329188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ROUND(Anteile!$B$31/'Abs3'!$M$2102*'Abs3'!M913,0)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966</v>
      </c>
      <c r="F914" s="37">
        <f>Gmden!N913</f>
        <v>0</v>
      </c>
      <c r="G914" s="8">
        <f t="shared" si="72"/>
        <v>0</v>
      </c>
      <c r="H914" s="25">
        <f>ROUND(Anteile!$B$29/'Abs3'!$G$2102*'Abs3'!G914,0)</f>
        <v>0</v>
      </c>
      <c r="I914" s="37">
        <f>Gmden!O913</f>
        <v>0</v>
      </c>
      <c r="J914" s="8">
        <f t="shared" si="73"/>
        <v>0</v>
      </c>
      <c r="K914" s="25">
        <f>ROUND(Anteile!$B$30/'Abs3'!$J$2102*'Abs3'!J914,0)</f>
        <v>0</v>
      </c>
      <c r="L914" s="8">
        <f>Gmden!M913</f>
        <v>988858.68291999889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ROUND(Anteile!$B$31/'Abs3'!$M$2102*'Abs3'!M914,0)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1003</v>
      </c>
      <c r="F915" s="37">
        <f>Gmden!N914</f>
        <v>0</v>
      </c>
      <c r="G915" s="8">
        <f t="shared" si="72"/>
        <v>0</v>
      </c>
      <c r="H915" s="25">
        <f>ROUND(Anteile!$B$29/'Abs3'!$G$2102*'Abs3'!G915,0)</f>
        <v>0</v>
      </c>
      <c r="I915" s="37">
        <f>Gmden!O914</f>
        <v>0</v>
      </c>
      <c r="J915" s="8">
        <f t="shared" si="73"/>
        <v>0</v>
      </c>
      <c r="K915" s="25">
        <f>ROUND(Anteile!$B$30/'Abs3'!$J$2102*'Abs3'!J915,0)</f>
        <v>0</v>
      </c>
      <c r="L915" s="8">
        <f>Gmden!M914</f>
        <v>976893.27149975044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ROUND(Anteile!$B$31/'Abs3'!$M$2102*'Abs3'!M915,0)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1108</v>
      </c>
      <c r="F916" s="37">
        <f>Gmden!N915</f>
        <v>0</v>
      </c>
      <c r="G916" s="8">
        <f t="shared" si="72"/>
        <v>0</v>
      </c>
      <c r="H916" s="25">
        <f>ROUND(Anteile!$B$29/'Abs3'!$G$2102*'Abs3'!G916,0)</f>
        <v>0</v>
      </c>
      <c r="I916" s="37">
        <f>Gmden!O915</f>
        <v>0</v>
      </c>
      <c r="J916" s="8">
        <f t="shared" si="73"/>
        <v>0</v>
      </c>
      <c r="K916" s="25">
        <f>ROUND(Anteile!$B$30/'Abs3'!$J$2102*'Abs3'!J916,0)</f>
        <v>0</v>
      </c>
      <c r="L916" s="8">
        <f>Gmden!M915</f>
        <v>2183200.6674693157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ROUND(Anteile!$B$31/'Abs3'!$M$2102*'Abs3'!M916,0)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1677</v>
      </c>
      <c r="F917" s="37">
        <f>Gmden!N916</f>
        <v>0</v>
      </c>
      <c r="G917" s="8">
        <f t="shared" si="72"/>
        <v>0</v>
      </c>
      <c r="H917" s="25">
        <f>ROUND(Anteile!$B$29/'Abs3'!$G$2102*'Abs3'!G917,0)</f>
        <v>0</v>
      </c>
      <c r="I917" s="37">
        <f>Gmden!O916</f>
        <v>0</v>
      </c>
      <c r="J917" s="8">
        <f t="shared" si="73"/>
        <v>0</v>
      </c>
      <c r="K917" s="25">
        <f>ROUND(Anteile!$B$30/'Abs3'!$J$2102*'Abs3'!J917,0)</f>
        <v>0</v>
      </c>
      <c r="L917" s="8">
        <f>Gmden!M916</f>
        <v>1608561.3656281966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ROUND(Anteile!$B$31/'Abs3'!$M$2102*'Abs3'!M917,0)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992</v>
      </c>
      <c r="F918" s="37">
        <f>Gmden!N917</f>
        <v>0</v>
      </c>
      <c r="G918" s="8">
        <f t="shared" si="72"/>
        <v>0</v>
      </c>
      <c r="H918" s="25">
        <f>ROUND(Anteile!$B$29/'Abs3'!$G$2102*'Abs3'!G918,0)</f>
        <v>0</v>
      </c>
      <c r="I918" s="37">
        <f>Gmden!O917</f>
        <v>0</v>
      </c>
      <c r="J918" s="8">
        <f t="shared" si="73"/>
        <v>0</v>
      </c>
      <c r="K918" s="25">
        <f>ROUND(Anteile!$B$30/'Abs3'!$J$2102*'Abs3'!J918,0)</f>
        <v>0</v>
      </c>
      <c r="L918" s="8">
        <f>Gmden!M917</f>
        <v>1066043.8619219863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ROUND(Anteile!$B$31/'Abs3'!$M$2102*'Abs3'!M918,0)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930</v>
      </c>
      <c r="F919" s="37">
        <f>Gmden!N918</f>
        <v>0</v>
      </c>
      <c r="G919" s="8">
        <f t="shared" si="72"/>
        <v>0</v>
      </c>
      <c r="H919" s="25">
        <f>ROUND(Anteile!$B$29/'Abs3'!$G$2102*'Abs3'!G919,0)</f>
        <v>0</v>
      </c>
      <c r="I919" s="37">
        <f>Gmden!O918</f>
        <v>0</v>
      </c>
      <c r="J919" s="8">
        <f t="shared" si="73"/>
        <v>0</v>
      </c>
      <c r="K919" s="25">
        <f>ROUND(Anteile!$B$30/'Abs3'!$J$2102*'Abs3'!J919,0)</f>
        <v>0</v>
      </c>
      <c r="L919" s="8">
        <f>Gmden!M918</f>
        <v>942852.55430186226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ROUND(Anteile!$B$31/'Abs3'!$M$2102*'Abs3'!M919,0)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403</v>
      </c>
      <c r="F920" s="37">
        <f>Gmden!N919</f>
        <v>0</v>
      </c>
      <c r="G920" s="8">
        <f t="shared" si="72"/>
        <v>0</v>
      </c>
      <c r="H920" s="25">
        <f>ROUND(Anteile!$B$29/'Abs3'!$G$2102*'Abs3'!G920,0)</f>
        <v>0</v>
      </c>
      <c r="I920" s="37">
        <f>Gmden!O919</f>
        <v>0</v>
      </c>
      <c r="J920" s="8">
        <f t="shared" si="73"/>
        <v>0</v>
      </c>
      <c r="K920" s="25">
        <f>ROUND(Anteile!$B$30/'Abs3'!$J$2102*'Abs3'!J920,0)</f>
        <v>0</v>
      </c>
      <c r="L920" s="8">
        <f>Gmden!M919</f>
        <v>585866.02453080693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ROUND(Anteile!$B$31/'Abs3'!$M$2102*'Abs3'!M920,0)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2045</v>
      </c>
      <c r="F921" s="37">
        <f>Gmden!N920</f>
        <v>0</v>
      </c>
      <c r="G921" s="8">
        <f t="shared" si="72"/>
        <v>0</v>
      </c>
      <c r="H921" s="25">
        <f>ROUND(Anteile!$B$29/'Abs3'!$G$2102*'Abs3'!G921,0)</f>
        <v>0</v>
      </c>
      <c r="I921" s="37">
        <f>Gmden!O920</f>
        <v>0</v>
      </c>
      <c r="J921" s="8">
        <f t="shared" si="73"/>
        <v>0</v>
      </c>
      <c r="K921" s="25">
        <f>ROUND(Anteile!$B$30/'Abs3'!$J$2102*'Abs3'!J921,0)</f>
        <v>0</v>
      </c>
      <c r="L921" s="8">
        <f>Gmden!M920</f>
        <v>2009727.241502482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ROUND(Anteile!$B$31/'Abs3'!$M$2102*'Abs3'!M921,0)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3138</v>
      </c>
      <c r="F922" s="37">
        <f>Gmden!N921</f>
        <v>0</v>
      </c>
      <c r="G922" s="8">
        <f t="shared" si="72"/>
        <v>0</v>
      </c>
      <c r="H922" s="25">
        <f>ROUND(Anteile!$B$29/'Abs3'!$G$2102*'Abs3'!G922,0)</f>
        <v>0</v>
      </c>
      <c r="I922" s="37">
        <f>Gmden!O921</f>
        <v>0</v>
      </c>
      <c r="J922" s="8">
        <f t="shared" si="73"/>
        <v>0</v>
      </c>
      <c r="K922" s="25">
        <f>ROUND(Anteile!$B$30/'Abs3'!$J$2102*'Abs3'!J922,0)</f>
        <v>0</v>
      </c>
      <c r="L922" s="8">
        <f>Gmden!M921</f>
        <v>3289999.8995475741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ROUND(Anteile!$B$31/'Abs3'!$M$2102*'Abs3'!M922,0)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2423</v>
      </c>
      <c r="F923" s="37">
        <f>Gmden!N922</f>
        <v>0</v>
      </c>
      <c r="G923" s="8">
        <f t="shared" si="72"/>
        <v>0</v>
      </c>
      <c r="H923" s="25">
        <f>ROUND(Anteile!$B$29/'Abs3'!$G$2102*'Abs3'!G923,0)</f>
        <v>0</v>
      </c>
      <c r="I923" s="37">
        <f>Gmden!O922</f>
        <v>0</v>
      </c>
      <c r="J923" s="8">
        <f t="shared" si="73"/>
        <v>0</v>
      </c>
      <c r="K923" s="25">
        <f>ROUND(Anteile!$B$30/'Abs3'!$J$2102*'Abs3'!J923,0)</f>
        <v>0</v>
      </c>
      <c r="L923" s="8">
        <f>Gmden!M922</f>
        <v>2648642.9369929163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ROUND(Anteile!$B$31/'Abs3'!$M$2102*'Abs3'!M923,0)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597</v>
      </c>
      <c r="F924" s="37">
        <f>Gmden!N923</f>
        <v>0</v>
      </c>
      <c r="G924" s="8">
        <f t="shared" si="72"/>
        <v>0</v>
      </c>
      <c r="H924" s="25">
        <f>ROUND(Anteile!$B$29/'Abs3'!$G$2102*'Abs3'!G924,0)</f>
        <v>0</v>
      </c>
      <c r="I924" s="37">
        <f>Gmden!O923</f>
        <v>0</v>
      </c>
      <c r="J924" s="8">
        <f t="shared" si="73"/>
        <v>0</v>
      </c>
      <c r="K924" s="25">
        <f>ROUND(Anteile!$B$30/'Abs3'!$J$2102*'Abs3'!J924,0)</f>
        <v>0</v>
      </c>
      <c r="L924" s="8">
        <f>Gmden!M923</f>
        <v>568828.36708409863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ROUND(Anteile!$B$31/'Abs3'!$M$2102*'Abs3'!M924,0)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406</v>
      </c>
      <c r="F925" s="37">
        <f>Gmden!N924</f>
        <v>0</v>
      </c>
      <c r="G925" s="8">
        <f t="shared" si="72"/>
        <v>0</v>
      </c>
      <c r="H925" s="25">
        <f>ROUND(Anteile!$B$29/'Abs3'!$G$2102*'Abs3'!G925,0)</f>
        <v>0</v>
      </c>
      <c r="I925" s="37">
        <f>Gmden!O924</f>
        <v>0</v>
      </c>
      <c r="J925" s="8">
        <f t="shared" si="73"/>
        <v>0</v>
      </c>
      <c r="K925" s="25">
        <f>ROUND(Anteile!$B$30/'Abs3'!$J$2102*'Abs3'!J925,0)</f>
        <v>0</v>
      </c>
      <c r="L925" s="8">
        <f>Gmden!M924</f>
        <v>387971.32441565162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ROUND(Anteile!$B$31/'Abs3'!$M$2102*'Abs3'!M925,0)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3926</v>
      </c>
      <c r="F926" s="37">
        <f>Gmden!N925</f>
        <v>0</v>
      </c>
      <c r="G926" s="8">
        <f t="shared" si="72"/>
        <v>0</v>
      </c>
      <c r="H926" s="25">
        <f>ROUND(Anteile!$B$29/'Abs3'!$G$2102*'Abs3'!G926,0)</f>
        <v>0</v>
      </c>
      <c r="I926" s="37">
        <f>Gmden!O925</f>
        <v>0</v>
      </c>
      <c r="J926" s="8">
        <f t="shared" si="73"/>
        <v>0</v>
      </c>
      <c r="K926" s="25">
        <f>ROUND(Anteile!$B$30/'Abs3'!$J$2102*'Abs3'!J926,0)</f>
        <v>0</v>
      </c>
      <c r="L926" s="8">
        <f>Gmden!M925</f>
        <v>4866383.6493001189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ROUND(Anteile!$B$31/'Abs3'!$M$2102*'Abs3'!M926,0)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999</v>
      </c>
      <c r="F927" s="37">
        <f>Gmden!N926</f>
        <v>0</v>
      </c>
      <c r="G927" s="8">
        <f t="shared" si="72"/>
        <v>0</v>
      </c>
      <c r="H927" s="25">
        <f>ROUND(Anteile!$B$29/'Abs3'!$G$2102*'Abs3'!G927,0)</f>
        <v>0</v>
      </c>
      <c r="I927" s="37">
        <f>Gmden!O926</f>
        <v>0</v>
      </c>
      <c r="J927" s="8">
        <f t="shared" si="73"/>
        <v>0</v>
      </c>
      <c r="K927" s="25">
        <f>ROUND(Anteile!$B$30/'Abs3'!$J$2102*'Abs3'!J927,0)</f>
        <v>0</v>
      </c>
      <c r="L927" s="8">
        <f>Gmden!M926</f>
        <v>1042800.8016532907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ROUND(Anteile!$B$31/'Abs3'!$M$2102*'Abs3'!M927,0)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2063</v>
      </c>
      <c r="F928" s="37">
        <f>Gmden!N927</f>
        <v>0</v>
      </c>
      <c r="G928" s="8">
        <f t="shared" si="72"/>
        <v>0</v>
      </c>
      <c r="H928" s="25">
        <f>ROUND(Anteile!$B$29/'Abs3'!$G$2102*'Abs3'!G928,0)</f>
        <v>0</v>
      </c>
      <c r="I928" s="37">
        <f>Gmden!O927</f>
        <v>0</v>
      </c>
      <c r="J928" s="8">
        <f t="shared" si="73"/>
        <v>0</v>
      </c>
      <c r="K928" s="25">
        <f>ROUND(Anteile!$B$30/'Abs3'!$J$2102*'Abs3'!J928,0)</f>
        <v>0</v>
      </c>
      <c r="L928" s="8">
        <f>Gmden!M927</f>
        <v>2690979.8208115501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ROUND(Anteile!$B$31/'Abs3'!$M$2102*'Abs3'!M928,0)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724</v>
      </c>
      <c r="F929" s="37">
        <f>Gmden!N928</f>
        <v>0</v>
      </c>
      <c r="G929" s="8">
        <f t="shared" si="72"/>
        <v>0</v>
      </c>
      <c r="H929" s="25">
        <f>ROUND(Anteile!$B$29/'Abs3'!$G$2102*'Abs3'!G929,0)</f>
        <v>0</v>
      </c>
      <c r="I929" s="37">
        <f>Gmden!O928</f>
        <v>0</v>
      </c>
      <c r="J929" s="8">
        <f t="shared" si="73"/>
        <v>0</v>
      </c>
      <c r="K929" s="25">
        <f>ROUND(Anteile!$B$30/'Abs3'!$J$2102*'Abs3'!J929,0)</f>
        <v>0</v>
      </c>
      <c r="L929" s="8">
        <f>Gmden!M928</f>
        <v>723916.84220919164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ROUND(Anteile!$B$31/'Abs3'!$M$2102*'Abs3'!M929,0)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688</v>
      </c>
      <c r="F930" s="37">
        <f>Gmden!N929</f>
        <v>0</v>
      </c>
      <c r="G930" s="8">
        <f t="shared" si="72"/>
        <v>0</v>
      </c>
      <c r="H930" s="25">
        <f>ROUND(Anteile!$B$29/'Abs3'!$G$2102*'Abs3'!G930,0)</f>
        <v>0</v>
      </c>
      <c r="I930" s="37">
        <f>Gmden!O929</f>
        <v>0</v>
      </c>
      <c r="J930" s="8">
        <f t="shared" si="73"/>
        <v>0</v>
      </c>
      <c r="K930" s="25">
        <f>ROUND(Anteile!$B$30/'Abs3'!$J$2102*'Abs3'!J930,0)</f>
        <v>0</v>
      </c>
      <c r="L930" s="8">
        <f>Gmden!M929</f>
        <v>627083.35359105503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ROUND(Anteile!$B$31/'Abs3'!$M$2102*'Abs3'!M930,0)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1373</v>
      </c>
      <c r="F931" s="37">
        <f>Gmden!N930</f>
        <v>0</v>
      </c>
      <c r="G931" s="8">
        <f t="shared" si="72"/>
        <v>0</v>
      </c>
      <c r="H931" s="25">
        <f>ROUND(Anteile!$B$29/'Abs3'!$G$2102*'Abs3'!G931,0)</f>
        <v>0</v>
      </c>
      <c r="I931" s="37">
        <f>Gmden!O930</f>
        <v>0</v>
      </c>
      <c r="J931" s="8">
        <f t="shared" si="73"/>
        <v>0</v>
      </c>
      <c r="K931" s="25">
        <f>ROUND(Anteile!$B$30/'Abs3'!$J$2102*'Abs3'!J931,0)</f>
        <v>0</v>
      </c>
      <c r="L931" s="8">
        <f>Gmden!M930</f>
        <v>2176690.0172972651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ROUND(Anteile!$B$31/'Abs3'!$M$2102*'Abs3'!M931,0)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6098</v>
      </c>
      <c r="F932" s="37">
        <f>Gmden!N931</f>
        <v>0</v>
      </c>
      <c r="G932" s="8">
        <f t="shared" si="72"/>
        <v>0</v>
      </c>
      <c r="H932" s="25">
        <f>ROUND(Anteile!$B$29/'Abs3'!$G$2102*'Abs3'!G932,0)</f>
        <v>0</v>
      </c>
      <c r="I932" s="37">
        <f>Gmden!O931</f>
        <v>0</v>
      </c>
      <c r="J932" s="8">
        <f t="shared" si="73"/>
        <v>0</v>
      </c>
      <c r="K932" s="25">
        <f>ROUND(Anteile!$B$30/'Abs3'!$J$2102*'Abs3'!J932,0)</f>
        <v>0</v>
      </c>
      <c r="L932" s="8">
        <f>Gmden!M931</f>
        <v>6161260.4859276945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ROUND(Anteile!$B$31/'Abs3'!$M$2102*'Abs3'!M932,0)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2201</v>
      </c>
      <c r="F933" s="37">
        <f>Gmden!N932</f>
        <v>0</v>
      </c>
      <c r="G933" s="8">
        <f t="shared" si="72"/>
        <v>0</v>
      </c>
      <c r="H933" s="25">
        <f>ROUND(Anteile!$B$29/'Abs3'!$G$2102*'Abs3'!G933,0)</f>
        <v>0</v>
      </c>
      <c r="I933" s="37">
        <f>Gmden!O932</f>
        <v>0</v>
      </c>
      <c r="J933" s="8">
        <f t="shared" si="73"/>
        <v>0</v>
      </c>
      <c r="K933" s="25">
        <f>ROUND(Anteile!$B$30/'Abs3'!$J$2102*'Abs3'!J933,0)</f>
        <v>0</v>
      </c>
      <c r="L933" s="8">
        <f>Gmden!M932</f>
        <v>2870139.6255144076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ROUND(Anteile!$B$31/'Abs3'!$M$2102*'Abs3'!M933,0)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4125</v>
      </c>
      <c r="F934" s="37">
        <f>Gmden!N933</f>
        <v>0</v>
      </c>
      <c r="G934" s="8">
        <f t="shared" si="72"/>
        <v>0</v>
      </c>
      <c r="H934" s="25">
        <f>ROUND(Anteile!$B$29/'Abs3'!$G$2102*'Abs3'!G934,0)</f>
        <v>0</v>
      </c>
      <c r="I934" s="37">
        <f>Gmden!O933</f>
        <v>0</v>
      </c>
      <c r="J934" s="8">
        <f t="shared" si="73"/>
        <v>0</v>
      </c>
      <c r="K934" s="25">
        <f>ROUND(Anteile!$B$30/'Abs3'!$J$2102*'Abs3'!J934,0)</f>
        <v>0</v>
      </c>
      <c r="L934" s="8">
        <f>Gmden!M933</f>
        <v>6059098.6116614863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ROUND(Anteile!$B$31/'Abs3'!$M$2102*'Abs3'!M934,0)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2401</v>
      </c>
      <c r="F935" s="37">
        <f>Gmden!N934</f>
        <v>0</v>
      </c>
      <c r="G935" s="8">
        <f t="shared" si="72"/>
        <v>0</v>
      </c>
      <c r="H935" s="25">
        <f>ROUND(Anteile!$B$29/'Abs3'!$G$2102*'Abs3'!G935,0)</f>
        <v>0</v>
      </c>
      <c r="I935" s="37">
        <f>Gmden!O934</f>
        <v>0</v>
      </c>
      <c r="J935" s="8">
        <f t="shared" si="73"/>
        <v>0</v>
      </c>
      <c r="K935" s="25">
        <f>ROUND(Anteile!$B$30/'Abs3'!$J$2102*'Abs3'!J935,0)</f>
        <v>0</v>
      </c>
      <c r="L935" s="8">
        <f>Gmden!M934</f>
        <v>3107999.0478373882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ROUND(Anteile!$B$31/'Abs3'!$M$2102*'Abs3'!M935,0)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1315</v>
      </c>
      <c r="F936" s="37">
        <f>Gmden!N935</f>
        <v>0</v>
      </c>
      <c r="G936" s="8">
        <f t="shared" si="72"/>
        <v>0</v>
      </c>
      <c r="H936" s="25">
        <f>ROUND(Anteile!$B$29/'Abs3'!$G$2102*'Abs3'!G936,0)</f>
        <v>0</v>
      </c>
      <c r="I936" s="37">
        <f>Gmden!O935</f>
        <v>0</v>
      </c>
      <c r="J936" s="8">
        <f t="shared" si="73"/>
        <v>0</v>
      </c>
      <c r="K936" s="25">
        <f>ROUND(Anteile!$B$30/'Abs3'!$J$2102*'Abs3'!J936,0)</f>
        <v>0</v>
      </c>
      <c r="L936" s="8">
        <f>Gmden!M935</f>
        <v>1321370.6295236009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ROUND(Anteile!$B$31/'Abs3'!$M$2102*'Abs3'!M936,0)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4082</v>
      </c>
      <c r="F937" s="37">
        <f>Gmden!N936</f>
        <v>0</v>
      </c>
      <c r="G937" s="8">
        <f t="shared" si="72"/>
        <v>0</v>
      </c>
      <c r="H937" s="25">
        <f>ROUND(Anteile!$B$29/'Abs3'!$G$2102*'Abs3'!G937,0)</f>
        <v>0</v>
      </c>
      <c r="I937" s="37">
        <f>Gmden!O936</f>
        <v>0</v>
      </c>
      <c r="J937" s="8">
        <f t="shared" si="73"/>
        <v>0</v>
      </c>
      <c r="K937" s="25">
        <f>ROUND(Anteile!$B$30/'Abs3'!$J$2102*'Abs3'!J937,0)</f>
        <v>0</v>
      </c>
      <c r="L937" s="8">
        <f>Gmden!M936</f>
        <v>4283211.1233120449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ROUND(Anteile!$B$31/'Abs3'!$M$2102*'Abs3'!M937,0)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2016</v>
      </c>
      <c r="F938" s="37">
        <f>Gmden!N937</f>
        <v>0</v>
      </c>
      <c r="G938" s="8">
        <f t="shared" si="72"/>
        <v>0</v>
      </c>
      <c r="H938" s="25">
        <f>ROUND(Anteile!$B$29/'Abs3'!$G$2102*'Abs3'!G938,0)</f>
        <v>0</v>
      </c>
      <c r="I938" s="37">
        <f>Gmden!O937</f>
        <v>0</v>
      </c>
      <c r="J938" s="8">
        <f t="shared" si="73"/>
        <v>0</v>
      </c>
      <c r="K938" s="25">
        <f>ROUND(Anteile!$B$30/'Abs3'!$J$2102*'Abs3'!J938,0)</f>
        <v>0</v>
      </c>
      <c r="L938" s="8">
        <f>Gmden!M937</f>
        <v>2622382.1726156496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ROUND(Anteile!$B$31/'Abs3'!$M$2102*'Abs3'!M938,0)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2934</v>
      </c>
      <c r="F939" s="37">
        <f>Gmden!N938</f>
        <v>0</v>
      </c>
      <c r="G939" s="8">
        <f t="shared" si="72"/>
        <v>0</v>
      </c>
      <c r="H939" s="25">
        <f>ROUND(Anteile!$B$29/'Abs3'!$G$2102*'Abs3'!G939,0)</f>
        <v>0</v>
      </c>
      <c r="I939" s="37">
        <f>Gmden!O938</f>
        <v>0</v>
      </c>
      <c r="J939" s="8">
        <f t="shared" si="73"/>
        <v>0</v>
      </c>
      <c r="K939" s="25">
        <f>ROUND(Anteile!$B$30/'Abs3'!$J$2102*'Abs3'!J939,0)</f>
        <v>0</v>
      </c>
      <c r="L939" s="8">
        <f>Gmden!M938</f>
        <v>3360219.8073781333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ROUND(Anteile!$B$31/'Abs3'!$M$2102*'Abs3'!M939,0)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1835</v>
      </c>
      <c r="F940" s="37">
        <f>Gmden!N939</f>
        <v>0</v>
      </c>
      <c r="G940" s="8">
        <f t="shared" si="72"/>
        <v>0</v>
      </c>
      <c r="H940" s="25">
        <f>ROUND(Anteile!$B$29/'Abs3'!$G$2102*'Abs3'!G940,0)</f>
        <v>0</v>
      </c>
      <c r="I940" s="37">
        <f>Gmden!O939</f>
        <v>0</v>
      </c>
      <c r="J940" s="8">
        <f t="shared" si="73"/>
        <v>0</v>
      </c>
      <c r="K940" s="25">
        <f>ROUND(Anteile!$B$30/'Abs3'!$J$2102*'Abs3'!J940,0)</f>
        <v>0</v>
      </c>
      <c r="L940" s="8">
        <f>Gmden!M939</f>
        <v>2390824.259563352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ROUND(Anteile!$B$31/'Abs3'!$M$2102*'Abs3'!M940,0)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2327</v>
      </c>
      <c r="F941" s="37">
        <f>Gmden!N940</f>
        <v>0</v>
      </c>
      <c r="G941" s="8">
        <f t="shared" si="72"/>
        <v>0</v>
      </c>
      <c r="H941" s="25">
        <f>ROUND(Anteile!$B$29/'Abs3'!$G$2102*'Abs3'!G941,0)</f>
        <v>0</v>
      </c>
      <c r="I941" s="37">
        <f>Gmden!O940</f>
        <v>0</v>
      </c>
      <c r="J941" s="8">
        <f t="shared" si="73"/>
        <v>0</v>
      </c>
      <c r="K941" s="25">
        <f>ROUND(Anteile!$B$30/'Abs3'!$J$2102*'Abs3'!J941,0)</f>
        <v>0</v>
      </c>
      <c r="L941" s="8">
        <f>Gmden!M940</f>
        <v>2269945.0406778855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ROUND(Anteile!$B$31/'Abs3'!$M$2102*'Abs3'!M941,0)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2243</v>
      </c>
      <c r="F942" s="37">
        <f>Gmden!N941</f>
        <v>0</v>
      </c>
      <c r="G942" s="8">
        <f t="shared" si="72"/>
        <v>0</v>
      </c>
      <c r="H942" s="25">
        <f>ROUND(Anteile!$B$29/'Abs3'!$G$2102*'Abs3'!G942,0)</f>
        <v>0</v>
      </c>
      <c r="I942" s="37">
        <f>Gmden!O941</f>
        <v>0</v>
      </c>
      <c r="J942" s="8">
        <f t="shared" si="73"/>
        <v>0</v>
      </c>
      <c r="K942" s="25">
        <f>ROUND(Anteile!$B$30/'Abs3'!$J$2102*'Abs3'!J942,0)</f>
        <v>0</v>
      </c>
      <c r="L942" s="8">
        <f>Gmden!M941</f>
        <v>2162670.8439022331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ROUND(Anteile!$B$31/'Abs3'!$M$2102*'Abs3'!M942,0)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1582</v>
      </c>
      <c r="F943" s="37">
        <f>Gmden!N942</f>
        <v>0</v>
      </c>
      <c r="G943" s="8">
        <f t="shared" si="72"/>
        <v>0</v>
      </c>
      <c r="H943" s="25">
        <f>ROUND(Anteile!$B$29/'Abs3'!$G$2102*'Abs3'!G943,0)</f>
        <v>0</v>
      </c>
      <c r="I943" s="37">
        <f>Gmden!O942</f>
        <v>0</v>
      </c>
      <c r="J943" s="8">
        <f t="shared" si="73"/>
        <v>0</v>
      </c>
      <c r="K943" s="25">
        <f>ROUND(Anteile!$B$30/'Abs3'!$J$2102*'Abs3'!J943,0)</f>
        <v>0</v>
      </c>
      <c r="L943" s="8">
        <f>Gmden!M942</f>
        <v>1510984.0692747808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ROUND(Anteile!$B$31/'Abs3'!$M$2102*'Abs3'!M943,0)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7957</v>
      </c>
      <c r="F944" s="37">
        <f>Gmden!N943</f>
        <v>0</v>
      </c>
      <c r="G944" s="8">
        <f t="shared" si="72"/>
        <v>0</v>
      </c>
      <c r="H944" s="25">
        <f>ROUND(Anteile!$B$29/'Abs3'!$G$2102*'Abs3'!G944,0)</f>
        <v>0</v>
      </c>
      <c r="I944" s="37">
        <f>Gmden!O943</f>
        <v>0</v>
      </c>
      <c r="J944" s="8">
        <f t="shared" si="73"/>
        <v>0</v>
      </c>
      <c r="K944" s="25">
        <f>ROUND(Anteile!$B$30/'Abs3'!$J$2102*'Abs3'!J944,0)</f>
        <v>0</v>
      </c>
      <c r="L944" s="8">
        <f>Gmden!M943</f>
        <v>9762565.4245698042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ROUND(Anteile!$B$31/'Abs3'!$M$2102*'Abs3'!M944,0)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1923</v>
      </c>
      <c r="F945" s="37">
        <f>Gmden!N944</f>
        <v>0</v>
      </c>
      <c r="G945" s="8">
        <f t="shared" si="72"/>
        <v>0</v>
      </c>
      <c r="H945" s="25">
        <f>ROUND(Anteile!$B$29/'Abs3'!$G$2102*'Abs3'!G945,0)</f>
        <v>0</v>
      </c>
      <c r="I945" s="37">
        <f>Gmden!O944</f>
        <v>0</v>
      </c>
      <c r="J945" s="8">
        <f t="shared" si="73"/>
        <v>0</v>
      </c>
      <c r="K945" s="25">
        <f>ROUND(Anteile!$B$30/'Abs3'!$J$2102*'Abs3'!J945,0)</f>
        <v>0</v>
      </c>
      <c r="L945" s="8">
        <f>Gmden!M944</f>
        <v>1787775.3161854635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ROUND(Anteile!$B$31/'Abs3'!$M$2102*'Abs3'!M945,0)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2684</v>
      </c>
      <c r="F946" s="37">
        <f>Gmden!N945</f>
        <v>0</v>
      </c>
      <c r="G946" s="8">
        <f t="shared" si="72"/>
        <v>0</v>
      </c>
      <c r="H946" s="25">
        <f>ROUND(Anteile!$B$29/'Abs3'!$G$2102*'Abs3'!G946,0)</f>
        <v>0</v>
      </c>
      <c r="I946" s="37">
        <f>Gmden!O945</f>
        <v>0</v>
      </c>
      <c r="J946" s="8">
        <f t="shared" si="73"/>
        <v>0</v>
      </c>
      <c r="K946" s="25">
        <f>ROUND(Anteile!$B$30/'Abs3'!$J$2102*'Abs3'!J946,0)</f>
        <v>0</v>
      </c>
      <c r="L946" s="8">
        <f>Gmden!M945</f>
        <v>2713490.756974407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ROUND(Anteile!$B$31/'Abs3'!$M$2102*'Abs3'!M946,0)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2753</v>
      </c>
      <c r="F947" s="37">
        <f>Gmden!N946</f>
        <v>0</v>
      </c>
      <c r="G947" s="8">
        <f t="shared" si="72"/>
        <v>0</v>
      </c>
      <c r="H947" s="25">
        <f>ROUND(Anteile!$B$29/'Abs3'!$G$2102*'Abs3'!G947,0)</f>
        <v>0</v>
      </c>
      <c r="I947" s="37">
        <f>Gmden!O946</f>
        <v>0</v>
      </c>
      <c r="J947" s="8">
        <f t="shared" si="73"/>
        <v>0</v>
      </c>
      <c r="K947" s="25">
        <f>ROUND(Anteile!$B$30/'Abs3'!$J$2102*'Abs3'!J947,0)</f>
        <v>0</v>
      </c>
      <c r="L947" s="8">
        <f>Gmden!M946</f>
        <v>4190994.3243258349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ROUND(Anteile!$B$31/'Abs3'!$M$2102*'Abs3'!M947,0)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1200</v>
      </c>
      <c r="F948" s="37">
        <f>Gmden!N947</f>
        <v>0</v>
      </c>
      <c r="G948" s="8">
        <f t="shared" si="72"/>
        <v>0</v>
      </c>
      <c r="H948" s="25">
        <f>ROUND(Anteile!$B$29/'Abs3'!$G$2102*'Abs3'!G948,0)</f>
        <v>0</v>
      </c>
      <c r="I948" s="37">
        <f>Gmden!O947</f>
        <v>0</v>
      </c>
      <c r="J948" s="8">
        <f t="shared" si="73"/>
        <v>0</v>
      </c>
      <c r="K948" s="25">
        <f>ROUND(Anteile!$B$30/'Abs3'!$J$2102*'Abs3'!J948,0)</f>
        <v>0</v>
      </c>
      <c r="L948" s="8">
        <f>Gmden!M947</f>
        <v>1157476.8839378867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ROUND(Anteile!$B$31/'Abs3'!$M$2102*'Abs3'!M948,0)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624</v>
      </c>
      <c r="F949" s="37">
        <f>Gmden!N948</f>
        <v>0</v>
      </c>
      <c r="G949" s="8">
        <f t="shared" si="72"/>
        <v>0</v>
      </c>
      <c r="H949" s="25">
        <f>ROUND(Anteile!$B$29/'Abs3'!$G$2102*'Abs3'!G949,0)</f>
        <v>0</v>
      </c>
      <c r="I949" s="37">
        <f>Gmden!O948</f>
        <v>0</v>
      </c>
      <c r="J949" s="8">
        <f t="shared" si="73"/>
        <v>0</v>
      </c>
      <c r="K949" s="25">
        <f>ROUND(Anteile!$B$30/'Abs3'!$J$2102*'Abs3'!J949,0)</f>
        <v>0</v>
      </c>
      <c r="L949" s="8">
        <f>Gmden!M948</f>
        <v>573626.71604770119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ROUND(Anteile!$B$31/'Abs3'!$M$2102*'Abs3'!M949,0)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2132</v>
      </c>
      <c r="F950" s="37">
        <f>Gmden!N949</f>
        <v>0</v>
      </c>
      <c r="G950" s="8">
        <f t="shared" si="72"/>
        <v>0</v>
      </c>
      <c r="H950" s="25">
        <f>ROUND(Anteile!$B$29/'Abs3'!$G$2102*'Abs3'!G950,0)</f>
        <v>0</v>
      </c>
      <c r="I950" s="37">
        <f>Gmden!O949</f>
        <v>0</v>
      </c>
      <c r="J950" s="8">
        <f t="shared" si="73"/>
        <v>0</v>
      </c>
      <c r="K950" s="25">
        <f>ROUND(Anteile!$B$30/'Abs3'!$J$2102*'Abs3'!J950,0)</f>
        <v>0</v>
      </c>
      <c r="L950" s="8">
        <f>Gmden!M949</f>
        <v>2370614.178162979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ROUND(Anteile!$B$31/'Abs3'!$M$2102*'Abs3'!M950,0)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3094</v>
      </c>
      <c r="F951" s="37">
        <f>Gmden!N950</f>
        <v>0</v>
      </c>
      <c r="G951" s="8">
        <f t="shared" si="72"/>
        <v>0</v>
      </c>
      <c r="H951" s="25">
        <f>ROUND(Anteile!$B$29/'Abs3'!$G$2102*'Abs3'!G951,0)</f>
        <v>0</v>
      </c>
      <c r="I951" s="37">
        <f>Gmden!O950</f>
        <v>0</v>
      </c>
      <c r="J951" s="8">
        <f t="shared" si="73"/>
        <v>0</v>
      </c>
      <c r="K951" s="25">
        <f>ROUND(Anteile!$B$30/'Abs3'!$J$2102*'Abs3'!J951,0)</f>
        <v>0</v>
      </c>
      <c r="L951" s="8">
        <f>Gmden!M950</f>
        <v>3192303.9912365177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ROUND(Anteile!$B$31/'Abs3'!$M$2102*'Abs3'!M951,0)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2802</v>
      </c>
      <c r="F952" s="37">
        <f>Gmden!N951</f>
        <v>0</v>
      </c>
      <c r="G952" s="8">
        <f t="shared" si="72"/>
        <v>0</v>
      </c>
      <c r="H952" s="25">
        <f>ROUND(Anteile!$B$29/'Abs3'!$G$2102*'Abs3'!G952,0)</f>
        <v>0</v>
      </c>
      <c r="I952" s="37">
        <f>Gmden!O951</f>
        <v>0</v>
      </c>
      <c r="J952" s="8">
        <f t="shared" si="73"/>
        <v>0</v>
      </c>
      <c r="K952" s="25">
        <f>ROUND(Anteile!$B$30/'Abs3'!$J$2102*'Abs3'!J952,0)</f>
        <v>0</v>
      </c>
      <c r="L952" s="8">
        <f>Gmden!M951</f>
        <v>2820188.2124449653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ROUND(Anteile!$B$31/'Abs3'!$M$2102*'Abs3'!M952,0)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1016</v>
      </c>
      <c r="F953" s="37">
        <f>Gmden!N952</f>
        <v>0</v>
      </c>
      <c r="G953" s="8">
        <f t="shared" si="72"/>
        <v>0</v>
      </c>
      <c r="H953" s="25">
        <f>ROUND(Anteile!$B$29/'Abs3'!$G$2102*'Abs3'!G953,0)</f>
        <v>0</v>
      </c>
      <c r="I953" s="37">
        <f>Gmden!O952</f>
        <v>0</v>
      </c>
      <c r="J953" s="8">
        <f t="shared" si="73"/>
        <v>0</v>
      </c>
      <c r="K953" s="25">
        <f>ROUND(Anteile!$B$30/'Abs3'!$J$2102*'Abs3'!J953,0)</f>
        <v>0</v>
      </c>
      <c r="L953" s="8">
        <f>Gmden!M952</f>
        <v>947173.51100074418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ROUND(Anteile!$B$31/'Abs3'!$M$2102*'Abs3'!M953,0)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1592</v>
      </c>
      <c r="F954" s="37">
        <f>Gmden!N953</f>
        <v>0</v>
      </c>
      <c r="G954" s="8">
        <f t="shared" si="72"/>
        <v>0</v>
      </c>
      <c r="H954" s="25">
        <f>ROUND(Anteile!$B$29/'Abs3'!$G$2102*'Abs3'!G954,0)</f>
        <v>0</v>
      </c>
      <c r="I954" s="37">
        <f>Gmden!O953</f>
        <v>0</v>
      </c>
      <c r="J954" s="8">
        <f t="shared" si="73"/>
        <v>0</v>
      </c>
      <c r="K954" s="25">
        <f>ROUND(Anteile!$B$30/'Abs3'!$J$2102*'Abs3'!J954,0)</f>
        <v>0</v>
      </c>
      <c r="L954" s="8">
        <f>Gmden!M953</f>
        <v>1620731.2388909298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ROUND(Anteile!$B$31/'Abs3'!$M$2102*'Abs3'!M954,0)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3161</v>
      </c>
      <c r="F955" s="37">
        <f>Gmden!N954</f>
        <v>0</v>
      </c>
      <c r="G955" s="8">
        <f t="shared" si="72"/>
        <v>0</v>
      </c>
      <c r="H955" s="25">
        <f>ROUND(Anteile!$B$29/'Abs3'!$G$2102*'Abs3'!G955,0)</f>
        <v>0</v>
      </c>
      <c r="I955" s="37">
        <f>Gmden!O954</f>
        <v>0</v>
      </c>
      <c r="J955" s="8">
        <f t="shared" si="73"/>
        <v>0</v>
      </c>
      <c r="K955" s="25">
        <f>ROUND(Anteile!$B$30/'Abs3'!$J$2102*'Abs3'!J955,0)</f>
        <v>0</v>
      </c>
      <c r="L955" s="8">
        <f>Gmden!M954</f>
        <v>3191293.3186647166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ROUND(Anteile!$B$31/'Abs3'!$M$2102*'Abs3'!M955,0)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1019</v>
      </c>
      <c r="F956" s="37">
        <f>Gmden!N955</f>
        <v>0</v>
      </c>
      <c r="G956" s="8">
        <f t="shared" si="72"/>
        <v>0</v>
      </c>
      <c r="H956" s="25">
        <f>ROUND(Anteile!$B$29/'Abs3'!$G$2102*'Abs3'!G956,0)</f>
        <v>0</v>
      </c>
      <c r="I956" s="37">
        <f>Gmden!O955</f>
        <v>0</v>
      </c>
      <c r="J956" s="8">
        <f t="shared" si="73"/>
        <v>0</v>
      </c>
      <c r="K956" s="25">
        <f>ROUND(Anteile!$B$30/'Abs3'!$J$2102*'Abs3'!J956,0)</f>
        <v>0</v>
      </c>
      <c r="L956" s="8">
        <f>Gmden!M955</f>
        <v>939180.60088558891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ROUND(Anteile!$B$31/'Abs3'!$M$2102*'Abs3'!M956,0)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5393</v>
      </c>
      <c r="F957" s="37">
        <f>Gmden!N956</f>
        <v>0</v>
      </c>
      <c r="G957" s="8">
        <f t="shared" si="72"/>
        <v>0</v>
      </c>
      <c r="H957" s="25">
        <f>ROUND(Anteile!$B$29/'Abs3'!$G$2102*'Abs3'!G957,0)</f>
        <v>0</v>
      </c>
      <c r="I957" s="37">
        <f>Gmden!O956</f>
        <v>0</v>
      </c>
      <c r="J957" s="8">
        <f t="shared" si="73"/>
        <v>0</v>
      </c>
      <c r="K957" s="25">
        <f>ROUND(Anteile!$B$30/'Abs3'!$J$2102*'Abs3'!J957,0)</f>
        <v>0</v>
      </c>
      <c r="L957" s="8">
        <f>Gmden!M956</f>
        <v>5776171.1529891863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ROUND(Anteile!$B$31/'Abs3'!$M$2102*'Abs3'!M957,0)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2980</v>
      </c>
      <c r="F958" s="37">
        <f>Gmden!N957</f>
        <v>0</v>
      </c>
      <c r="G958" s="8">
        <f t="shared" si="72"/>
        <v>0</v>
      </c>
      <c r="H958" s="25">
        <f>ROUND(Anteile!$B$29/'Abs3'!$G$2102*'Abs3'!G958,0)</f>
        <v>0</v>
      </c>
      <c r="I958" s="37">
        <f>Gmden!O957</f>
        <v>0</v>
      </c>
      <c r="J958" s="8">
        <f t="shared" si="73"/>
        <v>0</v>
      </c>
      <c r="K958" s="25">
        <f>ROUND(Anteile!$B$30/'Abs3'!$J$2102*'Abs3'!J958,0)</f>
        <v>0</v>
      </c>
      <c r="L958" s="8">
        <f>Gmden!M957</f>
        <v>2992801.5556124188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ROUND(Anteile!$B$31/'Abs3'!$M$2102*'Abs3'!M958,0)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1415</v>
      </c>
      <c r="F959" s="37">
        <f>Gmden!N958</f>
        <v>0</v>
      </c>
      <c r="G959" s="8">
        <f t="shared" si="72"/>
        <v>0</v>
      </c>
      <c r="H959" s="25">
        <f>ROUND(Anteile!$B$29/'Abs3'!$G$2102*'Abs3'!G959,0)</f>
        <v>0</v>
      </c>
      <c r="I959" s="37">
        <f>Gmden!O958</f>
        <v>0</v>
      </c>
      <c r="J959" s="8">
        <f t="shared" si="73"/>
        <v>0</v>
      </c>
      <c r="K959" s="25">
        <f>ROUND(Anteile!$B$30/'Abs3'!$J$2102*'Abs3'!J959,0)</f>
        <v>0</v>
      </c>
      <c r="L959" s="8">
        <f>Gmden!M958</f>
        <v>1344556.7656850915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ROUND(Anteile!$B$31/'Abs3'!$M$2102*'Abs3'!M959,0)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1383</v>
      </c>
      <c r="F960" s="37">
        <f>Gmden!N959</f>
        <v>0</v>
      </c>
      <c r="G960" s="8">
        <f t="shared" si="72"/>
        <v>0</v>
      </c>
      <c r="H960" s="25">
        <f>ROUND(Anteile!$B$29/'Abs3'!$G$2102*'Abs3'!G960,0)</f>
        <v>0</v>
      </c>
      <c r="I960" s="37">
        <f>Gmden!O959</f>
        <v>0</v>
      </c>
      <c r="J960" s="8">
        <f t="shared" si="73"/>
        <v>0</v>
      </c>
      <c r="K960" s="25">
        <f>ROUND(Anteile!$B$30/'Abs3'!$J$2102*'Abs3'!J960,0)</f>
        <v>0</v>
      </c>
      <c r="L960" s="8">
        <f>Gmden!M959</f>
        <v>1305130.2269134147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ROUND(Anteile!$B$31/'Abs3'!$M$2102*'Abs3'!M960,0)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2904</v>
      </c>
      <c r="F961" s="37">
        <f>Gmden!N960</f>
        <v>0</v>
      </c>
      <c r="G961" s="8">
        <f t="shared" si="72"/>
        <v>0</v>
      </c>
      <c r="H961" s="25">
        <f>ROUND(Anteile!$B$29/'Abs3'!$G$2102*'Abs3'!G961,0)</f>
        <v>0</v>
      </c>
      <c r="I961" s="37">
        <f>Gmden!O960</f>
        <v>0</v>
      </c>
      <c r="J961" s="8">
        <f t="shared" si="73"/>
        <v>0</v>
      </c>
      <c r="K961" s="25">
        <f>ROUND(Anteile!$B$30/'Abs3'!$J$2102*'Abs3'!J961,0)</f>
        <v>0</v>
      </c>
      <c r="L961" s="8">
        <f>Gmden!M960</f>
        <v>2930535.9385296856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ROUND(Anteile!$B$31/'Abs3'!$M$2102*'Abs3'!M961,0)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1945</v>
      </c>
      <c r="F962" s="37">
        <f>Gmden!N961</f>
        <v>0</v>
      </c>
      <c r="G962" s="8">
        <f t="shared" si="72"/>
        <v>0</v>
      </c>
      <c r="H962" s="25">
        <f>ROUND(Anteile!$B$29/'Abs3'!$G$2102*'Abs3'!G962,0)</f>
        <v>0</v>
      </c>
      <c r="I962" s="37">
        <f>Gmden!O961</f>
        <v>0</v>
      </c>
      <c r="J962" s="8">
        <f t="shared" si="73"/>
        <v>0</v>
      </c>
      <c r="K962" s="25">
        <f>ROUND(Anteile!$B$30/'Abs3'!$J$2102*'Abs3'!J962,0)</f>
        <v>0</v>
      </c>
      <c r="L962" s="8">
        <f>Gmden!M961</f>
        <v>1928927.8353409914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ROUND(Anteile!$B$31/'Abs3'!$M$2102*'Abs3'!M962,0)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3106</v>
      </c>
      <c r="F963" s="37">
        <f>Gmden!N962</f>
        <v>0</v>
      </c>
      <c r="G963" s="8">
        <f t="shared" si="72"/>
        <v>0</v>
      </c>
      <c r="H963" s="25">
        <f>ROUND(Anteile!$B$29/'Abs3'!$G$2102*'Abs3'!G963,0)</f>
        <v>0</v>
      </c>
      <c r="I963" s="37">
        <f>Gmden!O962</f>
        <v>0</v>
      </c>
      <c r="J963" s="8">
        <f t="shared" si="73"/>
        <v>0</v>
      </c>
      <c r="K963" s="25">
        <f>ROUND(Anteile!$B$30/'Abs3'!$J$2102*'Abs3'!J963,0)</f>
        <v>0</v>
      </c>
      <c r="L963" s="8">
        <f>Gmden!M962</f>
        <v>3472619.0607758965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ROUND(Anteile!$B$31/'Abs3'!$M$2102*'Abs3'!M963,0)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2172</v>
      </c>
      <c r="F964" s="37">
        <f>Gmden!N963</f>
        <v>0</v>
      </c>
      <c r="G964" s="8">
        <f t="shared" si="72"/>
        <v>0</v>
      </c>
      <c r="H964" s="25">
        <f>ROUND(Anteile!$B$29/'Abs3'!$G$2102*'Abs3'!G964,0)</f>
        <v>0</v>
      </c>
      <c r="I964" s="37">
        <f>Gmden!O963</f>
        <v>0</v>
      </c>
      <c r="J964" s="8">
        <f t="shared" si="73"/>
        <v>0</v>
      </c>
      <c r="K964" s="25">
        <f>ROUND(Anteile!$B$30/'Abs3'!$J$2102*'Abs3'!J964,0)</f>
        <v>0</v>
      </c>
      <c r="L964" s="8">
        <f>Gmden!M963</f>
        <v>2411460.3766275751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ROUND(Anteile!$B$31/'Abs3'!$M$2102*'Abs3'!M964,0)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2150</v>
      </c>
      <c r="F965" s="37">
        <f>Gmden!N964</f>
        <v>0</v>
      </c>
      <c r="G965" s="8">
        <f t="shared" si="72"/>
        <v>0</v>
      </c>
      <c r="H965" s="25">
        <f>ROUND(Anteile!$B$29/'Abs3'!$G$2102*'Abs3'!G965,0)</f>
        <v>0</v>
      </c>
      <c r="I965" s="37">
        <f>Gmden!O964</f>
        <v>0</v>
      </c>
      <c r="J965" s="8">
        <f t="shared" si="73"/>
        <v>0</v>
      </c>
      <c r="K965" s="25">
        <f>ROUND(Anteile!$B$30/'Abs3'!$J$2102*'Abs3'!J965,0)</f>
        <v>0</v>
      </c>
      <c r="L965" s="8">
        <f>Gmden!M964</f>
        <v>2277295.4174720468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ROUND(Anteile!$B$31/'Abs3'!$M$2102*'Abs3'!M965,0)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1385</v>
      </c>
      <c r="F966" s="37">
        <f>Gmden!N965</f>
        <v>0</v>
      </c>
      <c r="G966" s="8">
        <f t="shared" si="72"/>
        <v>0</v>
      </c>
      <c r="H966" s="25">
        <f>ROUND(Anteile!$B$29/'Abs3'!$G$2102*'Abs3'!G966,0)</f>
        <v>0</v>
      </c>
      <c r="I966" s="37">
        <f>Gmden!O965</f>
        <v>0</v>
      </c>
      <c r="J966" s="8">
        <f t="shared" si="73"/>
        <v>0</v>
      </c>
      <c r="K966" s="25">
        <f>ROUND(Anteile!$B$30/'Abs3'!$J$2102*'Abs3'!J966,0)</f>
        <v>0</v>
      </c>
      <c r="L966" s="8">
        <f>Gmden!M965</f>
        <v>1267856.4168366441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ROUND(Anteile!$B$31/'Abs3'!$M$2102*'Abs3'!M966,0)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4244</v>
      </c>
      <c r="F967" s="37">
        <f>Gmden!N966</f>
        <v>0</v>
      </c>
      <c r="G967" s="8">
        <f t="shared" si="72"/>
        <v>0</v>
      </c>
      <c r="H967" s="25">
        <f>ROUND(Anteile!$B$29/'Abs3'!$G$2102*'Abs3'!G967,0)</f>
        <v>0</v>
      </c>
      <c r="I967" s="37">
        <f>Gmden!O966</f>
        <v>0</v>
      </c>
      <c r="J967" s="8">
        <f t="shared" si="73"/>
        <v>0</v>
      </c>
      <c r="K967" s="25">
        <f>ROUND(Anteile!$B$30/'Abs3'!$J$2102*'Abs3'!J967,0)</f>
        <v>0</v>
      </c>
      <c r="L967" s="8">
        <f>Gmden!M966</f>
        <v>4354688.4970936589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ROUND(Anteile!$B$31/'Abs3'!$M$2102*'Abs3'!M967,0)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1046</v>
      </c>
      <c r="F968" s="37">
        <f>Gmden!N967</f>
        <v>0</v>
      </c>
      <c r="G968" s="8">
        <f t="shared" ref="G968:G1031" si="77">IF(AND(E968&gt;$G$5,F968=1),E968,0)</f>
        <v>0</v>
      </c>
      <c r="H968" s="25">
        <f>ROUND(Anteile!$B$29/'Abs3'!$G$2102*'Abs3'!G968,0)</f>
        <v>0</v>
      </c>
      <c r="I968" s="37">
        <f>Gmden!O967</f>
        <v>0</v>
      </c>
      <c r="J968" s="8">
        <f t="shared" ref="J968:J1031" si="78">IF(I968=1,E968,0)</f>
        <v>0</v>
      </c>
      <c r="K968" s="25">
        <f>ROUND(Anteile!$B$30/'Abs3'!$J$2102*'Abs3'!J968,0)</f>
        <v>0</v>
      </c>
      <c r="L968" s="8">
        <f>Gmden!M967</f>
        <v>1025591.0398491912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ROUND(Anteile!$B$31/'Abs3'!$M$2102*'Abs3'!M968,0)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1574</v>
      </c>
      <c r="F969" s="37">
        <f>Gmden!N968</f>
        <v>0</v>
      </c>
      <c r="G969" s="8">
        <f t="shared" si="77"/>
        <v>0</v>
      </c>
      <c r="H969" s="25">
        <f>ROUND(Anteile!$B$29/'Abs3'!$G$2102*'Abs3'!G969,0)</f>
        <v>0</v>
      </c>
      <c r="I969" s="37">
        <f>Gmden!O968</f>
        <v>0</v>
      </c>
      <c r="J969" s="8">
        <f t="shared" si="78"/>
        <v>0</v>
      </c>
      <c r="K969" s="25">
        <f>ROUND(Anteile!$B$30/'Abs3'!$J$2102*'Abs3'!J969,0)</f>
        <v>0</v>
      </c>
      <c r="L969" s="8">
        <f>Gmden!M968</f>
        <v>1476975.1595818615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ROUND(Anteile!$B$31/'Abs3'!$M$2102*'Abs3'!M969,0)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2909</v>
      </c>
      <c r="F970" s="37">
        <f>Gmden!N969</f>
        <v>0</v>
      </c>
      <c r="G970" s="8">
        <f t="shared" si="77"/>
        <v>0</v>
      </c>
      <c r="H970" s="25">
        <f>ROUND(Anteile!$B$29/'Abs3'!$G$2102*'Abs3'!G970,0)</f>
        <v>0</v>
      </c>
      <c r="I970" s="37">
        <f>Gmden!O969</f>
        <v>0</v>
      </c>
      <c r="J970" s="8">
        <f t="shared" si="78"/>
        <v>0</v>
      </c>
      <c r="K970" s="25">
        <f>ROUND(Anteile!$B$30/'Abs3'!$J$2102*'Abs3'!J970,0)</f>
        <v>0</v>
      </c>
      <c r="L970" s="8">
        <f>Gmden!M969</f>
        <v>3114020.9483377603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ROUND(Anteile!$B$31/'Abs3'!$M$2102*'Abs3'!M970,0)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9785</v>
      </c>
      <c r="F971" s="37">
        <f>Gmden!N970</f>
        <v>0</v>
      </c>
      <c r="G971" s="8">
        <f t="shared" si="77"/>
        <v>0</v>
      </c>
      <c r="H971" s="25">
        <f>ROUND(Anteile!$B$29/'Abs3'!$G$2102*'Abs3'!G971,0)</f>
        <v>0</v>
      </c>
      <c r="I971" s="37">
        <f>Gmden!O970</f>
        <v>0</v>
      </c>
      <c r="J971" s="8">
        <f t="shared" si="78"/>
        <v>0</v>
      </c>
      <c r="K971" s="25">
        <f>ROUND(Anteile!$B$30/'Abs3'!$J$2102*'Abs3'!J971,0)</f>
        <v>0</v>
      </c>
      <c r="L971" s="8">
        <f>Gmden!M970</f>
        <v>11892855.559119657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ROUND(Anteile!$B$31/'Abs3'!$M$2102*'Abs3'!M971,0)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7562</v>
      </c>
      <c r="F972" s="37">
        <f>Gmden!N971</f>
        <v>0</v>
      </c>
      <c r="G972" s="8">
        <f t="shared" si="77"/>
        <v>0</v>
      </c>
      <c r="H972" s="25">
        <f>ROUND(Anteile!$B$29/'Abs3'!$G$2102*'Abs3'!G972,0)</f>
        <v>0</v>
      </c>
      <c r="I972" s="37">
        <f>Gmden!O971</f>
        <v>0</v>
      </c>
      <c r="J972" s="8">
        <f t="shared" si="78"/>
        <v>0</v>
      </c>
      <c r="K972" s="25">
        <f>ROUND(Anteile!$B$30/'Abs3'!$J$2102*'Abs3'!J972,0)</f>
        <v>0</v>
      </c>
      <c r="L972" s="8">
        <f>Gmden!M971</f>
        <v>9402398.5897319168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ROUND(Anteile!$B$31/'Abs3'!$M$2102*'Abs3'!M972,0)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14119</v>
      </c>
      <c r="F973" s="37">
        <f>Gmden!N972</f>
        <v>0</v>
      </c>
      <c r="G973" s="8">
        <f t="shared" si="77"/>
        <v>0</v>
      </c>
      <c r="H973" s="25">
        <f>ROUND(Anteile!$B$29/'Abs3'!$G$2102*'Abs3'!G973,0)</f>
        <v>0</v>
      </c>
      <c r="I973" s="37">
        <f>Gmden!O972</f>
        <v>0</v>
      </c>
      <c r="J973" s="8">
        <f t="shared" si="78"/>
        <v>0</v>
      </c>
      <c r="K973" s="25">
        <f>ROUND(Anteile!$B$30/'Abs3'!$J$2102*'Abs3'!J973,0)</f>
        <v>0</v>
      </c>
      <c r="L973" s="8">
        <f>Gmden!M972</f>
        <v>18105500.038833484</v>
      </c>
      <c r="M973" s="8">
        <f ca="1">IF(AND(E973&gt;10000,Gmden!J972=500,Gmden!K972=500),MAX(0,OFFSET('Fk Abs3'!$E$7,'Abs3'!C973,0)*0.95*E973-L973),0)</f>
        <v>2046552.6286925934</v>
      </c>
      <c r="N973" s="25">
        <f ca="1">ROUND(Anteile!$B$31/'Abs3'!$M$2102*'Abs3'!M973,0)</f>
        <v>57687</v>
      </c>
      <c r="O973" s="27"/>
      <c r="P973" s="25">
        <f t="shared" ca="1" si="79"/>
        <v>57687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 am Traunsee</v>
      </c>
      <c r="E974" s="8">
        <f>Gmden!E973</f>
        <v>7684</v>
      </c>
      <c r="F974" s="37">
        <f>Gmden!N973</f>
        <v>0</v>
      </c>
      <c r="G974" s="8">
        <f t="shared" si="77"/>
        <v>0</v>
      </c>
      <c r="H974" s="25">
        <f>ROUND(Anteile!$B$29/'Abs3'!$G$2102*'Abs3'!G974,0)</f>
        <v>0</v>
      </c>
      <c r="I974" s="37">
        <f>Gmden!O973</f>
        <v>0</v>
      </c>
      <c r="J974" s="8">
        <f t="shared" si="78"/>
        <v>0</v>
      </c>
      <c r="K974" s="25">
        <f>ROUND(Anteile!$B$30/'Abs3'!$J$2102*'Abs3'!J974,0)</f>
        <v>0</v>
      </c>
      <c r="L974" s="8">
        <f>Gmden!M973</f>
        <v>8503907.4250489343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ROUND(Anteile!$B$31/'Abs3'!$M$2102*'Abs3'!M974,0)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13178</v>
      </c>
      <c r="F975" s="37">
        <f>Gmden!N974</f>
        <v>0</v>
      </c>
      <c r="G975" s="8">
        <f t="shared" si="77"/>
        <v>0</v>
      </c>
      <c r="H975" s="25">
        <f>ROUND(Anteile!$B$29/'Abs3'!$G$2102*'Abs3'!G975,0)</f>
        <v>0</v>
      </c>
      <c r="I975" s="37">
        <f>Gmden!O974</f>
        <v>0</v>
      </c>
      <c r="J975" s="8">
        <f t="shared" si="78"/>
        <v>0</v>
      </c>
      <c r="K975" s="25">
        <f>ROUND(Anteile!$B$30/'Abs3'!$J$2102*'Abs3'!J975,0)</f>
        <v>0</v>
      </c>
      <c r="L975" s="8">
        <f>Gmden!M974</f>
        <v>21294216.216584124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ROUND(Anteile!$B$31/'Abs3'!$M$2102*'Abs3'!M975,0)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1783</v>
      </c>
      <c r="F976" s="37">
        <f>Gmden!N975</f>
        <v>0</v>
      </c>
      <c r="G976" s="8">
        <f t="shared" si="77"/>
        <v>0</v>
      </c>
      <c r="H976" s="25">
        <f>ROUND(Anteile!$B$29/'Abs3'!$G$2102*'Abs3'!G976,0)</f>
        <v>0</v>
      </c>
      <c r="I976" s="37">
        <f>Gmden!O975</f>
        <v>0</v>
      </c>
      <c r="J976" s="8">
        <f t="shared" si="78"/>
        <v>0</v>
      </c>
      <c r="K976" s="25">
        <f>ROUND(Anteile!$B$30/'Abs3'!$J$2102*'Abs3'!J976,0)</f>
        <v>0</v>
      </c>
      <c r="L976" s="8">
        <f>Gmden!M975</f>
        <v>2548719.9779809052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ROUND(Anteile!$B$31/'Abs3'!$M$2102*'Abs3'!M976,0)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2058</v>
      </c>
      <c r="F977" s="37">
        <f>Gmden!N976</f>
        <v>0</v>
      </c>
      <c r="G977" s="8">
        <f t="shared" si="77"/>
        <v>0</v>
      </c>
      <c r="H977" s="25">
        <f>ROUND(Anteile!$B$29/'Abs3'!$G$2102*'Abs3'!G977,0)</f>
        <v>0</v>
      </c>
      <c r="I977" s="37">
        <f>Gmden!O976</f>
        <v>0</v>
      </c>
      <c r="J977" s="8">
        <f t="shared" si="78"/>
        <v>0</v>
      </c>
      <c r="K977" s="25">
        <f>ROUND(Anteile!$B$30/'Abs3'!$J$2102*'Abs3'!J977,0)</f>
        <v>0</v>
      </c>
      <c r="L977" s="8">
        <f>Gmden!M976</f>
        <v>2268688.8310034755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ROUND(Anteile!$B$31/'Abs3'!$M$2102*'Abs3'!M977,0)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2775</v>
      </c>
      <c r="F978" s="37">
        <f>Gmden!N977</f>
        <v>0</v>
      </c>
      <c r="G978" s="8">
        <f t="shared" si="77"/>
        <v>0</v>
      </c>
      <c r="H978" s="25">
        <f>ROUND(Anteile!$B$29/'Abs3'!$G$2102*'Abs3'!G978,0)</f>
        <v>0</v>
      </c>
      <c r="I978" s="37">
        <f>Gmden!O977</f>
        <v>0</v>
      </c>
      <c r="J978" s="8">
        <f t="shared" si="78"/>
        <v>0</v>
      </c>
      <c r="K978" s="25">
        <f>ROUND(Anteile!$B$30/'Abs3'!$J$2102*'Abs3'!J978,0)</f>
        <v>0</v>
      </c>
      <c r="L978" s="8">
        <f>Gmden!M977</f>
        <v>3279897.353481363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ROUND(Anteile!$B$31/'Abs3'!$M$2102*'Abs3'!M978,0)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753</v>
      </c>
      <c r="F979" s="37">
        <f>Gmden!N978</f>
        <v>0</v>
      </c>
      <c r="G979" s="8">
        <f t="shared" si="77"/>
        <v>0</v>
      </c>
      <c r="H979" s="25">
        <f>ROUND(Anteile!$B$29/'Abs3'!$G$2102*'Abs3'!G979,0)</f>
        <v>0</v>
      </c>
      <c r="I979" s="37">
        <f>Gmden!O978</f>
        <v>0</v>
      </c>
      <c r="J979" s="8">
        <f t="shared" si="78"/>
        <v>0</v>
      </c>
      <c r="K979" s="25">
        <f>ROUND(Anteile!$B$30/'Abs3'!$J$2102*'Abs3'!J979,0)</f>
        <v>0</v>
      </c>
      <c r="L979" s="8">
        <f>Gmden!M978</f>
        <v>1090968.016549984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ROUND(Anteile!$B$31/'Abs3'!$M$2102*'Abs3'!M979,0)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2172</v>
      </c>
      <c r="F980" s="37">
        <f>Gmden!N979</f>
        <v>0</v>
      </c>
      <c r="G980" s="8">
        <f t="shared" si="77"/>
        <v>0</v>
      </c>
      <c r="H980" s="25">
        <f>ROUND(Anteile!$B$29/'Abs3'!$G$2102*'Abs3'!G980,0)</f>
        <v>0</v>
      </c>
      <c r="I980" s="37">
        <f>Gmden!O979</f>
        <v>0</v>
      </c>
      <c r="J980" s="8">
        <f t="shared" si="78"/>
        <v>0</v>
      </c>
      <c r="K980" s="25">
        <f>ROUND(Anteile!$B$30/'Abs3'!$J$2102*'Abs3'!J980,0)</f>
        <v>0</v>
      </c>
      <c r="L980" s="8">
        <f>Gmden!M979</f>
        <v>2619688.8566275751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ROUND(Anteile!$B$31/'Abs3'!$M$2102*'Abs3'!M980,0)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9857</v>
      </c>
      <c r="F981" s="37">
        <f>Gmden!N980</f>
        <v>0</v>
      </c>
      <c r="G981" s="8">
        <f t="shared" si="77"/>
        <v>0</v>
      </c>
      <c r="H981" s="25">
        <f>ROUND(Anteile!$B$29/'Abs3'!$G$2102*'Abs3'!G981,0)</f>
        <v>0</v>
      </c>
      <c r="I981" s="37">
        <f>Gmden!O980</f>
        <v>0</v>
      </c>
      <c r="J981" s="8">
        <f t="shared" si="78"/>
        <v>0</v>
      </c>
      <c r="K981" s="25">
        <f>ROUND(Anteile!$B$30/'Abs3'!$J$2102*'Abs3'!J981,0)</f>
        <v>0</v>
      </c>
      <c r="L981" s="8">
        <f>Gmden!M980</f>
        <v>16372432.586632226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ROUND(Anteile!$B$31/'Abs3'!$M$2102*'Abs3'!M981,0)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735</v>
      </c>
      <c r="F982" s="37">
        <f>Gmden!N981</f>
        <v>0</v>
      </c>
      <c r="G982" s="8">
        <f t="shared" si="77"/>
        <v>0</v>
      </c>
      <c r="H982" s="25">
        <f>ROUND(Anteile!$B$29/'Abs3'!$G$2102*'Abs3'!G982,0)</f>
        <v>0</v>
      </c>
      <c r="I982" s="37">
        <f>Gmden!O981</f>
        <v>0</v>
      </c>
      <c r="J982" s="8">
        <f t="shared" si="78"/>
        <v>0</v>
      </c>
      <c r="K982" s="25">
        <f>ROUND(Anteile!$B$30/'Abs3'!$J$2102*'Abs3'!J982,0)</f>
        <v>0</v>
      </c>
      <c r="L982" s="8">
        <f>Gmden!M981</f>
        <v>1096013.4004273836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ROUND(Anteile!$B$31/'Abs3'!$M$2102*'Abs3'!M982,0)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5236</v>
      </c>
      <c r="F983" s="37">
        <f>Gmden!N982</f>
        <v>0</v>
      </c>
      <c r="G983" s="8">
        <f t="shared" si="77"/>
        <v>0</v>
      </c>
      <c r="H983" s="25">
        <f>ROUND(Anteile!$B$29/'Abs3'!$G$2102*'Abs3'!G983,0)</f>
        <v>0</v>
      </c>
      <c r="I983" s="37">
        <f>Gmden!O982</f>
        <v>0</v>
      </c>
      <c r="J983" s="8">
        <f t="shared" si="78"/>
        <v>0</v>
      </c>
      <c r="K983" s="25">
        <f>ROUND(Anteile!$B$30/'Abs3'!$J$2102*'Abs3'!J983,0)</f>
        <v>0</v>
      </c>
      <c r="L983" s="8">
        <f>Gmden!M982</f>
        <v>6760796.9390156455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ROUND(Anteile!$B$31/'Abs3'!$M$2102*'Abs3'!M983,0)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3981</v>
      </c>
      <c r="F984" s="37">
        <f>Gmden!N983</f>
        <v>0</v>
      </c>
      <c r="G984" s="8">
        <f t="shared" si="77"/>
        <v>0</v>
      </c>
      <c r="H984" s="25">
        <f>ROUND(Anteile!$B$29/'Abs3'!$G$2102*'Abs3'!G984,0)</f>
        <v>0</v>
      </c>
      <c r="I984" s="37">
        <f>Gmden!O983</f>
        <v>0</v>
      </c>
      <c r="J984" s="8">
        <f t="shared" si="78"/>
        <v>0</v>
      </c>
      <c r="K984" s="25">
        <f>ROUND(Anteile!$B$30/'Abs3'!$J$2102*'Abs3'!J984,0)</f>
        <v>0</v>
      </c>
      <c r="L984" s="8">
        <f>Gmden!M983</f>
        <v>4517630.8271889389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ROUND(Anteile!$B$31/'Abs3'!$M$2102*'Abs3'!M984,0)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 am Traunfall</v>
      </c>
      <c r="E985" s="8">
        <f>Gmden!E984</f>
        <v>2003</v>
      </c>
      <c r="F985" s="37">
        <f>Gmden!N984</f>
        <v>0</v>
      </c>
      <c r="G985" s="8">
        <f t="shared" si="77"/>
        <v>0</v>
      </c>
      <c r="H985" s="25">
        <f>ROUND(Anteile!$B$29/'Abs3'!$G$2102*'Abs3'!G985,0)</f>
        <v>0</v>
      </c>
      <c r="I985" s="37">
        <f>Gmden!O984</f>
        <v>0</v>
      </c>
      <c r="J985" s="8">
        <f t="shared" si="78"/>
        <v>0</v>
      </c>
      <c r="K985" s="25">
        <f>ROUND(Anteile!$B$30/'Abs3'!$J$2102*'Abs3'!J985,0)</f>
        <v>0</v>
      </c>
      <c r="L985" s="8">
        <f>Gmden!M984</f>
        <v>3038854.0331146559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ROUND(Anteile!$B$31/'Abs3'!$M$2102*'Abs3'!M985,0)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1120</v>
      </c>
      <c r="F986" s="37">
        <f>Gmden!N985</f>
        <v>0</v>
      </c>
      <c r="G986" s="8">
        <f t="shared" si="77"/>
        <v>0</v>
      </c>
      <c r="H986" s="25">
        <f>ROUND(Anteile!$B$29/'Abs3'!$G$2102*'Abs3'!G986,0)</f>
        <v>0</v>
      </c>
      <c r="I986" s="37">
        <f>Gmden!O985</f>
        <v>0</v>
      </c>
      <c r="J986" s="8">
        <f t="shared" si="78"/>
        <v>0</v>
      </c>
      <c r="K986" s="25">
        <f>ROUND(Anteile!$B$30/'Abs3'!$J$2102*'Abs3'!J986,0)</f>
        <v>0</v>
      </c>
      <c r="L986" s="8">
        <f>Gmden!M985</f>
        <v>1127807.3970086942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ROUND(Anteile!$B$31/'Abs3'!$M$2102*'Abs3'!M986,0)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2784</v>
      </c>
      <c r="F987" s="37">
        <f>Gmden!N986</f>
        <v>0</v>
      </c>
      <c r="G987" s="8">
        <f t="shared" si="77"/>
        <v>0</v>
      </c>
      <c r="H987" s="25">
        <f>ROUND(Anteile!$B$29/'Abs3'!$G$2102*'Abs3'!G987,0)</f>
        <v>0</v>
      </c>
      <c r="I987" s="37">
        <f>Gmden!O986</f>
        <v>0</v>
      </c>
      <c r="J987" s="8">
        <f t="shared" si="78"/>
        <v>0</v>
      </c>
      <c r="K987" s="25">
        <f>ROUND(Anteile!$B$30/'Abs3'!$J$2102*'Abs3'!J987,0)</f>
        <v>0</v>
      </c>
      <c r="L987" s="8">
        <f>Gmden!M986</f>
        <v>3698008.8976994641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ROUND(Anteile!$B$31/'Abs3'!$M$2102*'Abs3'!M987,0)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1626</v>
      </c>
      <c r="F988" s="37">
        <f>Gmden!N987</f>
        <v>0</v>
      </c>
      <c r="G988" s="8">
        <f t="shared" si="77"/>
        <v>0</v>
      </c>
      <c r="H988" s="25">
        <f>ROUND(Anteile!$B$29/'Abs3'!$G$2102*'Abs3'!G988,0)</f>
        <v>0</v>
      </c>
      <c r="I988" s="37">
        <f>Gmden!O987</f>
        <v>0</v>
      </c>
      <c r="J988" s="8">
        <f t="shared" si="78"/>
        <v>0</v>
      </c>
      <c r="K988" s="25">
        <f>ROUND(Anteile!$B$30/'Abs3'!$J$2102*'Abs3'!J988,0)</f>
        <v>0</v>
      </c>
      <c r="L988" s="8">
        <f>Gmden!M987</f>
        <v>1843411.8935267469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ROUND(Anteile!$B$31/'Abs3'!$M$2102*'Abs3'!M988,0)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4878</v>
      </c>
      <c r="F989" s="37">
        <f>Gmden!N988</f>
        <v>0</v>
      </c>
      <c r="G989" s="8">
        <f t="shared" si="77"/>
        <v>0</v>
      </c>
      <c r="H989" s="25">
        <f>ROUND(Anteile!$B$29/'Abs3'!$G$2102*'Abs3'!G989,0)</f>
        <v>0</v>
      </c>
      <c r="I989" s="37">
        <f>Gmden!O988</f>
        <v>0</v>
      </c>
      <c r="J989" s="8">
        <f t="shared" si="78"/>
        <v>0</v>
      </c>
      <c r="K989" s="25">
        <f>ROUND(Anteile!$B$30/'Abs3'!$J$2102*'Abs3'!J989,0)</f>
        <v>0</v>
      </c>
      <c r="L989" s="8">
        <f>Gmden!M988</f>
        <v>6551129.512757509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ROUND(Anteile!$B$31/'Abs3'!$M$2102*'Abs3'!M989,0)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7499</v>
      </c>
      <c r="F990" s="37">
        <f>Gmden!N989</f>
        <v>0</v>
      </c>
      <c r="G990" s="8">
        <f t="shared" si="77"/>
        <v>0</v>
      </c>
      <c r="H990" s="25">
        <f>ROUND(Anteile!$B$29/'Abs3'!$G$2102*'Abs3'!G990,0)</f>
        <v>0</v>
      </c>
      <c r="I990" s="37">
        <f>Gmden!O989</f>
        <v>0</v>
      </c>
      <c r="J990" s="8">
        <f t="shared" si="78"/>
        <v>0</v>
      </c>
      <c r="K990" s="25">
        <f>ROUND(Anteile!$B$30/'Abs3'!$J$2102*'Abs3'!J990,0)</f>
        <v>0</v>
      </c>
      <c r="L990" s="8">
        <f>Gmden!M989</f>
        <v>10614573.442150176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ROUND(Anteile!$B$31/'Abs3'!$M$2102*'Abs3'!M990,0)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910</v>
      </c>
      <c r="F991" s="37">
        <f>Gmden!N990</f>
        <v>0</v>
      </c>
      <c r="G991" s="8">
        <f t="shared" si="77"/>
        <v>0</v>
      </c>
      <c r="H991" s="25">
        <f>ROUND(Anteile!$B$29/'Abs3'!$G$2102*'Abs3'!G991,0)</f>
        <v>0</v>
      </c>
      <c r="I991" s="37">
        <f>Gmden!O990</f>
        <v>0</v>
      </c>
      <c r="J991" s="8">
        <f t="shared" si="78"/>
        <v>0</v>
      </c>
      <c r="K991" s="25">
        <f>ROUND(Anteile!$B$30/'Abs3'!$J$2102*'Abs3'!J991,0)</f>
        <v>0</v>
      </c>
      <c r="L991" s="8">
        <f>Gmden!M990</f>
        <v>940593.98621027207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ROUND(Anteile!$B$31/'Abs3'!$M$2102*'Abs3'!M991,0)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4214</v>
      </c>
      <c r="F992" s="37">
        <f>Gmden!N991</f>
        <v>0</v>
      </c>
      <c r="G992" s="8">
        <f t="shared" si="77"/>
        <v>0</v>
      </c>
      <c r="H992" s="25">
        <f>ROUND(Anteile!$B$29/'Abs3'!$G$2102*'Abs3'!G992,0)</f>
        <v>0</v>
      </c>
      <c r="I992" s="37">
        <f>Gmden!O991</f>
        <v>0</v>
      </c>
      <c r="J992" s="8">
        <f t="shared" si="78"/>
        <v>0</v>
      </c>
      <c r="K992" s="25">
        <f>ROUND(Anteile!$B$30/'Abs3'!$J$2102*'Abs3'!J992,0)</f>
        <v>0</v>
      </c>
      <c r="L992" s="8">
        <f>Gmden!M991</f>
        <v>5071570.8482452119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ROUND(Anteile!$B$31/'Abs3'!$M$2102*'Abs3'!M992,0)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40804</v>
      </c>
      <c r="B993" s="9">
        <f t="shared" si="75"/>
        <v>4</v>
      </c>
      <c r="C993" s="9">
        <f t="shared" si="76"/>
        <v>0</v>
      </c>
      <c r="D993" s="7" t="str">
        <f>Gmden!D992</f>
        <v>Eschenau im Hausruckkreis</v>
      </c>
      <c r="E993" s="8">
        <f>Gmden!E992</f>
        <v>1058</v>
      </c>
      <c r="F993" s="37">
        <f>Gmden!N992</f>
        <v>0</v>
      </c>
      <c r="G993" s="8">
        <f t="shared" si="77"/>
        <v>0</v>
      </c>
      <c r="H993" s="25">
        <f>ROUND(Anteile!$B$29/'Abs3'!$G$2102*'Abs3'!G993,0)</f>
        <v>0</v>
      </c>
      <c r="I993" s="37">
        <f>Gmden!O992</f>
        <v>0</v>
      </c>
      <c r="J993" s="8">
        <f t="shared" si="78"/>
        <v>0</v>
      </c>
      <c r="K993" s="25">
        <f>ROUND(Anteile!$B$30/'Abs3'!$J$2102*'Abs3'!J993,0)</f>
        <v>0</v>
      </c>
      <c r="L993" s="8">
        <f>Gmden!M992</f>
        <v>993172.97938857018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ROUND(Anteile!$B$31/'Abs3'!$M$2102*'Abs3'!M993,0)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40805</v>
      </c>
      <c r="B994" s="9">
        <f t="shared" si="75"/>
        <v>4</v>
      </c>
      <c r="C994" s="9">
        <f t="shared" si="76"/>
        <v>0</v>
      </c>
      <c r="D994" s="7" t="str">
        <f>Gmden!D993</f>
        <v>Gallspach</v>
      </c>
      <c r="E994" s="8">
        <f>Gmden!E993</f>
        <v>2735</v>
      </c>
      <c r="F994" s="37">
        <f>Gmden!N993</f>
        <v>0</v>
      </c>
      <c r="G994" s="8">
        <f t="shared" si="77"/>
        <v>0</v>
      </c>
      <c r="H994" s="25">
        <f>ROUND(Anteile!$B$29/'Abs3'!$G$2102*'Abs3'!G994,0)</f>
        <v>0</v>
      </c>
      <c r="I994" s="37">
        <f>Gmden!O993</f>
        <v>0</v>
      </c>
      <c r="J994" s="8">
        <f t="shared" si="78"/>
        <v>0</v>
      </c>
      <c r="K994" s="25">
        <f>ROUND(Anteile!$B$30/'Abs3'!$J$2102*'Abs3'!J994,0)</f>
        <v>0</v>
      </c>
      <c r="L994" s="8">
        <f>Gmden!M993</f>
        <v>2676897.3250167668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ROUND(Anteile!$B$31/'Abs3'!$M$2102*'Abs3'!M994,0)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40806</v>
      </c>
      <c r="B995" s="9">
        <f t="shared" si="75"/>
        <v>4</v>
      </c>
      <c r="C995" s="9">
        <f t="shared" si="76"/>
        <v>0</v>
      </c>
      <c r="D995" s="7" t="str">
        <f>Gmden!D994</f>
        <v>Gaspoltshofen</v>
      </c>
      <c r="E995" s="8">
        <f>Gmden!E994</f>
        <v>3587</v>
      </c>
      <c r="F995" s="37">
        <f>Gmden!N994</f>
        <v>0</v>
      </c>
      <c r="G995" s="8">
        <f t="shared" si="77"/>
        <v>0</v>
      </c>
      <c r="H995" s="25">
        <f>ROUND(Anteile!$B$29/'Abs3'!$G$2102*'Abs3'!G995,0)</f>
        <v>0</v>
      </c>
      <c r="I995" s="37">
        <f>Gmden!O994</f>
        <v>0</v>
      </c>
      <c r="J995" s="8">
        <f t="shared" si="78"/>
        <v>0</v>
      </c>
      <c r="K995" s="25">
        <f>ROUND(Anteile!$B$30/'Abs3'!$J$2102*'Abs3'!J995,0)</f>
        <v>0</v>
      </c>
      <c r="L995" s="8">
        <f>Gmden!M994</f>
        <v>4291856.1223126659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ROUND(Anteile!$B$31/'Abs3'!$M$2102*'Abs3'!M995,0)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40807</v>
      </c>
      <c r="B996" s="9">
        <f t="shared" si="75"/>
        <v>4</v>
      </c>
      <c r="C996" s="9">
        <f t="shared" si="76"/>
        <v>0</v>
      </c>
      <c r="D996" s="7" t="str">
        <f>Gmden!D995</f>
        <v>Geboltskirchen</v>
      </c>
      <c r="E996" s="8">
        <f>Gmden!E995</f>
        <v>1443</v>
      </c>
      <c r="F996" s="37">
        <f>Gmden!N995</f>
        <v>0</v>
      </c>
      <c r="G996" s="8">
        <f t="shared" si="77"/>
        <v>0</v>
      </c>
      <c r="H996" s="25">
        <f>ROUND(Anteile!$B$29/'Abs3'!$G$2102*'Abs3'!G996,0)</f>
        <v>0</v>
      </c>
      <c r="I996" s="37">
        <f>Gmden!O995</f>
        <v>0</v>
      </c>
      <c r="J996" s="8">
        <f t="shared" si="78"/>
        <v>0</v>
      </c>
      <c r="K996" s="25">
        <f>ROUND(Anteile!$B$30/'Abs3'!$J$2102*'Abs3'!J996,0)</f>
        <v>0</v>
      </c>
      <c r="L996" s="8">
        <f>Gmden!M995</f>
        <v>1387169.7046103089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ROUND(Anteile!$B$31/'Abs3'!$M$2102*'Abs3'!M996,0)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40808</v>
      </c>
      <c r="B997" s="9">
        <f t="shared" si="75"/>
        <v>4</v>
      </c>
      <c r="C997" s="9">
        <f t="shared" si="76"/>
        <v>0</v>
      </c>
      <c r="D997" s="7" t="str">
        <f>Gmden!D996</f>
        <v>Grieskirchen</v>
      </c>
      <c r="E997" s="8">
        <f>Gmden!E996</f>
        <v>4937</v>
      </c>
      <c r="F997" s="37">
        <f>Gmden!N996</f>
        <v>0</v>
      </c>
      <c r="G997" s="8">
        <f t="shared" si="77"/>
        <v>0</v>
      </c>
      <c r="H997" s="25">
        <f>ROUND(Anteile!$B$29/'Abs3'!$G$2102*'Abs3'!G997,0)</f>
        <v>0</v>
      </c>
      <c r="I997" s="37">
        <f>Gmden!O996</f>
        <v>0</v>
      </c>
      <c r="J997" s="8">
        <f t="shared" si="78"/>
        <v>0</v>
      </c>
      <c r="K997" s="25">
        <f>ROUND(Anteile!$B$30/'Abs3'!$J$2102*'Abs3'!J997,0)</f>
        <v>0</v>
      </c>
      <c r="L997" s="8">
        <f>Gmden!M996</f>
        <v>9598663.7404927891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ROUND(Anteile!$B$31/'Abs3'!$M$2102*'Abs3'!M997,0)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40809</v>
      </c>
      <c r="B998" s="9">
        <f t="shared" si="75"/>
        <v>4</v>
      </c>
      <c r="C998" s="9">
        <f t="shared" si="76"/>
        <v>0</v>
      </c>
      <c r="D998" s="7" t="str">
        <f>Gmden!D997</f>
        <v>Haag am Hausruck</v>
      </c>
      <c r="E998" s="8">
        <f>Gmden!E997</f>
        <v>2179</v>
      </c>
      <c r="F998" s="37">
        <f>Gmden!N997</f>
        <v>0</v>
      </c>
      <c r="G998" s="8">
        <f t="shared" si="77"/>
        <v>0</v>
      </c>
      <c r="H998" s="25">
        <f>ROUND(Anteile!$B$29/'Abs3'!$G$2102*'Abs3'!G998,0)</f>
        <v>0</v>
      </c>
      <c r="I998" s="37">
        <f>Gmden!O997</f>
        <v>0</v>
      </c>
      <c r="J998" s="8">
        <f t="shared" si="78"/>
        <v>0</v>
      </c>
      <c r="K998" s="25">
        <f>ROUND(Anteile!$B$30/'Abs3'!$J$2102*'Abs3'!J998,0)</f>
        <v>0</v>
      </c>
      <c r="L998" s="8">
        <f>Gmden!M997</f>
        <v>3307313.6063588792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ROUND(Anteile!$B$31/'Abs3'!$M$2102*'Abs3'!M998,0)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40810</v>
      </c>
      <c r="B999" s="9">
        <f t="shared" si="75"/>
        <v>4</v>
      </c>
      <c r="C999" s="9">
        <f t="shared" si="76"/>
        <v>0</v>
      </c>
      <c r="D999" s="7" t="str">
        <f>Gmden!D998</f>
        <v>Heiligenberg</v>
      </c>
      <c r="E999" s="8">
        <f>Gmden!E998</f>
        <v>699</v>
      </c>
      <c r="F999" s="37">
        <f>Gmden!N998</f>
        <v>0</v>
      </c>
      <c r="G999" s="8">
        <f t="shared" si="77"/>
        <v>0</v>
      </c>
      <c r="H999" s="25">
        <f>ROUND(Anteile!$B$29/'Abs3'!$G$2102*'Abs3'!G999,0)</f>
        <v>0</v>
      </c>
      <c r="I999" s="37">
        <f>Gmden!O998</f>
        <v>0</v>
      </c>
      <c r="J999" s="8">
        <f t="shared" si="78"/>
        <v>0</v>
      </c>
      <c r="K999" s="25">
        <f>ROUND(Anteile!$B$30/'Abs3'!$J$2102*'Abs3'!J999,0)</f>
        <v>0</v>
      </c>
      <c r="L999" s="8">
        <f>Gmden!M998</f>
        <v>640363.96316881909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ROUND(Anteile!$B$31/'Abs3'!$M$2102*'Abs3'!M999,0)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40811</v>
      </c>
      <c r="B1000" s="9">
        <f t="shared" si="75"/>
        <v>4</v>
      </c>
      <c r="C1000" s="9">
        <f t="shared" si="76"/>
        <v>0</v>
      </c>
      <c r="D1000" s="7" t="str">
        <f>Gmden!D999</f>
        <v>Hofkirchen an der Trattnach</v>
      </c>
      <c r="E1000" s="8">
        <f>Gmden!E999</f>
        <v>1663</v>
      </c>
      <c r="F1000" s="37">
        <f>Gmden!N999</f>
        <v>0</v>
      </c>
      <c r="G1000" s="8">
        <f t="shared" si="77"/>
        <v>0</v>
      </c>
      <c r="H1000" s="25">
        <f>ROUND(Anteile!$B$29/'Abs3'!$G$2102*'Abs3'!G1000,0)</f>
        <v>0</v>
      </c>
      <c r="I1000" s="37">
        <f>Gmden!O999</f>
        <v>0</v>
      </c>
      <c r="J1000" s="8">
        <f t="shared" si="78"/>
        <v>0</v>
      </c>
      <c r="K1000" s="25">
        <f>ROUND(Anteile!$B$30/'Abs3'!$J$2102*'Abs3'!J1000,0)</f>
        <v>0</v>
      </c>
      <c r="L1000" s="8">
        <f>Gmden!M999</f>
        <v>2329760.9461655882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ROUND(Anteile!$B$31/'Abs3'!$M$2102*'Abs3'!M1000,0)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40812</v>
      </c>
      <c r="B1001" s="9">
        <f t="shared" si="75"/>
        <v>4</v>
      </c>
      <c r="C1001" s="9">
        <f t="shared" si="76"/>
        <v>0</v>
      </c>
      <c r="D1001" s="7" t="str">
        <f>Gmden!D1000</f>
        <v>Kallham</v>
      </c>
      <c r="E1001" s="8">
        <f>Gmden!E1000</f>
        <v>2500</v>
      </c>
      <c r="F1001" s="37">
        <f>Gmden!N1000</f>
        <v>0</v>
      </c>
      <c r="G1001" s="8">
        <f t="shared" si="77"/>
        <v>0</v>
      </c>
      <c r="H1001" s="25">
        <f>ROUND(Anteile!$B$29/'Abs3'!$G$2102*'Abs3'!G1001,0)</f>
        <v>0</v>
      </c>
      <c r="I1001" s="37">
        <f>Gmden!O1000</f>
        <v>0</v>
      </c>
      <c r="J1001" s="8">
        <f t="shared" si="78"/>
        <v>0</v>
      </c>
      <c r="K1001" s="25">
        <f>ROUND(Anteile!$B$30/'Abs3'!$J$2102*'Abs3'!J1001,0)</f>
        <v>0</v>
      </c>
      <c r="L1001" s="8">
        <f>Gmden!M1000</f>
        <v>2659998.4640372638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ROUND(Anteile!$B$31/'Abs3'!$M$2102*'Abs3'!M1001,0)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40813</v>
      </c>
      <c r="B1002" s="9">
        <f t="shared" si="75"/>
        <v>4</v>
      </c>
      <c r="C1002" s="9">
        <f t="shared" si="76"/>
        <v>0</v>
      </c>
      <c r="D1002" s="7" t="str">
        <f>Gmden!D1001</f>
        <v>Kematen am Innbach</v>
      </c>
      <c r="E1002" s="8">
        <f>Gmden!E1001</f>
        <v>1403</v>
      </c>
      <c r="F1002" s="37">
        <f>Gmden!N1001</f>
        <v>0</v>
      </c>
      <c r="G1002" s="8">
        <f t="shared" si="77"/>
        <v>0</v>
      </c>
      <c r="H1002" s="25">
        <f>ROUND(Anteile!$B$29/'Abs3'!$G$2102*'Abs3'!G1002,0)</f>
        <v>0</v>
      </c>
      <c r="I1002" s="37">
        <f>Gmden!O1001</f>
        <v>0</v>
      </c>
      <c r="J1002" s="8">
        <f t="shared" si="78"/>
        <v>0</v>
      </c>
      <c r="K1002" s="25">
        <f>ROUND(Anteile!$B$30/'Abs3'!$J$2102*'Abs3'!J1002,0)</f>
        <v>0</v>
      </c>
      <c r="L1002" s="8">
        <f>Gmden!M1001</f>
        <v>1364345.8061457127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ROUND(Anteile!$B$31/'Abs3'!$M$2102*'Abs3'!M1002,0)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40814</v>
      </c>
      <c r="B1003" s="9">
        <f t="shared" si="75"/>
        <v>4</v>
      </c>
      <c r="C1003" s="9">
        <f t="shared" si="76"/>
        <v>0</v>
      </c>
      <c r="D1003" s="7" t="str">
        <f>Gmden!D1002</f>
        <v>Meggenhofen</v>
      </c>
      <c r="E1003" s="8">
        <f>Gmden!E1002</f>
        <v>1528</v>
      </c>
      <c r="F1003" s="37">
        <f>Gmden!N1002</f>
        <v>0</v>
      </c>
      <c r="G1003" s="8">
        <f t="shared" si="77"/>
        <v>0</v>
      </c>
      <c r="H1003" s="25">
        <f>ROUND(Anteile!$B$29/'Abs3'!$G$2102*'Abs3'!G1003,0)</f>
        <v>0</v>
      </c>
      <c r="I1003" s="37">
        <f>Gmden!O1002</f>
        <v>0</v>
      </c>
      <c r="J1003" s="8">
        <f t="shared" si="78"/>
        <v>0</v>
      </c>
      <c r="K1003" s="25">
        <f>ROUND(Anteile!$B$30/'Abs3'!$J$2102*'Abs3'!J1003,0)</f>
        <v>0</v>
      </c>
      <c r="L1003" s="8">
        <f>Gmden!M1002</f>
        <v>1573187.2813475758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ROUND(Anteile!$B$31/'Abs3'!$M$2102*'Abs3'!M1003,0)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40815</v>
      </c>
      <c r="B1004" s="9">
        <f t="shared" si="75"/>
        <v>4</v>
      </c>
      <c r="C1004" s="9">
        <f t="shared" si="76"/>
        <v>0</v>
      </c>
      <c r="D1004" s="7" t="str">
        <f>Gmden!D1003</f>
        <v>Michaelnbach</v>
      </c>
      <c r="E1004" s="8">
        <f>Gmden!E1003</f>
        <v>1267</v>
      </c>
      <c r="F1004" s="37">
        <f>Gmden!N1003</f>
        <v>0</v>
      </c>
      <c r="G1004" s="8">
        <f t="shared" si="77"/>
        <v>0</v>
      </c>
      <c r="H1004" s="25">
        <f>ROUND(Anteile!$B$29/'Abs3'!$G$2102*'Abs3'!G1004,0)</f>
        <v>0</v>
      </c>
      <c r="I1004" s="37">
        <f>Gmden!O1003</f>
        <v>0</v>
      </c>
      <c r="J1004" s="8">
        <f t="shared" si="78"/>
        <v>0</v>
      </c>
      <c r="K1004" s="25">
        <f>ROUND(Anteile!$B$30/'Abs3'!$J$2102*'Abs3'!J1004,0)</f>
        <v>0</v>
      </c>
      <c r="L1004" s="8">
        <f>Gmden!M1003</f>
        <v>1287248.8213660854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ROUND(Anteile!$B$31/'Abs3'!$M$2102*'Abs3'!M1004,0)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40816</v>
      </c>
      <c r="B1005" s="9">
        <f t="shared" si="75"/>
        <v>4</v>
      </c>
      <c r="C1005" s="9">
        <f t="shared" si="76"/>
        <v>0</v>
      </c>
      <c r="D1005" s="7" t="str">
        <f>Gmden!D1004</f>
        <v>Natternbach</v>
      </c>
      <c r="E1005" s="8">
        <f>Gmden!E1004</f>
        <v>2299</v>
      </c>
      <c r="F1005" s="37">
        <f>Gmden!N1004</f>
        <v>0</v>
      </c>
      <c r="G1005" s="8">
        <f t="shared" si="77"/>
        <v>0</v>
      </c>
      <c r="H1005" s="25">
        <f>ROUND(Anteile!$B$29/'Abs3'!$G$2102*'Abs3'!G1005,0)</f>
        <v>0</v>
      </c>
      <c r="I1005" s="37">
        <f>Gmden!O1004</f>
        <v>0</v>
      </c>
      <c r="J1005" s="8">
        <f t="shared" si="78"/>
        <v>0</v>
      </c>
      <c r="K1005" s="25">
        <f>ROUND(Anteile!$B$30/'Abs3'!$J$2102*'Abs3'!J1005,0)</f>
        <v>0</v>
      </c>
      <c r="L1005" s="8">
        <f>Gmden!M1004</f>
        <v>2451803.9517526678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ROUND(Anteile!$B$31/'Abs3'!$M$2102*'Abs3'!M1005,0)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40817</v>
      </c>
      <c r="B1006" s="9">
        <f t="shared" si="75"/>
        <v>4</v>
      </c>
      <c r="C1006" s="9">
        <f t="shared" si="76"/>
        <v>0</v>
      </c>
      <c r="D1006" s="7" t="str">
        <f>Gmden!D1005</f>
        <v>Neukirchen am Walde</v>
      </c>
      <c r="E1006" s="8">
        <f>Gmden!E1005</f>
        <v>1647</v>
      </c>
      <c r="F1006" s="37">
        <f>Gmden!N1005</f>
        <v>0</v>
      </c>
      <c r="G1006" s="8">
        <f t="shared" si="77"/>
        <v>0</v>
      </c>
      <c r="H1006" s="25">
        <f>ROUND(Anteile!$B$29/'Abs3'!$G$2102*'Abs3'!G1006,0)</f>
        <v>0</v>
      </c>
      <c r="I1006" s="37">
        <f>Gmden!O1005</f>
        <v>0</v>
      </c>
      <c r="J1006" s="8">
        <f t="shared" si="78"/>
        <v>0</v>
      </c>
      <c r="K1006" s="25">
        <f>ROUND(Anteile!$B$30/'Abs3'!$J$2102*'Abs3'!J1006,0)</f>
        <v>0</v>
      </c>
      <c r="L1006" s="8">
        <f>Gmden!M1005</f>
        <v>1744139.7567797494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ROUND(Anteile!$B$31/'Abs3'!$M$2102*'Abs3'!M1006,0)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40818</v>
      </c>
      <c r="B1007" s="9">
        <f t="shared" si="75"/>
        <v>4</v>
      </c>
      <c r="C1007" s="9">
        <f t="shared" si="76"/>
        <v>0</v>
      </c>
      <c r="D1007" s="7" t="str">
        <f>Gmden!D1006</f>
        <v>Neumarkt im Hausruckkreis</v>
      </c>
      <c r="E1007" s="8">
        <f>Gmden!E1006</f>
        <v>1447</v>
      </c>
      <c r="F1007" s="37">
        <f>Gmden!N1006</f>
        <v>0</v>
      </c>
      <c r="G1007" s="8">
        <f t="shared" si="77"/>
        <v>0</v>
      </c>
      <c r="H1007" s="25">
        <f>ROUND(Anteile!$B$29/'Abs3'!$G$2102*'Abs3'!G1007,0)</f>
        <v>0</v>
      </c>
      <c r="I1007" s="37">
        <f>Gmden!O1006</f>
        <v>0</v>
      </c>
      <c r="J1007" s="8">
        <f t="shared" si="78"/>
        <v>0</v>
      </c>
      <c r="K1007" s="25">
        <f>ROUND(Anteile!$B$30/'Abs3'!$J$2102*'Abs3'!J1007,0)</f>
        <v>0</v>
      </c>
      <c r="L1007" s="8">
        <f>Gmden!M1006</f>
        <v>2082692.3444567684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ROUND(Anteile!$B$31/'Abs3'!$M$2102*'Abs3'!M1007,0)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40820</v>
      </c>
      <c r="B1008" s="9">
        <f t="shared" si="75"/>
        <v>4</v>
      </c>
      <c r="C1008" s="9">
        <f t="shared" si="76"/>
        <v>0</v>
      </c>
      <c r="D1008" s="7" t="str">
        <f>Gmden!D1007</f>
        <v>Pötting</v>
      </c>
      <c r="E1008" s="8">
        <f>Gmden!E1007</f>
        <v>539</v>
      </c>
      <c r="F1008" s="37">
        <f>Gmden!N1007</f>
        <v>0</v>
      </c>
      <c r="G1008" s="8">
        <f t="shared" si="77"/>
        <v>0</v>
      </c>
      <c r="H1008" s="25">
        <f>ROUND(Anteile!$B$29/'Abs3'!$G$2102*'Abs3'!G1008,0)</f>
        <v>0</v>
      </c>
      <c r="I1008" s="37">
        <f>Gmden!O1007</f>
        <v>0</v>
      </c>
      <c r="J1008" s="8">
        <f t="shared" si="78"/>
        <v>0</v>
      </c>
      <c r="K1008" s="25">
        <f>ROUND(Anteile!$B$30/'Abs3'!$J$2102*'Abs3'!J1008,0)</f>
        <v>0</v>
      </c>
      <c r="L1008" s="8">
        <f>Gmden!M1007</f>
        <v>597602.02931043413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ROUND(Anteile!$B$31/'Abs3'!$M$2102*'Abs3'!M1008,0)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40821</v>
      </c>
      <c r="B1009" s="9">
        <f t="shared" si="75"/>
        <v>4</v>
      </c>
      <c r="C1009" s="9">
        <f t="shared" si="76"/>
        <v>0</v>
      </c>
      <c r="D1009" s="7" t="str">
        <f>Gmden!D1008</f>
        <v>Pollham</v>
      </c>
      <c r="E1009" s="8">
        <f>Gmden!E1008</f>
        <v>981</v>
      </c>
      <c r="F1009" s="37">
        <f>Gmden!N1008</f>
        <v>0</v>
      </c>
      <c r="G1009" s="8">
        <f t="shared" si="77"/>
        <v>0</v>
      </c>
      <c r="H1009" s="25">
        <f>ROUND(Anteile!$B$29/'Abs3'!$G$2102*'Abs3'!G1009,0)</f>
        <v>0</v>
      </c>
      <c r="I1009" s="37">
        <f>Gmden!O1008</f>
        <v>0</v>
      </c>
      <c r="J1009" s="8">
        <f t="shared" si="78"/>
        <v>0</v>
      </c>
      <c r="K1009" s="25">
        <f>ROUND(Anteile!$B$30/'Abs3'!$J$2102*'Abs3'!J1009,0)</f>
        <v>0</v>
      </c>
      <c r="L1009" s="8">
        <f>Gmden!M1008</f>
        <v>893238.05234422232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ROUND(Anteile!$B$31/'Abs3'!$M$2102*'Abs3'!M1009,0)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40822</v>
      </c>
      <c r="B1010" s="9">
        <f t="shared" si="75"/>
        <v>4</v>
      </c>
      <c r="C1010" s="9">
        <f t="shared" si="76"/>
        <v>0</v>
      </c>
      <c r="D1010" s="7" t="str">
        <f>Gmden!D1009</f>
        <v>Pram</v>
      </c>
      <c r="E1010" s="8">
        <f>Gmden!E1009</f>
        <v>1695</v>
      </c>
      <c r="F1010" s="37">
        <f>Gmden!N1009</f>
        <v>0</v>
      </c>
      <c r="G1010" s="8">
        <f t="shared" si="77"/>
        <v>0</v>
      </c>
      <c r="H1010" s="25">
        <f>ROUND(Anteile!$B$29/'Abs3'!$G$2102*'Abs3'!G1010,0)</f>
        <v>0</v>
      </c>
      <c r="I1010" s="37">
        <f>Gmden!O1009</f>
        <v>0</v>
      </c>
      <c r="J1010" s="8">
        <f t="shared" si="78"/>
        <v>0</v>
      </c>
      <c r="K1010" s="25">
        <f>ROUND(Anteile!$B$30/'Abs3'!$J$2102*'Abs3'!J1010,0)</f>
        <v>0</v>
      </c>
      <c r="L1010" s="8">
        <f>Gmden!M1009</f>
        <v>1887047.6249372649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ROUND(Anteile!$B$31/'Abs3'!$M$2102*'Abs3'!M1010,0)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40823</v>
      </c>
      <c r="B1011" s="9">
        <f t="shared" si="75"/>
        <v>4</v>
      </c>
      <c r="C1011" s="9">
        <f t="shared" si="76"/>
        <v>0</v>
      </c>
      <c r="D1011" s="7" t="str">
        <f>Gmden!D1010</f>
        <v>Rottenbach</v>
      </c>
      <c r="E1011" s="8">
        <f>Gmden!E1010</f>
        <v>1106</v>
      </c>
      <c r="F1011" s="37">
        <f>Gmden!N1010</f>
        <v>0</v>
      </c>
      <c r="G1011" s="8">
        <f t="shared" si="77"/>
        <v>0</v>
      </c>
      <c r="H1011" s="25">
        <f>ROUND(Anteile!$B$29/'Abs3'!$G$2102*'Abs3'!G1011,0)</f>
        <v>0</v>
      </c>
      <c r="I1011" s="37">
        <f>Gmden!O1010</f>
        <v>0</v>
      </c>
      <c r="J1011" s="8">
        <f t="shared" si="78"/>
        <v>0</v>
      </c>
      <c r="K1011" s="25">
        <f>ROUND(Anteile!$B$30/'Abs3'!$J$2102*'Abs3'!J1011,0)</f>
        <v>0</v>
      </c>
      <c r="L1011" s="8">
        <f>Gmden!M1010</f>
        <v>1275657.2475460856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ROUND(Anteile!$B$31/'Abs3'!$M$2102*'Abs3'!M1011,0)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40824</v>
      </c>
      <c r="B1012" s="9">
        <f t="shared" si="75"/>
        <v>4</v>
      </c>
      <c r="C1012" s="9">
        <f t="shared" si="76"/>
        <v>0</v>
      </c>
      <c r="D1012" s="7" t="str">
        <f>Gmden!D1011</f>
        <v>St. Agatha</v>
      </c>
      <c r="E1012" s="8">
        <f>Gmden!E1011</f>
        <v>2126</v>
      </c>
      <c r="F1012" s="37">
        <f>Gmden!N1011</f>
        <v>0</v>
      </c>
      <c r="G1012" s="8">
        <f t="shared" si="77"/>
        <v>0</v>
      </c>
      <c r="H1012" s="25">
        <f>ROUND(Anteile!$B$29/'Abs3'!$G$2102*'Abs3'!G1012,0)</f>
        <v>0</v>
      </c>
      <c r="I1012" s="37">
        <f>Gmden!O1011</f>
        <v>0</v>
      </c>
      <c r="J1012" s="8">
        <f t="shared" si="78"/>
        <v>0</v>
      </c>
      <c r="K1012" s="25">
        <f>ROUND(Anteile!$B$30/'Abs3'!$J$2102*'Abs3'!J1012,0)</f>
        <v>0</v>
      </c>
      <c r="L1012" s="8">
        <f>Gmden!M1011</f>
        <v>2063328.7883932893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ROUND(Anteile!$B$31/'Abs3'!$M$2102*'Abs3'!M1012,0)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40825</v>
      </c>
      <c r="B1013" s="9">
        <f t="shared" si="75"/>
        <v>4</v>
      </c>
      <c r="C1013" s="9">
        <f t="shared" si="76"/>
        <v>0</v>
      </c>
      <c r="D1013" s="7" t="str">
        <f>Gmden!D1012</f>
        <v>St. Georgen bei Grieskirchen</v>
      </c>
      <c r="E1013" s="8">
        <f>Gmden!E1012</f>
        <v>1334</v>
      </c>
      <c r="F1013" s="37">
        <f>Gmden!N1012</f>
        <v>0</v>
      </c>
      <c r="G1013" s="8">
        <f t="shared" si="77"/>
        <v>0</v>
      </c>
      <c r="H1013" s="25">
        <f>ROUND(Anteile!$B$29/'Abs3'!$G$2102*'Abs3'!G1013,0)</f>
        <v>0</v>
      </c>
      <c r="I1013" s="37">
        <f>Gmden!O1012</f>
        <v>0</v>
      </c>
      <c r="J1013" s="8">
        <f t="shared" si="78"/>
        <v>0</v>
      </c>
      <c r="K1013" s="25">
        <f>ROUND(Anteile!$B$30/'Abs3'!$J$2102*'Abs3'!J1013,0)</f>
        <v>0</v>
      </c>
      <c r="L1013" s="8">
        <f>Gmden!M1012</f>
        <v>1556957.8887942838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ROUND(Anteile!$B$31/'Abs3'!$M$2102*'Abs3'!M1013,0)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40826</v>
      </c>
      <c r="B1014" s="9">
        <f t="shared" si="75"/>
        <v>4</v>
      </c>
      <c r="C1014" s="9">
        <f t="shared" si="76"/>
        <v>0</v>
      </c>
      <c r="D1014" s="7" t="str">
        <f>Gmden!D1013</f>
        <v>St. Thomas</v>
      </c>
      <c r="E1014" s="8">
        <f>Gmden!E1013</f>
        <v>551</v>
      </c>
      <c r="F1014" s="37">
        <f>Gmden!N1013</f>
        <v>0</v>
      </c>
      <c r="G1014" s="8">
        <f t="shared" si="77"/>
        <v>0</v>
      </c>
      <c r="H1014" s="25">
        <f>ROUND(Anteile!$B$29/'Abs3'!$G$2102*'Abs3'!G1014,0)</f>
        <v>0</v>
      </c>
      <c r="I1014" s="37">
        <f>Gmden!O1013</f>
        <v>0</v>
      </c>
      <c r="J1014" s="8">
        <f t="shared" si="78"/>
        <v>0</v>
      </c>
      <c r="K1014" s="25">
        <f>ROUND(Anteile!$B$30/'Abs3'!$J$2102*'Abs3'!J1014,0)</f>
        <v>0</v>
      </c>
      <c r="L1014" s="8">
        <f>Gmden!M1013</f>
        <v>506471.63884981303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ROUND(Anteile!$B$31/'Abs3'!$M$2102*'Abs3'!M1014,0)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40827</v>
      </c>
      <c r="B1015" s="9">
        <f t="shared" si="75"/>
        <v>4</v>
      </c>
      <c r="C1015" s="9">
        <f t="shared" si="76"/>
        <v>0</v>
      </c>
      <c r="D1015" s="7" t="str">
        <f>Gmden!D1014</f>
        <v>Schlüßlberg</v>
      </c>
      <c r="E1015" s="8">
        <f>Gmden!E1014</f>
        <v>3069</v>
      </c>
      <c r="F1015" s="37">
        <f>Gmden!N1014</f>
        <v>0</v>
      </c>
      <c r="G1015" s="8">
        <f t="shared" si="77"/>
        <v>0</v>
      </c>
      <c r="H1015" s="25">
        <f>ROUND(Anteile!$B$29/'Abs3'!$G$2102*'Abs3'!G1015,0)</f>
        <v>0</v>
      </c>
      <c r="I1015" s="37">
        <f>Gmden!O1014</f>
        <v>0</v>
      </c>
      <c r="J1015" s="8">
        <f t="shared" si="78"/>
        <v>0</v>
      </c>
      <c r="K1015" s="25">
        <f>ROUND(Anteile!$B$30/'Abs3'!$J$2102*'Abs3'!J1015,0)</f>
        <v>0</v>
      </c>
      <c r="L1015" s="8">
        <f>Gmden!M1014</f>
        <v>3457746.6121961451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ROUND(Anteile!$B$31/'Abs3'!$M$2102*'Abs3'!M1015,0)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40828</v>
      </c>
      <c r="B1016" s="9">
        <f t="shared" si="75"/>
        <v>4</v>
      </c>
      <c r="C1016" s="9">
        <f t="shared" si="76"/>
        <v>0</v>
      </c>
      <c r="D1016" s="7" t="str">
        <f>Gmden!D1015</f>
        <v>Steegen</v>
      </c>
      <c r="E1016" s="8">
        <f>Gmden!E1015</f>
        <v>1073</v>
      </c>
      <c r="F1016" s="37">
        <f>Gmden!N1015</f>
        <v>0</v>
      </c>
      <c r="G1016" s="8">
        <f t="shared" si="77"/>
        <v>0</v>
      </c>
      <c r="H1016" s="25">
        <f>ROUND(Anteile!$B$29/'Abs3'!$G$2102*'Abs3'!G1016,0)</f>
        <v>0</v>
      </c>
      <c r="I1016" s="37">
        <f>Gmden!O1015</f>
        <v>0</v>
      </c>
      <c r="J1016" s="8">
        <f t="shared" si="78"/>
        <v>0</v>
      </c>
      <c r="K1016" s="25">
        <f>ROUND(Anteile!$B$30/'Abs3'!$J$2102*'Abs3'!J1016,0)</f>
        <v>0</v>
      </c>
      <c r="L1016" s="8">
        <f>Gmden!M1015</f>
        <v>1374285.4488127939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ROUND(Anteile!$B$31/'Abs3'!$M$2102*'Abs3'!M1016,0)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40829</v>
      </c>
      <c r="B1017" s="9">
        <f t="shared" si="75"/>
        <v>4</v>
      </c>
      <c r="C1017" s="9">
        <f t="shared" si="76"/>
        <v>0</v>
      </c>
      <c r="D1017" s="7" t="str">
        <f>Gmden!D1016</f>
        <v>Taufkirchen an der Trattnach</v>
      </c>
      <c r="E1017" s="8">
        <f>Gmden!E1016</f>
        <v>1965</v>
      </c>
      <c r="F1017" s="37">
        <f>Gmden!N1016</f>
        <v>0</v>
      </c>
      <c r="G1017" s="8">
        <f t="shared" si="77"/>
        <v>0</v>
      </c>
      <c r="H1017" s="25">
        <f>ROUND(Anteile!$B$29/'Abs3'!$G$2102*'Abs3'!G1017,0)</f>
        <v>0</v>
      </c>
      <c r="I1017" s="37">
        <f>Gmden!O1016</f>
        <v>0</v>
      </c>
      <c r="J1017" s="8">
        <f t="shared" si="78"/>
        <v>0</v>
      </c>
      <c r="K1017" s="25">
        <f>ROUND(Anteile!$B$30/'Abs3'!$J$2102*'Abs3'!J1017,0)</f>
        <v>0</v>
      </c>
      <c r="L1017" s="8">
        <f>Gmden!M1016</f>
        <v>2308234.6945732897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ROUND(Anteile!$B$31/'Abs3'!$M$2102*'Abs3'!M1017,0)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40830</v>
      </c>
      <c r="B1018" s="9">
        <f t="shared" si="75"/>
        <v>4</v>
      </c>
      <c r="C1018" s="9">
        <f t="shared" si="76"/>
        <v>0</v>
      </c>
      <c r="D1018" s="7" t="str">
        <f>Gmden!D1017</f>
        <v>Tollet</v>
      </c>
      <c r="E1018" s="8">
        <f>Gmden!E1017</f>
        <v>924</v>
      </c>
      <c r="F1018" s="37">
        <f>Gmden!N1017</f>
        <v>0</v>
      </c>
      <c r="G1018" s="8">
        <f t="shared" si="77"/>
        <v>0</v>
      </c>
      <c r="H1018" s="25">
        <f>ROUND(Anteile!$B$29/'Abs3'!$G$2102*'Abs3'!G1018,0)</f>
        <v>0</v>
      </c>
      <c r="I1018" s="37">
        <f>Gmden!O1017</f>
        <v>0</v>
      </c>
      <c r="J1018" s="8">
        <f t="shared" si="78"/>
        <v>0</v>
      </c>
      <c r="K1018" s="25">
        <f>ROUND(Anteile!$B$30/'Abs3'!$J$2102*'Abs3'!J1018,0)</f>
        <v>0</v>
      </c>
      <c r="L1018" s="8">
        <f>Gmden!M1017</f>
        <v>888442.15453217272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ROUND(Anteile!$B$31/'Abs3'!$M$2102*'Abs3'!M1018,0)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40831</v>
      </c>
      <c r="B1019" s="9">
        <f t="shared" si="75"/>
        <v>4</v>
      </c>
      <c r="C1019" s="9">
        <f t="shared" si="76"/>
        <v>0</v>
      </c>
      <c r="D1019" s="7" t="str">
        <f>Gmden!D1018</f>
        <v>Waizenkirchen</v>
      </c>
      <c r="E1019" s="8">
        <f>Gmden!E1018</f>
        <v>3732</v>
      </c>
      <c r="F1019" s="37">
        <f>Gmden!N1018</f>
        <v>0</v>
      </c>
      <c r="G1019" s="8">
        <f t="shared" si="77"/>
        <v>0</v>
      </c>
      <c r="H1019" s="25">
        <f>ROUND(Anteile!$B$29/'Abs3'!$G$2102*'Abs3'!G1019,0)</f>
        <v>0</v>
      </c>
      <c r="I1019" s="37">
        <f>Gmden!O1018</f>
        <v>0</v>
      </c>
      <c r="J1019" s="8">
        <f t="shared" si="78"/>
        <v>0</v>
      </c>
      <c r="K1019" s="25">
        <f>ROUND(Anteile!$B$30/'Abs3'!$J$2102*'Abs3'!J1019,0)</f>
        <v>0</v>
      </c>
      <c r="L1019" s="8">
        <f>Gmden!M1018</f>
        <v>4289860.3567468282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ROUND(Anteile!$B$31/'Abs3'!$M$2102*'Abs3'!M1019,0)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40832</v>
      </c>
      <c r="B1020" s="9">
        <f t="shared" si="75"/>
        <v>4</v>
      </c>
      <c r="C1020" s="9">
        <f t="shared" si="76"/>
        <v>0</v>
      </c>
      <c r="D1020" s="7" t="str">
        <f>Gmden!D1019</f>
        <v>Wallern an der Trattnach</v>
      </c>
      <c r="E1020" s="8">
        <f>Gmden!E1019</f>
        <v>3028</v>
      </c>
      <c r="F1020" s="37">
        <f>Gmden!N1019</f>
        <v>0</v>
      </c>
      <c r="G1020" s="8">
        <f t="shared" si="77"/>
        <v>0</v>
      </c>
      <c r="H1020" s="25">
        <f>ROUND(Anteile!$B$29/'Abs3'!$G$2102*'Abs3'!G1020,0)</f>
        <v>0</v>
      </c>
      <c r="I1020" s="37">
        <f>Gmden!O1019</f>
        <v>0</v>
      </c>
      <c r="J1020" s="8">
        <f t="shared" si="78"/>
        <v>0</v>
      </c>
      <c r="K1020" s="25">
        <f>ROUND(Anteile!$B$30/'Abs3'!$J$2102*'Abs3'!J1020,0)</f>
        <v>0</v>
      </c>
      <c r="L1020" s="8">
        <f>Gmden!M1019</f>
        <v>4828565.8237699345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ROUND(Anteile!$B$31/'Abs3'!$M$2102*'Abs3'!M1020,0)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40833</v>
      </c>
      <c r="B1021" s="9">
        <f t="shared" si="75"/>
        <v>4</v>
      </c>
      <c r="C1021" s="9">
        <f t="shared" si="76"/>
        <v>0</v>
      </c>
      <c r="D1021" s="7" t="str">
        <f>Gmden!D1020</f>
        <v>Weibern</v>
      </c>
      <c r="E1021" s="8">
        <f>Gmden!E1020</f>
        <v>1716</v>
      </c>
      <c r="F1021" s="37">
        <f>Gmden!N1020</f>
        <v>0</v>
      </c>
      <c r="G1021" s="8">
        <f t="shared" si="77"/>
        <v>0</v>
      </c>
      <c r="H1021" s="25">
        <f>ROUND(Anteile!$B$29/'Abs3'!$G$2102*'Abs3'!G1021,0)</f>
        <v>0</v>
      </c>
      <c r="I1021" s="37">
        <f>Gmden!O1020</f>
        <v>0</v>
      </c>
      <c r="J1021" s="8">
        <f t="shared" si="78"/>
        <v>0</v>
      </c>
      <c r="K1021" s="25">
        <f>ROUND(Anteile!$B$30/'Abs3'!$J$2102*'Abs3'!J1021,0)</f>
        <v>0</v>
      </c>
      <c r="L1021" s="8">
        <f>Gmden!M1020</f>
        <v>2386310.5741311782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ROUND(Anteile!$B$31/'Abs3'!$M$2102*'Abs3'!M1021,0)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40834</v>
      </c>
      <c r="B1022" s="9">
        <f t="shared" si="75"/>
        <v>4</v>
      </c>
      <c r="C1022" s="9">
        <f t="shared" si="76"/>
        <v>0</v>
      </c>
      <c r="D1022" s="7" t="str">
        <f>Gmden!D1021</f>
        <v>Wendling</v>
      </c>
      <c r="E1022" s="8">
        <f>Gmden!E1021</f>
        <v>854</v>
      </c>
      <c r="F1022" s="37">
        <f>Gmden!N1021</f>
        <v>0</v>
      </c>
      <c r="G1022" s="8">
        <f t="shared" si="77"/>
        <v>0</v>
      </c>
      <c r="H1022" s="25">
        <f>ROUND(Anteile!$B$29/'Abs3'!$G$2102*'Abs3'!G1022,0)</f>
        <v>0</v>
      </c>
      <c r="I1022" s="37">
        <f>Gmden!O1021</f>
        <v>0</v>
      </c>
      <c r="J1022" s="8">
        <f t="shared" si="78"/>
        <v>0</v>
      </c>
      <c r="K1022" s="25">
        <f>ROUND(Anteile!$B$30/'Abs3'!$J$2102*'Abs3'!J1022,0)</f>
        <v>0</v>
      </c>
      <c r="L1022" s="8">
        <f>Gmden!M1021</f>
        <v>768129.15721912938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ROUND(Anteile!$B$31/'Abs3'!$M$2102*'Abs3'!M1022,0)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40835</v>
      </c>
      <c r="B1023" s="9">
        <f t="shared" si="75"/>
        <v>4</v>
      </c>
      <c r="C1023" s="9">
        <f t="shared" si="76"/>
        <v>0</v>
      </c>
      <c r="D1023" s="7" t="str">
        <f>Gmden!D1022</f>
        <v>Peuerbach</v>
      </c>
      <c r="E1023" s="8">
        <f>Gmden!E1022</f>
        <v>4529</v>
      </c>
      <c r="F1023" s="37">
        <f>Gmden!N1022</f>
        <v>0</v>
      </c>
      <c r="G1023" s="8">
        <f t="shared" si="77"/>
        <v>0</v>
      </c>
      <c r="H1023" s="25">
        <f>ROUND(Anteile!$B$29/'Abs3'!$G$2102*'Abs3'!G1023,0)</f>
        <v>0</v>
      </c>
      <c r="I1023" s="37">
        <f>Gmden!O1022</f>
        <v>0</v>
      </c>
      <c r="J1023" s="8">
        <f t="shared" si="78"/>
        <v>0</v>
      </c>
      <c r="K1023" s="25">
        <f>ROUND(Anteile!$B$30/'Abs3'!$J$2102*'Abs3'!J1023,0)</f>
        <v>0</v>
      </c>
      <c r="L1023" s="8">
        <f>Gmden!M1022</f>
        <v>5530306.7761539072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ROUND(Anteile!$B$31/'Abs3'!$M$2102*'Abs3'!M1023,0)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40901</v>
      </c>
      <c r="B1024" s="9">
        <f t="shared" si="75"/>
        <v>4</v>
      </c>
      <c r="C1024" s="9">
        <f t="shared" si="76"/>
        <v>0</v>
      </c>
      <c r="D1024" s="7" t="str">
        <f>Gmden!D1023</f>
        <v>Edlbach</v>
      </c>
      <c r="E1024" s="8">
        <f>Gmden!E1023</f>
        <v>655</v>
      </c>
      <c r="F1024" s="37">
        <f>Gmden!N1023</f>
        <v>0</v>
      </c>
      <c r="G1024" s="8">
        <f t="shared" si="77"/>
        <v>0</v>
      </c>
      <c r="H1024" s="25">
        <f>ROUND(Anteile!$B$29/'Abs3'!$G$2102*'Abs3'!G1024,0)</f>
        <v>0</v>
      </c>
      <c r="I1024" s="37">
        <f>Gmden!O1023</f>
        <v>0</v>
      </c>
      <c r="J1024" s="8">
        <f t="shared" si="78"/>
        <v>0</v>
      </c>
      <c r="K1024" s="25">
        <f>ROUND(Anteile!$B$30/'Abs3'!$J$2102*'Abs3'!J1024,0)</f>
        <v>0</v>
      </c>
      <c r="L1024" s="8">
        <f>Gmden!M1023</f>
        <v>721130.01330945722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ROUND(Anteile!$B$31/'Abs3'!$M$2102*'Abs3'!M1024,0)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40902</v>
      </c>
      <c r="B1025" s="9">
        <f t="shared" si="75"/>
        <v>4</v>
      </c>
      <c r="C1025" s="9">
        <f t="shared" si="76"/>
        <v>0</v>
      </c>
      <c r="D1025" s="7" t="str">
        <f>Gmden!D1024</f>
        <v>Grünburg</v>
      </c>
      <c r="E1025" s="8">
        <f>Gmden!E1024</f>
        <v>3861</v>
      </c>
      <c r="F1025" s="37">
        <f>Gmden!N1024</f>
        <v>0</v>
      </c>
      <c r="G1025" s="8">
        <f t="shared" si="77"/>
        <v>0</v>
      </c>
      <c r="H1025" s="25">
        <f>ROUND(Anteile!$B$29/'Abs3'!$G$2102*'Abs3'!G1025,0)</f>
        <v>0</v>
      </c>
      <c r="I1025" s="37">
        <f>Gmden!O1024</f>
        <v>0</v>
      </c>
      <c r="J1025" s="8">
        <f t="shared" si="78"/>
        <v>0</v>
      </c>
      <c r="K1025" s="25">
        <f>ROUND(Anteile!$B$30/'Abs3'!$J$2102*'Abs3'!J1025,0)</f>
        <v>0</v>
      </c>
      <c r="L1025" s="8">
        <f>Gmden!M1024</f>
        <v>4029386.4717951505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ROUND(Anteile!$B$31/'Abs3'!$M$2102*'Abs3'!M1025,0)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40903</v>
      </c>
      <c r="B1026" s="9">
        <f t="shared" si="75"/>
        <v>4</v>
      </c>
      <c r="C1026" s="9">
        <f t="shared" si="76"/>
        <v>0</v>
      </c>
      <c r="D1026" s="7" t="str">
        <f>Gmden!D1025</f>
        <v>Hinterstoder</v>
      </c>
      <c r="E1026" s="8">
        <f>Gmden!E1025</f>
        <v>898</v>
      </c>
      <c r="F1026" s="37">
        <f>Gmden!N1025</f>
        <v>0</v>
      </c>
      <c r="G1026" s="8">
        <f t="shared" si="77"/>
        <v>0</v>
      </c>
      <c r="H1026" s="25">
        <f>ROUND(Anteile!$B$29/'Abs3'!$G$2102*'Abs3'!G1026,0)</f>
        <v>0</v>
      </c>
      <c r="I1026" s="37">
        <f>Gmden!O1025</f>
        <v>0</v>
      </c>
      <c r="J1026" s="8">
        <f t="shared" si="78"/>
        <v>0</v>
      </c>
      <c r="K1026" s="25">
        <f>ROUND(Anteile!$B$30/'Abs3'!$J$2102*'Abs3'!J1026,0)</f>
        <v>0</v>
      </c>
      <c r="L1026" s="8">
        <f>Gmden!M1025</f>
        <v>1421543.1136672143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ROUND(Anteile!$B$31/'Abs3'!$M$2102*'Abs3'!M1026,0)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40904</v>
      </c>
      <c r="B1027" s="9">
        <f t="shared" si="75"/>
        <v>4</v>
      </c>
      <c r="C1027" s="9">
        <f t="shared" si="76"/>
        <v>0</v>
      </c>
      <c r="D1027" s="7" t="str">
        <f>Gmden!D1026</f>
        <v>Inzersdorf im Kremstal</v>
      </c>
      <c r="E1027" s="8">
        <f>Gmden!E1026</f>
        <v>1882</v>
      </c>
      <c r="F1027" s="37">
        <f>Gmden!N1026</f>
        <v>0</v>
      </c>
      <c r="G1027" s="8">
        <f t="shared" si="77"/>
        <v>0</v>
      </c>
      <c r="H1027" s="25">
        <f>ROUND(Anteile!$B$29/'Abs3'!$G$2102*'Abs3'!G1027,0)</f>
        <v>0</v>
      </c>
      <c r="I1027" s="37">
        <f>Gmden!O1026</f>
        <v>0</v>
      </c>
      <c r="J1027" s="8">
        <f t="shared" si="78"/>
        <v>0</v>
      </c>
      <c r="K1027" s="25">
        <f>ROUND(Anteile!$B$30/'Abs3'!$J$2102*'Abs3'!J1027,0)</f>
        <v>0</v>
      </c>
      <c r="L1027" s="8">
        <f>Gmden!M1026</f>
        <v>1969550.4677592523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ROUND(Anteile!$B$31/'Abs3'!$M$2102*'Abs3'!M1027,0)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40905</v>
      </c>
      <c r="B1028" s="9">
        <f t="shared" si="75"/>
        <v>4</v>
      </c>
      <c r="C1028" s="9">
        <f t="shared" si="76"/>
        <v>0</v>
      </c>
      <c r="D1028" s="7" t="str">
        <f>Gmden!D1027</f>
        <v>Kirchdorf an der Krems</v>
      </c>
      <c r="E1028" s="8">
        <f>Gmden!E1027</f>
        <v>4495</v>
      </c>
      <c r="F1028" s="37">
        <f>Gmden!N1027</f>
        <v>0</v>
      </c>
      <c r="G1028" s="8">
        <f t="shared" si="77"/>
        <v>0</v>
      </c>
      <c r="H1028" s="25">
        <f>ROUND(Anteile!$B$29/'Abs3'!$G$2102*'Abs3'!G1028,0)</f>
        <v>0</v>
      </c>
      <c r="I1028" s="37">
        <f>Gmden!O1027</f>
        <v>0</v>
      </c>
      <c r="J1028" s="8">
        <f t="shared" si="78"/>
        <v>0</v>
      </c>
      <c r="K1028" s="25">
        <f>ROUND(Anteile!$B$30/'Abs3'!$J$2102*'Abs3'!J1028,0)</f>
        <v>0</v>
      </c>
      <c r="L1028" s="8">
        <f>Gmden!M1027</f>
        <v>6922078.7074590009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ROUND(Anteile!$B$31/'Abs3'!$M$2102*'Abs3'!M1028,0)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40906</v>
      </c>
      <c r="B1029" s="9">
        <f t="shared" si="75"/>
        <v>4</v>
      </c>
      <c r="C1029" s="9">
        <f t="shared" si="76"/>
        <v>0</v>
      </c>
      <c r="D1029" s="7" t="str">
        <f>Gmden!D1028</f>
        <v>Klaus an der Pyhrnbahn</v>
      </c>
      <c r="E1029" s="8">
        <f>Gmden!E1028</f>
        <v>1065</v>
      </c>
      <c r="F1029" s="37">
        <f>Gmden!N1028</f>
        <v>0</v>
      </c>
      <c r="G1029" s="8">
        <f t="shared" si="77"/>
        <v>0</v>
      </c>
      <c r="H1029" s="25">
        <f>ROUND(Anteile!$B$29/'Abs3'!$G$2102*'Abs3'!G1029,0)</f>
        <v>0</v>
      </c>
      <c r="I1029" s="37">
        <f>Gmden!O1028</f>
        <v>0</v>
      </c>
      <c r="J1029" s="8">
        <f t="shared" si="78"/>
        <v>0</v>
      </c>
      <c r="K1029" s="25">
        <f>ROUND(Anteile!$B$30/'Abs3'!$J$2102*'Abs3'!J1029,0)</f>
        <v>0</v>
      </c>
      <c r="L1029" s="8">
        <f>Gmden!M1028</f>
        <v>1329176.1791198743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ROUND(Anteile!$B$31/'Abs3'!$M$2102*'Abs3'!M1029,0)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40907</v>
      </c>
      <c r="B1030" s="9">
        <f t="shared" si="75"/>
        <v>4</v>
      </c>
      <c r="C1030" s="9">
        <f t="shared" si="76"/>
        <v>0</v>
      </c>
      <c r="D1030" s="7" t="str">
        <f>Gmden!D1029</f>
        <v>Kremsmünster</v>
      </c>
      <c r="E1030" s="8">
        <f>Gmden!E1029</f>
        <v>6572</v>
      </c>
      <c r="F1030" s="37">
        <f>Gmden!N1029</f>
        <v>0</v>
      </c>
      <c r="G1030" s="8">
        <f t="shared" si="77"/>
        <v>0</v>
      </c>
      <c r="H1030" s="25">
        <f>ROUND(Anteile!$B$29/'Abs3'!$G$2102*'Abs3'!G1030,0)</f>
        <v>0</v>
      </c>
      <c r="I1030" s="37">
        <f>Gmden!O1029</f>
        <v>0</v>
      </c>
      <c r="J1030" s="8">
        <f t="shared" si="78"/>
        <v>0</v>
      </c>
      <c r="K1030" s="25">
        <f>ROUND(Anteile!$B$30/'Abs3'!$J$2102*'Abs3'!J1030,0)</f>
        <v>0</v>
      </c>
      <c r="L1030" s="8">
        <f>Gmden!M1029</f>
        <v>10252168.317733161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ROUND(Anteile!$B$31/'Abs3'!$M$2102*'Abs3'!M1030,0)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40908</v>
      </c>
      <c r="B1031" s="9">
        <f t="shared" si="75"/>
        <v>4</v>
      </c>
      <c r="C1031" s="9">
        <f t="shared" si="76"/>
        <v>0</v>
      </c>
      <c r="D1031" s="7" t="str">
        <f>Gmden!D1030</f>
        <v>Micheldorf in Oberösterreich</v>
      </c>
      <c r="E1031" s="8">
        <f>Gmden!E1030</f>
        <v>5903</v>
      </c>
      <c r="F1031" s="37">
        <f>Gmden!N1030</f>
        <v>0</v>
      </c>
      <c r="G1031" s="8">
        <f t="shared" si="77"/>
        <v>0</v>
      </c>
      <c r="H1031" s="25">
        <f>ROUND(Anteile!$B$29/'Abs3'!$G$2102*'Abs3'!G1031,0)</f>
        <v>0</v>
      </c>
      <c r="I1031" s="37">
        <f>Gmden!O1030</f>
        <v>0</v>
      </c>
      <c r="J1031" s="8">
        <f t="shared" si="78"/>
        <v>0</v>
      </c>
      <c r="K1031" s="25">
        <f>ROUND(Anteile!$B$30/'Abs3'!$J$2102*'Abs3'!J1031,0)</f>
        <v>0</v>
      </c>
      <c r="L1031" s="8">
        <f>Gmden!M1030</f>
        <v>6888033.0634127874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ROUND(Anteile!$B$31/'Abs3'!$M$2102*'Abs3'!M1031,0)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40909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Molln</v>
      </c>
      <c r="E1032" s="8">
        <f>Gmden!E1031</f>
        <v>3663</v>
      </c>
      <c r="F1032" s="37">
        <f>Gmden!N1031</f>
        <v>0</v>
      </c>
      <c r="G1032" s="8">
        <f t="shared" ref="G1032:G1095" si="82">IF(AND(E1032&gt;$G$5,F1032=1),E1032,0)</f>
        <v>0</v>
      </c>
      <c r="H1032" s="25">
        <f>ROUND(Anteile!$B$29/'Abs3'!$G$2102*'Abs3'!G1032,0)</f>
        <v>0</v>
      </c>
      <c r="I1032" s="37">
        <f>Gmden!O1031</f>
        <v>0</v>
      </c>
      <c r="J1032" s="8">
        <f t="shared" ref="J1032:J1095" si="83">IF(I1032=1,E1032,0)</f>
        <v>0</v>
      </c>
      <c r="K1032" s="25">
        <f>ROUND(Anteile!$B$30/'Abs3'!$J$2102*'Abs3'!J1032,0)</f>
        <v>0</v>
      </c>
      <c r="L1032" s="8">
        <f>Gmden!M1031</f>
        <v>4613603.6293953992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ROUND(Anteile!$B$31/'Abs3'!$M$2102*'Abs3'!M1032,0)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40910</v>
      </c>
      <c r="B1033" s="9">
        <f t="shared" si="80"/>
        <v>4</v>
      </c>
      <c r="C1033" s="9">
        <f t="shared" si="81"/>
        <v>0</v>
      </c>
      <c r="D1033" s="7" t="str">
        <f>Gmden!D1032</f>
        <v>Nußbach</v>
      </c>
      <c r="E1033" s="8">
        <f>Gmden!E1032</f>
        <v>2283</v>
      </c>
      <c r="F1033" s="37">
        <f>Gmden!N1032</f>
        <v>0</v>
      </c>
      <c r="G1033" s="8">
        <f t="shared" si="82"/>
        <v>0</v>
      </c>
      <c r="H1033" s="25">
        <f>ROUND(Anteile!$B$29/'Abs3'!$G$2102*'Abs3'!G1033,0)</f>
        <v>0</v>
      </c>
      <c r="I1033" s="37">
        <f>Gmden!O1032</f>
        <v>0</v>
      </c>
      <c r="J1033" s="8">
        <f t="shared" si="83"/>
        <v>0</v>
      </c>
      <c r="K1033" s="25">
        <f>ROUND(Anteile!$B$30/'Abs3'!$J$2102*'Abs3'!J1033,0)</f>
        <v>0</v>
      </c>
      <c r="L1033" s="8">
        <f>Gmden!M1032</f>
        <v>3451475.2223668294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ROUND(Anteile!$B$31/'Abs3'!$M$2102*'Abs3'!M1033,0)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40911</v>
      </c>
      <c r="B1034" s="9">
        <f t="shared" si="80"/>
        <v>4</v>
      </c>
      <c r="C1034" s="9">
        <f t="shared" si="81"/>
        <v>0</v>
      </c>
      <c r="D1034" s="7" t="str">
        <f>Gmden!D1033</f>
        <v>Oberschlierbach</v>
      </c>
      <c r="E1034" s="8">
        <f>Gmden!E1033</f>
        <v>487</v>
      </c>
      <c r="F1034" s="37">
        <f>Gmden!N1033</f>
        <v>0</v>
      </c>
      <c r="G1034" s="8">
        <f t="shared" si="82"/>
        <v>0</v>
      </c>
      <c r="H1034" s="25">
        <f>ROUND(Anteile!$B$29/'Abs3'!$G$2102*'Abs3'!G1034,0)</f>
        <v>0</v>
      </c>
      <c r="I1034" s="37">
        <f>Gmden!O1033</f>
        <v>0</v>
      </c>
      <c r="J1034" s="8">
        <f t="shared" si="83"/>
        <v>0</v>
      </c>
      <c r="K1034" s="25">
        <f>ROUND(Anteile!$B$30/'Abs3'!$J$2102*'Abs3'!J1034,0)</f>
        <v>0</v>
      </c>
      <c r="L1034" s="8">
        <f>Gmden!M1033</f>
        <v>439342.64130645903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ROUND(Anteile!$B$31/'Abs3'!$M$2102*'Abs3'!M1034,0)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40912</v>
      </c>
      <c r="B1035" s="9">
        <f t="shared" si="80"/>
        <v>4</v>
      </c>
      <c r="C1035" s="9">
        <f t="shared" si="81"/>
        <v>0</v>
      </c>
      <c r="D1035" s="7" t="str">
        <f>Gmden!D1034</f>
        <v>Pettenbach</v>
      </c>
      <c r="E1035" s="8">
        <f>Gmden!E1034</f>
        <v>5298</v>
      </c>
      <c r="F1035" s="37">
        <f>Gmden!N1034</f>
        <v>0</v>
      </c>
      <c r="G1035" s="8">
        <f t="shared" si="82"/>
        <v>0</v>
      </c>
      <c r="H1035" s="25">
        <f>ROUND(Anteile!$B$29/'Abs3'!$G$2102*'Abs3'!G1035,0)</f>
        <v>0</v>
      </c>
      <c r="I1035" s="37">
        <f>Gmden!O1034</f>
        <v>0</v>
      </c>
      <c r="J1035" s="8">
        <f t="shared" si="83"/>
        <v>0</v>
      </c>
      <c r="K1035" s="25">
        <f>ROUND(Anteile!$B$30/'Abs3'!$J$2102*'Abs3'!J1035,0)</f>
        <v>0</v>
      </c>
      <c r="L1035" s="8">
        <f>Gmden!M1034</f>
        <v>6266653.6466357699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ROUND(Anteile!$B$31/'Abs3'!$M$2102*'Abs3'!M1035,0)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40913</v>
      </c>
      <c r="B1036" s="9">
        <f t="shared" si="80"/>
        <v>4</v>
      </c>
      <c r="C1036" s="9">
        <f t="shared" si="81"/>
        <v>0</v>
      </c>
      <c r="D1036" s="7" t="str">
        <f>Gmden!D1035</f>
        <v>Ried im Traunkreis</v>
      </c>
      <c r="E1036" s="8">
        <f>Gmden!E1035</f>
        <v>2736</v>
      </c>
      <c r="F1036" s="37">
        <f>Gmden!N1035</f>
        <v>0</v>
      </c>
      <c r="G1036" s="8">
        <f t="shared" si="82"/>
        <v>0</v>
      </c>
      <c r="H1036" s="25">
        <f>ROUND(Anteile!$B$29/'Abs3'!$G$2102*'Abs3'!G1036,0)</f>
        <v>0</v>
      </c>
      <c r="I1036" s="37">
        <f>Gmden!O1035</f>
        <v>0</v>
      </c>
      <c r="J1036" s="8">
        <f t="shared" si="83"/>
        <v>0</v>
      </c>
      <c r="K1036" s="25">
        <f>ROUND(Anteile!$B$30/'Abs3'!$J$2102*'Abs3'!J1036,0)</f>
        <v>0</v>
      </c>
      <c r="L1036" s="8">
        <f>Gmden!M1035</f>
        <v>3578209.4949783823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ROUND(Anteile!$B$31/'Abs3'!$M$2102*'Abs3'!M1036,0)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40914</v>
      </c>
      <c r="B1037" s="9">
        <f t="shared" si="80"/>
        <v>4</v>
      </c>
      <c r="C1037" s="9">
        <f t="shared" si="81"/>
        <v>0</v>
      </c>
      <c r="D1037" s="7" t="str">
        <f>Gmden!D1036</f>
        <v>Rosenau am Hengstpaß</v>
      </c>
      <c r="E1037" s="8">
        <f>Gmden!E1036</f>
        <v>669</v>
      </c>
      <c r="F1037" s="37">
        <f>Gmden!N1036</f>
        <v>0</v>
      </c>
      <c r="G1037" s="8">
        <f t="shared" si="82"/>
        <v>0</v>
      </c>
      <c r="H1037" s="25">
        <f>ROUND(Anteile!$B$29/'Abs3'!$G$2102*'Abs3'!G1037,0)</f>
        <v>0</v>
      </c>
      <c r="I1037" s="37">
        <f>Gmden!O1036</f>
        <v>0</v>
      </c>
      <c r="J1037" s="8">
        <f t="shared" si="83"/>
        <v>0</v>
      </c>
      <c r="K1037" s="25">
        <f>ROUND(Anteile!$B$30/'Abs3'!$J$2102*'Abs3'!J1037,0)</f>
        <v>0</v>
      </c>
      <c r="L1037" s="8">
        <f>Gmden!M1036</f>
        <v>797107.62597547332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ROUND(Anteile!$B$31/'Abs3'!$M$2102*'Abs3'!M1037,0)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40915</v>
      </c>
      <c r="B1038" s="9">
        <f t="shared" si="80"/>
        <v>4</v>
      </c>
      <c r="C1038" s="9">
        <f t="shared" si="81"/>
        <v>0</v>
      </c>
      <c r="D1038" s="7" t="str">
        <f>Gmden!D1037</f>
        <v>Roßleithen</v>
      </c>
      <c r="E1038" s="8">
        <f>Gmden!E1037</f>
        <v>1898</v>
      </c>
      <c r="F1038" s="37">
        <f>Gmden!N1037</f>
        <v>0</v>
      </c>
      <c r="G1038" s="8">
        <f t="shared" si="82"/>
        <v>0</v>
      </c>
      <c r="H1038" s="25">
        <f>ROUND(Anteile!$B$29/'Abs3'!$G$2102*'Abs3'!G1038,0)</f>
        <v>0</v>
      </c>
      <c r="I1038" s="37">
        <f>Gmden!O1037</f>
        <v>0</v>
      </c>
      <c r="J1038" s="8">
        <f t="shared" si="83"/>
        <v>0</v>
      </c>
      <c r="K1038" s="25">
        <f>ROUND(Anteile!$B$30/'Abs3'!$J$2102*'Abs3'!J1038,0)</f>
        <v>0</v>
      </c>
      <c r="L1038" s="8">
        <f>Gmden!M1037</f>
        <v>1968207.8571450911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ROUND(Anteile!$B$31/'Abs3'!$M$2102*'Abs3'!M1038,0)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40916</v>
      </c>
      <c r="B1039" s="9">
        <f t="shared" si="80"/>
        <v>4</v>
      </c>
      <c r="C1039" s="9">
        <f t="shared" si="81"/>
        <v>0</v>
      </c>
      <c r="D1039" s="7" t="str">
        <f>Gmden!D1038</f>
        <v>St. Pankraz</v>
      </c>
      <c r="E1039" s="8">
        <f>Gmden!E1038</f>
        <v>363</v>
      </c>
      <c r="F1039" s="37">
        <f>Gmden!N1038</f>
        <v>0</v>
      </c>
      <c r="G1039" s="8">
        <f t="shared" si="82"/>
        <v>0</v>
      </c>
      <c r="H1039" s="25">
        <f>ROUND(Anteile!$B$29/'Abs3'!$G$2102*'Abs3'!G1039,0)</f>
        <v>0</v>
      </c>
      <c r="I1039" s="37">
        <f>Gmden!O1038</f>
        <v>0</v>
      </c>
      <c r="J1039" s="8">
        <f t="shared" si="83"/>
        <v>0</v>
      </c>
      <c r="K1039" s="25">
        <f>ROUND(Anteile!$B$30/'Abs3'!$J$2102*'Abs3'!J1039,0)</f>
        <v>0</v>
      </c>
      <c r="L1039" s="8">
        <f>Gmden!M1038</f>
        <v>394940.26606621069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ROUND(Anteile!$B$31/'Abs3'!$M$2102*'Abs3'!M1039,0)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40917</v>
      </c>
      <c r="B1040" s="9">
        <f t="shared" si="80"/>
        <v>4</v>
      </c>
      <c r="C1040" s="9">
        <f t="shared" si="81"/>
        <v>0</v>
      </c>
      <c r="D1040" s="7" t="str">
        <f>Gmden!D1039</f>
        <v>Schlierbach</v>
      </c>
      <c r="E1040" s="8">
        <f>Gmden!E1039</f>
        <v>2882</v>
      </c>
      <c r="F1040" s="37">
        <f>Gmden!N1039</f>
        <v>0</v>
      </c>
      <c r="G1040" s="8">
        <f t="shared" si="82"/>
        <v>0</v>
      </c>
      <c r="H1040" s="25">
        <f>ROUND(Anteile!$B$29/'Abs3'!$G$2102*'Abs3'!G1040,0)</f>
        <v>0</v>
      </c>
      <c r="I1040" s="37">
        <f>Gmden!O1039</f>
        <v>0</v>
      </c>
      <c r="J1040" s="8">
        <f t="shared" si="83"/>
        <v>0</v>
      </c>
      <c r="K1040" s="25">
        <f>ROUND(Anteile!$B$30/'Abs3'!$J$2102*'Abs3'!J1040,0)</f>
        <v>0</v>
      </c>
      <c r="L1040" s="8">
        <f>Gmden!M1039</f>
        <v>3245561.6193741583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ROUND(Anteile!$B$31/'Abs3'!$M$2102*'Abs3'!M1040,0)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40918</v>
      </c>
      <c r="B1041" s="9">
        <f t="shared" si="80"/>
        <v>4</v>
      </c>
      <c r="C1041" s="9">
        <f t="shared" si="81"/>
        <v>0</v>
      </c>
      <c r="D1041" s="7" t="str">
        <f>Gmden!D1040</f>
        <v>Spital am Pyhrn</v>
      </c>
      <c r="E1041" s="8">
        <f>Gmden!E1040</f>
        <v>2239</v>
      </c>
      <c r="F1041" s="37">
        <f>Gmden!N1040</f>
        <v>0</v>
      </c>
      <c r="G1041" s="8">
        <f t="shared" si="82"/>
        <v>0</v>
      </c>
      <c r="H1041" s="25">
        <f>ROUND(Anteile!$B$29/'Abs3'!$G$2102*'Abs3'!G1041,0)</f>
        <v>0</v>
      </c>
      <c r="I1041" s="37">
        <f>Gmden!O1040</f>
        <v>0</v>
      </c>
      <c r="J1041" s="8">
        <f t="shared" si="83"/>
        <v>0</v>
      </c>
      <c r="K1041" s="25">
        <f>ROUND(Anteile!$B$30/'Abs3'!$J$2102*'Abs3'!J1041,0)</f>
        <v>0</v>
      </c>
      <c r="L1041" s="8">
        <f>Gmden!M1040</f>
        <v>3420271.425561463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ROUND(Anteile!$B$31/'Abs3'!$M$2102*'Abs3'!M1041,0)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40919</v>
      </c>
      <c r="B1042" s="9">
        <f t="shared" si="80"/>
        <v>4</v>
      </c>
      <c r="C1042" s="9">
        <f t="shared" si="81"/>
        <v>0</v>
      </c>
      <c r="D1042" s="7" t="str">
        <f>Gmden!D1041</f>
        <v>Steinbach am Ziehberg</v>
      </c>
      <c r="E1042" s="8">
        <f>Gmden!E1041</f>
        <v>833</v>
      </c>
      <c r="F1042" s="37">
        <f>Gmden!N1041</f>
        <v>0</v>
      </c>
      <c r="G1042" s="8">
        <f t="shared" si="82"/>
        <v>0</v>
      </c>
      <c r="H1042" s="25">
        <f>ROUND(Anteile!$B$29/'Abs3'!$G$2102*'Abs3'!G1042,0)</f>
        <v>0</v>
      </c>
      <c r="I1042" s="37">
        <f>Gmden!O1041</f>
        <v>0</v>
      </c>
      <c r="J1042" s="8">
        <f t="shared" si="83"/>
        <v>0</v>
      </c>
      <c r="K1042" s="25">
        <f>ROUND(Anteile!$B$30/'Abs3'!$J$2102*'Abs3'!J1042,0)</f>
        <v>0</v>
      </c>
      <c r="L1042" s="8">
        <f>Gmden!M1041</f>
        <v>754132.70802521647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ROUND(Anteile!$B$31/'Abs3'!$M$2102*'Abs3'!M1042,0)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40920</v>
      </c>
      <c r="B1043" s="9">
        <f t="shared" si="80"/>
        <v>4</v>
      </c>
      <c r="C1043" s="9">
        <f t="shared" si="81"/>
        <v>0</v>
      </c>
      <c r="D1043" s="7" t="str">
        <f>Gmden!D1042</f>
        <v>Steinbach an der Steyr</v>
      </c>
      <c r="E1043" s="8">
        <f>Gmden!E1042</f>
        <v>1996</v>
      </c>
      <c r="F1043" s="37">
        <f>Gmden!N1042</f>
        <v>0</v>
      </c>
      <c r="G1043" s="8">
        <f t="shared" si="82"/>
        <v>0</v>
      </c>
      <c r="H1043" s="25">
        <f>ROUND(Anteile!$B$29/'Abs3'!$G$2102*'Abs3'!G1043,0)</f>
        <v>0</v>
      </c>
      <c r="I1043" s="37">
        <f>Gmden!O1042</f>
        <v>0</v>
      </c>
      <c r="J1043" s="8">
        <f t="shared" si="83"/>
        <v>0</v>
      </c>
      <c r="K1043" s="25">
        <f>ROUND(Anteile!$B$30/'Abs3'!$J$2102*'Abs3'!J1043,0)</f>
        <v>0</v>
      </c>
      <c r="L1043" s="8">
        <f>Gmden!M1042</f>
        <v>1842094.0833833516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ROUND(Anteile!$B$31/'Abs3'!$M$2102*'Abs3'!M1043,0)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40921</v>
      </c>
      <c r="B1044" s="9">
        <f t="shared" si="80"/>
        <v>4</v>
      </c>
      <c r="C1044" s="9">
        <f t="shared" si="81"/>
        <v>0</v>
      </c>
      <c r="D1044" s="7" t="str">
        <f>Gmden!D1043</f>
        <v>Vorderstoder</v>
      </c>
      <c r="E1044" s="8">
        <f>Gmden!E1043</f>
        <v>812</v>
      </c>
      <c r="F1044" s="37">
        <f>Gmden!N1043</f>
        <v>0</v>
      </c>
      <c r="G1044" s="8">
        <f t="shared" si="82"/>
        <v>0</v>
      </c>
      <c r="H1044" s="25">
        <f>ROUND(Anteile!$B$29/'Abs3'!$G$2102*'Abs3'!G1044,0)</f>
        <v>0</v>
      </c>
      <c r="I1044" s="37">
        <f>Gmden!O1043</f>
        <v>0</v>
      </c>
      <c r="J1044" s="8">
        <f t="shared" si="83"/>
        <v>0</v>
      </c>
      <c r="K1044" s="25">
        <f>ROUND(Anteile!$B$30/'Abs3'!$J$2102*'Abs3'!J1044,0)</f>
        <v>0</v>
      </c>
      <c r="L1044" s="8">
        <f>Gmden!M1043</f>
        <v>868704.97883130331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ROUND(Anteile!$B$31/'Abs3'!$M$2102*'Abs3'!M1044,0)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40922</v>
      </c>
      <c r="B1045" s="9">
        <f t="shared" si="80"/>
        <v>4</v>
      </c>
      <c r="C1045" s="9">
        <f t="shared" si="81"/>
        <v>0</v>
      </c>
      <c r="D1045" s="7" t="str">
        <f>Gmden!D1044</f>
        <v>Wartberg an der Krems</v>
      </c>
      <c r="E1045" s="8">
        <f>Gmden!E1044</f>
        <v>2985</v>
      </c>
      <c r="F1045" s="37">
        <f>Gmden!N1044</f>
        <v>0</v>
      </c>
      <c r="G1045" s="8">
        <f t="shared" si="82"/>
        <v>0</v>
      </c>
      <c r="H1045" s="25">
        <f>ROUND(Anteile!$B$29/'Abs3'!$G$2102*'Abs3'!G1045,0)</f>
        <v>0</v>
      </c>
      <c r="I1045" s="37">
        <f>Gmden!O1044</f>
        <v>0</v>
      </c>
      <c r="J1045" s="8">
        <f t="shared" si="83"/>
        <v>0</v>
      </c>
      <c r="K1045" s="25">
        <f>ROUND(Anteile!$B$30/'Abs3'!$J$2102*'Abs3'!J1045,0)</f>
        <v>0</v>
      </c>
      <c r="L1045" s="8">
        <f>Gmden!M1044</f>
        <v>3749495.2154204934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ROUND(Anteile!$B$31/'Abs3'!$M$2102*'Abs3'!M1045,0)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40923</v>
      </c>
      <c r="B1046" s="9">
        <f t="shared" si="80"/>
        <v>4</v>
      </c>
      <c r="C1046" s="9">
        <f t="shared" si="81"/>
        <v>0</v>
      </c>
      <c r="D1046" s="7" t="str">
        <f>Gmden!D1045</f>
        <v>Windischgarsten</v>
      </c>
      <c r="E1046" s="8">
        <f>Gmden!E1045</f>
        <v>2415</v>
      </c>
      <c r="F1046" s="37">
        <f>Gmden!N1045</f>
        <v>0</v>
      </c>
      <c r="G1046" s="8">
        <f t="shared" si="82"/>
        <v>0</v>
      </c>
      <c r="H1046" s="25">
        <f>ROUND(Anteile!$B$29/'Abs3'!$G$2102*'Abs3'!G1046,0)</f>
        <v>0</v>
      </c>
      <c r="I1046" s="37">
        <f>Gmden!O1045</f>
        <v>0</v>
      </c>
      <c r="J1046" s="8">
        <f t="shared" si="83"/>
        <v>0</v>
      </c>
      <c r="K1046" s="25">
        <f>ROUND(Anteile!$B$30/'Abs3'!$J$2102*'Abs3'!J1046,0)</f>
        <v>0</v>
      </c>
      <c r="L1046" s="8">
        <f>Gmden!M1045</f>
        <v>2837889.317299997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ROUND(Anteile!$B$31/'Abs3'!$M$2102*'Abs3'!M1046,0)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41001</v>
      </c>
      <c r="B1047" s="9">
        <f t="shared" si="80"/>
        <v>4</v>
      </c>
      <c r="C1047" s="9">
        <f t="shared" si="81"/>
        <v>0</v>
      </c>
      <c r="D1047" s="7" t="str">
        <f>Gmden!D1046</f>
        <v>Allhaming</v>
      </c>
      <c r="E1047" s="8">
        <f>Gmden!E1046</f>
        <v>1173</v>
      </c>
      <c r="F1047" s="37">
        <f>Gmden!N1046</f>
        <v>0</v>
      </c>
      <c r="G1047" s="8">
        <f t="shared" si="82"/>
        <v>0</v>
      </c>
      <c r="H1047" s="25">
        <f>ROUND(Anteile!$B$29/'Abs3'!$G$2102*'Abs3'!G1047,0)</f>
        <v>0</v>
      </c>
      <c r="I1047" s="37">
        <f>Gmden!O1046</f>
        <v>0</v>
      </c>
      <c r="J1047" s="8">
        <f t="shared" si="83"/>
        <v>0</v>
      </c>
      <c r="K1047" s="25">
        <f>ROUND(Anteile!$B$30/'Abs3'!$J$2102*'Abs3'!J1047,0)</f>
        <v>0</v>
      </c>
      <c r="L1047" s="8">
        <f>Gmden!M1046</f>
        <v>2314247.824974284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ROUND(Anteile!$B$31/'Abs3'!$M$2102*'Abs3'!M1047,0)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41002</v>
      </c>
      <c r="B1048" s="9">
        <f t="shared" si="80"/>
        <v>4</v>
      </c>
      <c r="C1048" s="9">
        <f t="shared" si="81"/>
        <v>1</v>
      </c>
      <c r="D1048" s="7" t="str">
        <f>Gmden!D1047</f>
        <v>Ansfelden</v>
      </c>
      <c r="E1048" s="8">
        <f>Gmden!E1047</f>
        <v>16660</v>
      </c>
      <c r="F1048" s="37">
        <f>Gmden!N1047</f>
        <v>0</v>
      </c>
      <c r="G1048" s="8">
        <f t="shared" si="82"/>
        <v>0</v>
      </c>
      <c r="H1048" s="25">
        <f>ROUND(Anteile!$B$29/'Abs3'!$G$2102*'Abs3'!G1048,0)</f>
        <v>0</v>
      </c>
      <c r="I1048" s="37">
        <f>Gmden!O1047</f>
        <v>0</v>
      </c>
      <c r="J1048" s="8">
        <f t="shared" si="83"/>
        <v>0</v>
      </c>
      <c r="K1048" s="25">
        <f>ROUND(Anteile!$B$30/'Abs3'!$J$2102*'Abs3'!J1048,0)</f>
        <v>0</v>
      </c>
      <c r="L1048" s="8">
        <f>Gmden!M1047</f>
        <v>24616492.923864886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ROUND(Anteile!$B$31/'Abs3'!$M$2102*'Abs3'!M1048,0)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41003</v>
      </c>
      <c r="B1049" s="9">
        <f t="shared" si="80"/>
        <v>4</v>
      </c>
      <c r="C1049" s="9">
        <f t="shared" si="81"/>
        <v>0</v>
      </c>
      <c r="D1049" s="7" t="str">
        <f>Gmden!D1048</f>
        <v>Asten</v>
      </c>
      <c r="E1049" s="8">
        <f>Gmden!E1048</f>
        <v>6668</v>
      </c>
      <c r="F1049" s="37">
        <f>Gmden!N1048</f>
        <v>0</v>
      </c>
      <c r="G1049" s="8">
        <f t="shared" si="82"/>
        <v>0</v>
      </c>
      <c r="H1049" s="25">
        <f>ROUND(Anteile!$B$29/'Abs3'!$G$2102*'Abs3'!G1049,0)</f>
        <v>0</v>
      </c>
      <c r="I1049" s="37">
        <f>Gmden!O1048</f>
        <v>0</v>
      </c>
      <c r="J1049" s="8">
        <f t="shared" si="83"/>
        <v>0</v>
      </c>
      <c r="K1049" s="25">
        <f>ROUND(Anteile!$B$30/'Abs3'!$J$2102*'Abs3'!J1049,0)</f>
        <v>0</v>
      </c>
      <c r="L1049" s="8">
        <f>Gmden!M1048</f>
        <v>9176377.1140481904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ROUND(Anteile!$B$31/'Abs3'!$M$2102*'Abs3'!M1049,0)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41004</v>
      </c>
      <c r="B1050" s="9">
        <f t="shared" si="80"/>
        <v>4</v>
      </c>
      <c r="C1050" s="9">
        <f t="shared" si="81"/>
        <v>0</v>
      </c>
      <c r="D1050" s="7" t="str">
        <f>Gmden!D1049</f>
        <v>Eggendorf im Traunkreis</v>
      </c>
      <c r="E1050" s="8">
        <f>Gmden!E1049</f>
        <v>948</v>
      </c>
      <c r="F1050" s="37">
        <f>Gmden!N1049</f>
        <v>0</v>
      </c>
      <c r="G1050" s="8">
        <f t="shared" si="82"/>
        <v>0</v>
      </c>
      <c r="H1050" s="25">
        <f>ROUND(Anteile!$B$29/'Abs3'!$G$2102*'Abs3'!G1050,0)</f>
        <v>0</v>
      </c>
      <c r="I1050" s="37">
        <f>Gmden!O1049</f>
        <v>0</v>
      </c>
      <c r="J1050" s="8">
        <f t="shared" si="83"/>
        <v>0</v>
      </c>
      <c r="K1050" s="25">
        <f>ROUND(Anteile!$B$30/'Abs3'!$J$2102*'Abs3'!J1050,0)</f>
        <v>0</v>
      </c>
      <c r="L1050" s="8">
        <f>Gmden!M1049</f>
        <v>929254.50361093064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ROUND(Anteile!$B$31/'Abs3'!$M$2102*'Abs3'!M1050,0)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41005</v>
      </c>
      <c r="B1051" s="9">
        <f t="shared" si="80"/>
        <v>4</v>
      </c>
      <c r="C1051" s="9">
        <f t="shared" si="81"/>
        <v>1</v>
      </c>
      <c r="D1051" s="7" t="str">
        <f>Gmden!D1050</f>
        <v>Enns</v>
      </c>
      <c r="E1051" s="8">
        <f>Gmden!E1050</f>
        <v>11957</v>
      </c>
      <c r="F1051" s="37">
        <f>Gmden!N1050</f>
        <v>0</v>
      </c>
      <c r="G1051" s="8">
        <f t="shared" si="82"/>
        <v>0</v>
      </c>
      <c r="H1051" s="25">
        <f>ROUND(Anteile!$B$29/'Abs3'!$G$2102*'Abs3'!G1051,0)</f>
        <v>0</v>
      </c>
      <c r="I1051" s="37">
        <f>Gmden!O1050</f>
        <v>0</v>
      </c>
      <c r="J1051" s="8">
        <f t="shared" si="83"/>
        <v>0</v>
      </c>
      <c r="K1051" s="25">
        <f>ROUND(Anteile!$B$30/'Abs3'!$J$2102*'Abs3'!J1051,0)</f>
        <v>0</v>
      </c>
      <c r="L1051" s="8">
        <f>Gmden!M1050</f>
        <v>19309815.186832078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ROUND(Anteile!$B$31/'Abs3'!$M$2102*'Abs3'!M1051,0)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41006</v>
      </c>
      <c r="B1052" s="9">
        <f t="shared" si="80"/>
        <v>4</v>
      </c>
      <c r="C1052" s="9">
        <f t="shared" si="81"/>
        <v>0</v>
      </c>
      <c r="D1052" s="7" t="str">
        <f>Gmden!D1051</f>
        <v>Hargelsberg</v>
      </c>
      <c r="E1052" s="8">
        <f>Gmden!E1051</f>
        <v>1389</v>
      </c>
      <c r="F1052" s="37">
        <f>Gmden!N1051</f>
        <v>0</v>
      </c>
      <c r="G1052" s="8">
        <f t="shared" si="82"/>
        <v>0</v>
      </c>
      <c r="H1052" s="25">
        <f>ROUND(Anteile!$B$29/'Abs3'!$G$2102*'Abs3'!G1052,0)</f>
        <v>0</v>
      </c>
      <c r="I1052" s="37">
        <f>Gmden!O1051</f>
        <v>0</v>
      </c>
      <c r="J1052" s="8">
        <f t="shared" si="83"/>
        <v>0</v>
      </c>
      <c r="K1052" s="25">
        <f>ROUND(Anteile!$B$30/'Abs3'!$J$2102*'Abs3'!J1052,0)</f>
        <v>0</v>
      </c>
      <c r="L1052" s="8">
        <f>Gmden!M1051</f>
        <v>1407424.1766831041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ROUND(Anteile!$B$31/'Abs3'!$M$2102*'Abs3'!M1052,0)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41007</v>
      </c>
      <c r="B1053" s="9">
        <f t="shared" si="80"/>
        <v>4</v>
      </c>
      <c r="C1053" s="9">
        <f t="shared" si="81"/>
        <v>0</v>
      </c>
      <c r="D1053" s="7" t="str">
        <f>Gmden!D1052</f>
        <v>Hörsching</v>
      </c>
      <c r="E1053" s="8">
        <f>Gmden!E1052</f>
        <v>6104</v>
      </c>
      <c r="F1053" s="37">
        <f>Gmden!N1052</f>
        <v>0</v>
      </c>
      <c r="G1053" s="8">
        <f t="shared" si="82"/>
        <v>0</v>
      </c>
      <c r="H1053" s="25">
        <f>ROUND(Anteile!$B$29/'Abs3'!$G$2102*'Abs3'!G1053,0)</f>
        <v>0</v>
      </c>
      <c r="I1053" s="37">
        <f>Gmden!O1052</f>
        <v>0</v>
      </c>
      <c r="J1053" s="8">
        <f t="shared" si="83"/>
        <v>0</v>
      </c>
      <c r="K1053" s="25">
        <f>ROUND(Anteile!$B$30/'Abs3'!$J$2102*'Abs3'!J1053,0)</f>
        <v>0</v>
      </c>
      <c r="L1053" s="8">
        <f>Gmden!M1052</f>
        <v>11247989.525697384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ROUND(Anteile!$B$31/'Abs3'!$M$2102*'Abs3'!M1053,0)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41008</v>
      </c>
      <c r="B1054" s="9">
        <f t="shared" si="80"/>
        <v>4</v>
      </c>
      <c r="C1054" s="9">
        <f t="shared" si="81"/>
        <v>0</v>
      </c>
      <c r="D1054" s="7" t="str">
        <f>Gmden!D1053</f>
        <v>Hofkirchen im Traunkreis</v>
      </c>
      <c r="E1054" s="8">
        <f>Gmden!E1053</f>
        <v>1898</v>
      </c>
      <c r="F1054" s="37">
        <f>Gmden!N1053</f>
        <v>0</v>
      </c>
      <c r="G1054" s="8">
        <f t="shared" si="82"/>
        <v>0</v>
      </c>
      <c r="H1054" s="25">
        <f>ROUND(Anteile!$B$29/'Abs3'!$G$2102*'Abs3'!G1054,0)</f>
        <v>0</v>
      </c>
      <c r="I1054" s="37">
        <f>Gmden!O1053</f>
        <v>0</v>
      </c>
      <c r="J1054" s="8">
        <f t="shared" si="83"/>
        <v>0</v>
      </c>
      <c r="K1054" s="25">
        <f>ROUND(Anteile!$B$30/'Abs3'!$J$2102*'Abs3'!J1054,0)</f>
        <v>0</v>
      </c>
      <c r="L1054" s="8">
        <f>Gmden!M1053</f>
        <v>1831604.6071450908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ROUND(Anteile!$B$31/'Abs3'!$M$2102*'Abs3'!M1054,0)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41009</v>
      </c>
      <c r="B1055" s="9">
        <f t="shared" si="80"/>
        <v>4</v>
      </c>
      <c r="C1055" s="9">
        <f t="shared" si="81"/>
        <v>0</v>
      </c>
      <c r="D1055" s="7" t="str">
        <f>Gmden!D1054</f>
        <v>Kematen an der Krems</v>
      </c>
      <c r="E1055" s="8">
        <f>Gmden!E1054</f>
        <v>2839</v>
      </c>
      <c r="F1055" s="37">
        <f>Gmden!N1054</f>
        <v>0</v>
      </c>
      <c r="G1055" s="8">
        <f t="shared" si="82"/>
        <v>0</v>
      </c>
      <c r="H1055" s="25">
        <f>ROUND(Anteile!$B$29/'Abs3'!$G$2102*'Abs3'!G1055,0)</f>
        <v>0</v>
      </c>
      <c r="I1055" s="37">
        <f>Gmden!O1054</f>
        <v>0</v>
      </c>
      <c r="J1055" s="8">
        <f t="shared" si="83"/>
        <v>0</v>
      </c>
      <c r="K1055" s="25">
        <f>ROUND(Anteile!$B$30/'Abs3'!$J$2102*'Abs3'!J1055,0)</f>
        <v>0</v>
      </c>
      <c r="L1055" s="8">
        <f>Gmden!M1054</f>
        <v>3014938.0310247173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ROUND(Anteile!$B$31/'Abs3'!$M$2102*'Abs3'!M1055,0)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41010</v>
      </c>
      <c r="B1056" s="9">
        <f t="shared" si="80"/>
        <v>4</v>
      </c>
      <c r="C1056" s="9">
        <f t="shared" si="81"/>
        <v>0</v>
      </c>
      <c r="D1056" s="7" t="str">
        <f>Gmden!D1055</f>
        <v>Kirchberg-Thening</v>
      </c>
      <c r="E1056" s="8">
        <f>Gmden!E1055</f>
        <v>2413</v>
      </c>
      <c r="F1056" s="37">
        <f>Gmden!N1055</f>
        <v>0</v>
      </c>
      <c r="G1056" s="8">
        <f t="shared" si="82"/>
        <v>0</v>
      </c>
      <c r="H1056" s="25">
        <f>ROUND(Anteile!$B$29/'Abs3'!$G$2102*'Abs3'!G1056,0)</f>
        <v>0</v>
      </c>
      <c r="I1056" s="37">
        <f>Gmden!O1055</f>
        <v>0</v>
      </c>
      <c r="J1056" s="8">
        <f t="shared" si="83"/>
        <v>0</v>
      </c>
      <c r="K1056" s="25">
        <f>ROUND(Anteile!$B$30/'Abs3'!$J$2102*'Abs3'!J1056,0)</f>
        <v>0</v>
      </c>
      <c r="L1056" s="8">
        <f>Gmden!M1055</f>
        <v>2495305.5773767671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ROUND(Anteile!$B$31/'Abs3'!$M$2102*'Abs3'!M1056,0)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41011</v>
      </c>
      <c r="B1057" s="9">
        <f t="shared" si="80"/>
        <v>4</v>
      </c>
      <c r="C1057" s="9">
        <f t="shared" si="81"/>
        <v>0</v>
      </c>
      <c r="D1057" s="7" t="str">
        <f>Gmden!D1056</f>
        <v>Kronstorf</v>
      </c>
      <c r="E1057" s="8">
        <f>Gmden!E1056</f>
        <v>3511</v>
      </c>
      <c r="F1057" s="37">
        <f>Gmden!N1056</f>
        <v>0</v>
      </c>
      <c r="G1057" s="8">
        <f t="shared" si="82"/>
        <v>0</v>
      </c>
      <c r="H1057" s="25">
        <f>ROUND(Anteile!$B$29/'Abs3'!$G$2102*'Abs3'!G1057,0)</f>
        <v>0</v>
      </c>
      <c r="I1057" s="37">
        <f>Gmden!O1056</f>
        <v>0</v>
      </c>
      <c r="J1057" s="8">
        <f t="shared" si="83"/>
        <v>0</v>
      </c>
      <c r="K1057" s="25">
        <f>ROUND(Anteile!$B$30/'Abs3'!$J$2102*'Abs3'!J1057,0)</f>
        <v>0</v>
      </c>
      <c r="L1057" s="8">
        <f>Gmden!M1056</f>
        <v>3581939.345229933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ROUND(Anteile!$B$31/'Abs3'!$M$2102*'Abs3'!M1057,0)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41012</v>
      </c>
      <c r="B1058" s="9">
        <f t="shared" si="80"/>
        <v>4</v>
      </c>
      <c r="C1058" s="9">
        <f t="shared" si="81"/>
        <v>2</v>
      </c>
      <c r="D1058" s="7" t="str">
        <f>Gmden!D1057</f>
        <v>Leonding</v>
      </c>
      <c r="E1058" s="8">
        <f>Gmden!E1057</f>
        <v>28798</v>
      </c>
      <c r="F1058" s="37">
        <f>Gmden!N1057</f>
        <v>0</v>
      </c>
      <c r="G1058" s="8">
        <f t="shared" si="82"/>
        <v>0</v>
      </c>
      <c r="H1058" s="25">
        <f>ROUND(Anteile!$B$29/'Abs3'!$G$2102*'Abs3'!G1058,0)</f>
        <v>0</v>
      </c>
      <c r="I1058" s="37">
        <f>Gmden!O1057</f>
        <v>0</v>
      </c>
      <c r="J1058" s="8">
        <f t="shared" si="83"/>
        <v>0</v>
      </c>
      <c r="K1058" s="25">
        <f>ROUND(Anteile!$B$30/'Abs3'!$J$2102*'Abs3'!J1058,0)</f>
        <v>0</v>
      </c>
      <c r="L1058" s="8">
        <f>Gmden!M1057</f>
        <v>48922184.580667242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ROUND(Anteile!$B$31/'Abs3'!$M$2102*'Abs3'!M1058,0)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41013</v>
      </c>
      <c r="B1059" s="9">
        <f t="shared" si="80"/>
        <v>4</v>
      </c>
      <c r="C1059" s="9">
        <f t="shared" si="81"/>
        <v>0</v>
      </c>
      <c r="D1059" s="7" t="str">
        <f>Gmden!D1058</f>
        <v>St. Florian</v>
      </c>
      <c r="E1059" s="8">
        <f>Gmden!E1058</f>
        <v>6210</v>
      </c>
      <c r="F1059" s="37">
        <f>Gmden!N1058</f>
        <v>0</v>
      </c>
      <c r="G1059" s="8">
        <f t="shared" si="82"/>
        <v>0</v>
      </c>
      <c r="H1059" s="25">
        <f>ROUND(Anteile!$B$29/'Abs3'!$G$2102*'Abs3'!G1059,0)</f>
        <v>0</v>
      </c>
      <c r="I1059" s="37">
        <f>Gmden!O1058</f>
        <v>0</v>
      </c>
      <c r="J1059" s="8">
        <f t="shared" si="83"/>
        <v>0</v>
      </c>
      <c r="K1059" s="25">
        <f>ROUND(Anteile!$B$30/'Abs3'!$J$2102*'Abs3'!J1059,0)</f>
        <v>0</v>
      </c>
      <c r="L1059" s="8">
        <f>Gmden!M1058</f>
        <v>10390305.811628563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ROUND(Anteile!$B$31/'Abs3'!$M$2102*'Abs3'!M1059,0)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41014</v>
      </c>
      <c r="B1060" s="9">
        <f t="shared" si="80"/>
        <v>4</v>
      </c>
      <c r="C1060" s="9">
        <f t="shared" si="81"/>
        <v>0</v>
      </c>
      <c r="D1060" s="7" t="str">
        <f>Gmden!D1059</f>
        <v>Neuhofen an der Krems</v>
      </c>
      <c r="E1060" s="8">
        <f>Gmden!E1059</f>
        <v>6499</v>
      </c>
      <c r="F1060" s="37">
        <f>Gmden!N1059</f>
        <v>0</v>
      </c>
      <c r="G1060" s="8">
        <f t="shared" si="82"/>
        <v>0</v>
      </c>
      <c r="H1060" s="25">
        <f>ROUND(Anteile!$B$29/'Abs3'!$G$2102*'Abs3'!G1060,0)</f>
        <v>0</v>
      </c>
      <c r="I1060" s="37">
        <f>Gmden!O1059</f>
        <v>0</v>
      </c>
      <c r="J1060" s="8">
        <f t="shared" si="83"/>
        <v>0</v>
      </c>
      <c r="K1060" s="25">
        <f>ROUND(Anteile!$B$30/'Abs3'!$J$2102*'Abs3'!J1060,0)</f>
        <v>0</v>
      </c>
      <c r="L1060" s="8">
        <f>Gmden!M1059</f>
        <v>7300798.5105352718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ROUND(Anteile!$B$31/'Abs3'!$M$2102*'Abs3'!M1060,0)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41015</v>
      </c>
      <c r="B1061" s="9">
        <f t="shared" si="80"/>
        <v>4</v>
      </c>
      <c r="C1061" s="9">
        <f t="shared" si="81"/>
        <v>0</v>
      </c>
      <c r="D1061" s="7" t="str">
        <f>Gmden!D1060</f>
        <v>Niederneukirchen</v>
      </c>
      <c r="E1061" s="8">
        <f>Gmden!E1060</f>
        <v>2091</v>
      </c>
      <c r="F1061" s="37">
        <f>Gmden!N1060</f>
        <v>0</v>
      </c>
      <c r="G1061" s="8">
        <f t="shared" si="82"/>
        <v>0</v>
      </c>
      <c r="H1061" s="25">
        <f>ROUND(Anteile!$B$29/'Abs3'!$G$2102*'Abs3'!G1061,0)</f>
        <v>0</v>
      </c>
      <c r="I1061" s="37">
        <f>Gmden!O1060</f>
        <v>0</v>
      </c>
      <c r="J1061" s="8">
        <f t="shared" si="83"/>
        <v>0</v>
      </c>
      <c r="K1061" s="25">
        <f>ROUND(Anteile!$B$30/'Abs3'!$J$2102*'Abs3'!J1061,0)</f>
        <v>0</v>
      </c>
      <c r="L1061" s="8">
        <f>Gmden!M1060</f>
        <v>2100037.6697367677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ROUND(Anteile!$B$31/'Abs3'!$M$2102*'Abs3'!M1061,0)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41016</v>
      </c>
      <c r="B1062" s="9">
        <f t="shared" si="80"/>
        <v>4</v>
      </c>
      <c r="C1062" s="9">
        <f t="shared" si="81"/>
        <v>0</v>
      </c>
      <c r="D1062" s="7" t="str">
        <f>Gmden!D1061</f>
        <v>Oftering</v>
      </c>
      <c r="E1062" s="8">
        <f>Gmden!E1061</f>
        <v>2099</v>
      </c>
      <c r="F1062" s="37">
        <f>Gmden!N1061</f>
        <v>0</v>
      </c>
      <c r="G1062" s="8">
        <f t="shared" si="82"/>
        <v>0</v>
      </c>
      <c r="H1062" s="25">
        <f>ROUND(Anteile!$B$29/'Abs3'!$G$2102*'Abs3'!G1062,0)</f>
        <v>0</v>
      </c>
      <c r="I1062" s="37">
        <f>Gmden!O1061</f>
        <v>0</v>
      </c>
      <c r="J1062" s="8">
        <f t="shared" si="83"/>
        <v>0</v>
      </c>
      <c r="K1062" s="25">
        <f>ROUND(Anteile!$B$30/'Abs3'!$J$2102*'Abs3'!J1062,0)</f>
        <v>0</v>
      </c>
      <c r="L1062" s="8">
        <f>Gmden!M1061</f>
        <v>2564805.4394296873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ROUND(Anteile!$B$31/'Abs3'!$M$2102*'Abs3'!M1062,0)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41017</v>
      </c>
      <c r="B1063" s="9">
        <f t="shared" si="80"/>
        <v>4</v>
      </c>
      <c r="C1063" s="9">
        <f t="shared" si="81"/>
        <v>0</v>
      </c>
      <c r="D1063" s="7" t="str">
        <f>Gmden!D1062</f>
        <v>Pasching</v>
      </c>
      <c r="E1063" s="8">
        <f>Gmden!E1062</f>
        <v>7557</v>
      </c>
      <c r="F1063" s="37">
        <f>Gmden!N1062</f>
        <v>0</v>
      </c>
      <c r="G1063" s="8">
        <f t="shared" si="82"/>
        <v>0</v>
      </c>
      <c r="H1063" s="25">
        <f>ROUND(Anteile!$B$29/'Abs3'!$G$2102*'Abs3'!G1063,0)</f>
        <v>0</v>
      </c>
      <c r="I1063" s="37">
        <f>Gmden!O1062</f>
        <v>0</v>
      </c>
      <c r="J1063" s="8">
        <f t="shared" si="83"/>
        <v>0</v>
      </c>
      <c r="K1063" s="25">
        <f>ROUND(Anteile!$B$30/'Abs3'!$J$2102*'Abs3'!J1063,0)</f>
        <v>0</v>
      </c>
      <c r="L1063" s="8">
        <f>Gmden!M1062</f>
        <v>15224961.399923841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ROUND(Anteile!$B$31/'Abs3'!$M$2102*'Abs3'!M1063,0)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41018</v>
      </c>
      <c r="B1064" s="9">
        <f t="shared" si="80"/>
        <v>4</v>
      </c>
      <c r="C1064" s="9">
        <f t="shared" si="81"/>
        <v>0</v>
      </c>
      <c r="D1064" s="7" t="str">
        <f>Gmden!D1063</f>
        <v>Piberbach</v>
      </c>
      <c r="E1064" s="8">
        <f>Gmden!E1063</f>
        <v>1880</v>
      </c>
      <c r="F1064" s="37">
        <f>Gmden!N1063</f>
        <v>0</v>
      </c>
      <c r="G1064" s="8">
        <f t="shared" si="82"/>
        <v>0</v>
      </c>
      <c r="H1064" s="25">
        <f>ROUND(Anteile!$B$29/'Abs3'!$G$2102*'Abs3'!G1064,0)</f>
        <v>0</v>
      </c>
      <c r="I1064" s="37">
        <f>Gmden!O1063</f>
        <v>0</v>
      </c>
      <c r="J1064" s="8">
        <f t="shared" si="83"/>
        <v>0</v>
      </c>
      <c r="K1064" s="25">
        <f>ROUND(Anteile!$B$30/'Abs3'!$J$2102*'Abs3'!J1064,0)</f>
        <v>0</v>
      </c>
      <c r="L1064" s="8">
        <f>Gmden!M1063</f>
        <v>1755230.9678360224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ROUND(Anteile!$B$31/'Abs3'!$M$2102*'Abs3'!M1064,0)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41019</v>
      </c>
      <c r="B1065" s="9">
        <f t="shared" si="80"/>
        <v>4</v>
      </c>
      <c r="C1065" s="9">
        <f t="shared" si="81"/>
        <v>0</v>
      </c>
      <c r="D1065" s="7" t="str">
        <f>Gmden!D1064</f>
        <v>Pucking</v>
      </c>
      <c r="E1065" s="8">
        <f>Gmden!E1064</f>
        <v>3961</v>
      </c>
      <c r="F1065" s="37">
        <f>Gmden!N1064</f>
        <v>0</v>
      </c>
      <c r="G1065" s="8">
        <f t="shared" si="82"/>
        <v>0</v>
      </c>
      <c r="H1065" s="25">
        <f>ROUND(Anteile!$B$29/'Abs3'!$G$2102*'Abs3'!G1065,0)</f>
        <v>0</v>
      </c>
      <c r="I1065" s="37">
        <f>Gmden!O1064</f>
        <v>0</v>
      </c>
      <c r="J1065" s="8">
        <f t="shared" si="83"/>
        <v>0</v>
      </c>
      <c r="K1065" s="25">
        <f>ROUND(Anteile!$B$30/'Abs3'!$J$2102*'Abs3'!J1065,0)</f>
        <v>0</v>
      </c>
      <c r="L1065" s="8">
        <f>Gmden!M1064</f>
        <v>4486145.2379566412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ROUND(Anteile!$B$31/'Abs3'!$M$2102*'Abs3'!M1065,0)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41020</v>
      </c>
      <c r="B1066" s="9">
        <f t="shared" si="80"/>
        <v>4</v>
      </c>
      <c r="C1066" s="9">
        <f t="shared" si="81"/>
        <v>0</v>
      </c>
      <c r="D1066" s="7" t="str">
        <f>Gmden!D1065</f>
        <v>St. Marien</v>
      </c>
      <c r="E1066" s="8">
        <f>Gmden!E1065</f>
        <v>4789</v>
      </c>
      <c r="F1066" s="37">
        <f>Gmden!N1065</f>
        <v>0</v>
      </c>
      <c r="G1066" s="8">
        <f t="shared" si="82"/>
        <v>0</v>
      </c>
      <c r="H1066" s="25">
        <f>ROUND(Anteile!$B$29/'Abs3'!$G$2102*'Abs3'!G1066,0)</f>
        <v>0</v>
      </c>
      <c r="I1066" s="37">
        <f>Gmden!O1065</f>
        <v>0</v>
      </c>
      <c r="J1066" s="8">
        <f t="shared" si="83"/>
        <v>0</v>
      </c>
      <c r="K1066" s="25">
        <f>ROUND(Anteile!$B$30/'Abs3'!$J$2102*'Abs3'!J1066,0)</f>
        <v>0</v>
      </c>
      <c r="L1066" s="8">
        <f>Gmden!M1065</f>
        <v>4904297.0861737831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ROUND(Anteile!$B$31/'Abs3'!$M$2102*'Abs3'!M1066,0)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41021</v>
      </c>
      <c r="B1067" s="9">
        <f t="shared" si="80"/>
        <v>4</v>
      </c>
      <c r="C1067" s="9">
        <f t="shared" si="81"/>
        <v>2</v>
      </c>
      <c r="D1067" s="7" t="str">
        <f>Gmden!D1066</f>
        <v>Traun</v>
      </c>
      <c r="E1067" s="8">
        <f>Gmden!E1066</f>
        <v>24629</v>
      </c>
      <c r="F1067" s="37">
        <f>Gmden!N1066</f>
        <v>0</v>
      </c>
      <c r="G1067" s="8">
        <f t="shared" si="82"/>
        <v>0</v>
      </c>
      <c r="H1067" s="25">
        <f>ROUND(Anteile!$B$29/'Abs3'!$G$2102*'Abs3'!G1067,0)</f>
        <v>0</v>
      </c>
      <c r="I1067" s="37">
        <f>Gmden!O1066</f>
        <v>0</v>
      </c>
      <c r="J1067" s="8">
        <f t="shared" si="83"/>
        <v>0</v>
      </c>
      <c r="K1067" s="25">
        <f>ROUND(Anteile!$B$30/'Abs3'!$J$2102*'Abs3'!J1067,0)</f>
        <v>0</v>
      </c>
      <c r="L1067" s="8">
        <f>Gmden!M1066</f>
        <v>40557726.954385825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ROUND(Anteile!$B$31/'Abs3'!$M$2102*'Abs3'!M1067,0)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41022</v>
      </c>
      <c r="B1068" s="9">
        <f t="shared" si="80"/>
        <v>4</v>
      </c>
      <c r="C1068" s="9">
        <f t="shared" si="81"/>
        <v>0</v>
      </c>
      <c r="D1068" s="7" t="str">
        <f>Gmden!D1067</f>
        <v>Wilhering</v>
      </c>
      <c r="E1068" s="8">
        <f>Gmden!E1067</f>
        <v>5931</v>
      </c>
      <c r="F1068" s="37">
        <f>Gmden!N1067</f>
        <v>0</v>
      </c>
      <c r="G1068" s="8">
        <f t="shared" si="82"/>
        <v>0</v>
      </c>
      <c r="H1068" s="25">
        <f>ROUND(Anteile!$B$29/'Abs3'!$G$2102*'Abs3'!G1068,0)</f>
        <v>0</v>
      </c>
      <c r="I1068" s="37">
        <f>Gmden!O1067</f>
        <v>0</v>
      </c>
      <c r="J1068" s="8">
        <f t="shared" si="83"/>
        <v>0</v>
      </c>
      <c r="K1068" s="25">
        <f>ROUND(Anteile!$B$30/'Abs3'!$J$2102*'Abs3'!J1068,0)</f>
        <v>0</v>
      </c>
      <c r="L1068" s="8">
        <f>Gmden!M1067</f>
        <v>6062920.4223380052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ROUND(Anteile!$B$31/'Abs3'!$M$2102*'Abs3'!M1068,0)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41101</v>
      </c>
      <c r="B1069" s="9">
        <f t="shared" si="80"/>
        <v>4</v>
      </c>
      <c r="C1069" s="9">
        <f t="shared" si="81"/>
        <v>0</v>
      </c>
      <c r="D1069" s="7" t="str">
        <f>Gmden!D1068</f>
        <v>Allerheiligen im Mühlkreis</v>
      </c>
      <c r="E1069" s="8">
        <f>Gmden!E1068</f>
        <v>1275</v>
      </c>
      <c r="F1069" s="37">
        <f>Gmden!N1068</f>
        <v>0</v>
      </c>
      <c r="G1069" s="8">
        <f t="shared" si="82"/>
        <v>0</v>
      </c>
      <c r="H1069" s="25">
        <f>ROUND(Anteile!$B$29/'Abs3'!$G$2102*'Abs3'!G1069,0)</f>
        <v>0</v>
      </c>
      <c r="I1069" s="37">
        <f>Gmden!O1068</f>
        <v>0</v>
      </c>
      <c r="J1069" s="8">
        <f t="shared" si="83"/>
        <v>0</v>
      </c>
      <c r="K1069" s="25">
        <f>ROUND(Anteile!$B$30/'Abs3'!$J$2102*'Abs3'!J1069,0)</f>
        <v>0</v>
      </c>
      <c r="L1069" s="8">
        <f>Gmden!M1068</f>
        <v>1190184.7510590048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ROUND(Anteile!$B$31/'Abs3'!$M$2102*'Abs3'!M1069,0)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41102</v>
      </c>
      <c r="B1070" s="9">
        <f t="shared" si="80"/>
        <v>4</v>
      </c>
      <c r="C1070" s="9">
        <f t="shared" si="81"/>
        <v>0</v>
      </c>
      <c r="D1070" s="7" t="str">
        <f>Gmden!D1069</f>
        <v>Arbing</v>
      </c>
      <c r="E1070" s="8">
        <f>Gmden!E1069</f>
        <v>1478</v>
      </c>
      <c r="F1070" s="37">
        <f>Gmden!N1069</f>
        <v>0</v>
      </c>
      <c r="G1070" s="8">
        <f t="shared" si="82"/>
        <v>0</v>
      </c>
      <c r="H1070" s="25">
        <f>ROUND(Anteile!$B$29/'Abs3'!$G$2102*'Abs3'!G1070,0)</f>
        <v>0</v>
      </c>
      <c r="I1070" s="37">
        <f>Gmden!O1069</f>
        <v>0</v>
      </c>
      <c r="J1070" s="8">
        <f t="shared" si="83"/>
        <v>0</v>
      </c>
      <c r="K1070" s="25">
        <f>ROUND(Anteile!$B$30/'Abs3'!$J$2102*'Abs3'!J1070,0)</f>
        <v>0</v>
      </c>
      <c r="L1070" s="8">
        <f>Gmden!M1069</f>
        <v>1592051.0132668305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ROUND(Anteile!$B$31/'Abs3'!$M$2102*'Abs3'!M1070,0)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41103</v>
      </c>
      <c r="B1071" s="9">
        <f t="shared" si="80"/>
        <v>4</v>
      </c>
      <c r="C1071" s="9">
        <f t="shared" si="81"/>
        <v>0</v>
      </c>
      <c r="D1071" s="7" t="str">
        <f>Gmden!D1070</f>
        <v>Baumgartenberg</v>
      </c>
      <c r="E1071" s="8">
        <f>Gmden!E1070</f>
        <v>1748</v>
      </c>
      <c r="F1071" s="37">
        <f>Gmden!N1070</f>
        <v>0</v>
      </c>
      <c r="G1071" s="8">
        <f t="shared" si="82"/>
        <v>0</v>
      </c>
      <c r="H1071" s="25">
        <f>ROUND(Anteile!$B$29/'Abs3'!$G$2102*'Abs3'!G1071,0)</f>
        <v>0</v>
      </c>
      <c r="I1071" s="37">
        <f>Gmden!O1070</f>
        <v>0</v>
      </c>
      <c r="J1071" s="8">
        <f t="shared" si="83"/>
        <v>0</v>
      </c>
      <c r="K1071" s="25">
        <f>ROUND(Anteile!$B$30/'Abs3'!$J$2102*'Abs3'!J1071,0)</f>
        <v>0</v>
      </c>
      <c r="L1071" s="8">
        <f>Gmden!M1070</f>
        <v>2327197.0229028552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ROUND(Anteile!$B$31/'Abs3'!$M$2102*'Abs3'!M1071,0)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41104</v>
      </c>
      <c r="B1072" s="9">
        <f t="shared" si="80"/>
        <v>4</v>
      </c>
      <c r="C1072" s="9">
        <f t="shared" si="81"/>
        <v>0</v>
      </c>
      <c r="D1072" s="7" t="str">
        <f>Gmden!D1071</f>
        <v>Dimbach</v>
      </c>
      <c r="E1072" s="8">
        <f>Gmden!E1071</f>
        <v>993</v>
      </c>
      <c r="F1072" s="37">
        <f>Gmden!N1071</f>
        <v>0</v>
      </c>
      <c r="G1072" s="8">
        <f t="shared" si="82"/>
        <v>0</v>
      </c>
      <c r="H1072" s="25">
        <f>ROUND(Anteile!$B$29/'Abs3'!$G$2102*'Abs3'!G1072,0)</f>
        <v>0</v>
      </c>
      <c r="I1072" s="37">
        <f>Gmden!O1071</f>
        <v>0</v>
      </c>
      <c r="J1072" s="8">
        <f t="shared" si="83"/>
        <v>0</v>
      </c>
      <c r="K1072" s="25">
        <f>ROUND(Anteile!$B$30/'Abs3'!$J$2102*'Abs3'!J1072,0)</f>
        <v>0</v>
      </c>
      <c r="L1072" s="8">
        <f>Gmden!M1071</f>
        <v>932055.0018836013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ROUND(Anteile!$B$31/'Abs3'!$M$2102*'Abs3'!M1072,0)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41105</v>
      </c>
      <c r="B1073" s="9">
        <f t="shared" si="80"/>
        <v>4</v>
      </c>
      <c r="C1073" s="9">
        <f t="shared" si="81"/>
        <v>0</v>
      </c>
      <c r="D1073" s="7" t="str">
        <f>Gmden!D1072</f>
        <v>Grein</v>
      </c>
      <c r="E1073" s="8">
        <f>Gmden!E1072</f>
        <v>2895</v>
      </c>
      <c r="F1073" s="37">
        <f>Gmden!N1072</f>
        <v>0</v>
      </c>
      <c r="G1073" s="8">
        <f t="shared" si="82"/>
        <v>0</v>
      </c>
      <c r="H1073" s="25">
        <f>ROUND(Anteile!$B$29/'Abs3'!$G$2102*'Abs3'!G1073,0)</f>
        <v>0</v>
      </c>
      <c r="I1073" s="37">
        <f>Gmden!O1072</f>
        <v>0</v>
      </c>
      <c r="J1073" s="8">
        <f t="shared" si="83"/>
        <v>0</v>
      </c>
      <c r="K1073" s="25">
        <f>ROUND(Anteile!$B$30/'Abs3'!$J$2102*'Abs3'!J1073,0)</f>
        <v>0</v>
      </c>
      <c r="L1073" s="8">
        <f>Gmden!M1072</f>
        <v>3226911.6988751516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ROUND(Anteile!$B$31/'Abs3'!$M$2102*'Abs3'!M1073,0)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41106</v>
      </c>
      <c r="B1074" s="9">
        <f t="shared" si="80"/>
        <v>4</v>
      </c>
      <c r="C1074" s="9">
        <f t="shared" si="81"/>
        <v>0</v>
      </c>
      <c r="D1074" s="7" t="str">
        <f>Gmden!D1073</f>
        <v>Katsdorf</v>
      </c>
      <c r="E1074" s="8">
        <f>Gmden!E1073</f>
        <v>3141</v>
      </c>
      <c r="F1074" s="37">
        <f>Gmden!N1073</f>
        <v>0</v>
      </c>
      <c r="G1074" s="8">
        <f t="shared" si="82"/>
        <v>0</v>
      </c>
      <c r="H1074" s="25">
        <f>ROUND(Anteile!$B$29/'Abs3'!$G$2102*'Abs3'!G1074,0)</f>
        <v>0</v>
      </c>
      <c r="I1074" s="37">
        <f>Gmden!O1073</f>
        <v>0</v>
      </c>
      <c r="J1074" s="8">
        <f t="shared" si="83"/>
        <v>0</v>
      </c>
      <c r="K1074" s="25">
        <f>ROUND(Anteile!$B$30/'Abs3'!$J$2102*'Abs3'!J1074,0)</f>
        <v>0</v>
      </c>
      <c r="L1074" s="8">
        <f>Gmden!M1073</f>
        <v>3001054.3094324186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ROUND(Anteile!$B$31/'Abs3'!$M$2102*'Abs3'!M1074,0)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41107</v>
      </c>
      <c r="B1075" s="9">
        <f t="shared" si="80"/>
        <v>4</v>
      </c>
      <c r="C1075" s="9">
        <f t="shared" si="81"/>
        <v>0</v>
      </c>
      <c r="D1075" s="7" t="str">
        <f>Gmden!D1074</f>
        <v>Klam</v>
      </c>
      <c r="E1075" s="8">
        <f>Gmden!E1074</f>
        <v>928</v>
      </c>
      <c r="F1075" s="37">
        <f>Gmden!N1074</f>
        <v>0</v>
      </c>
      <c r="G1075" s="8">
        <f t="shared" si="82"/>
        <v>0</v>
      </c>
      <c r="H1075" s="25">
        <f>ROUND(Anteile!$B$29/'Abs3'!$G$2102*'Abs3'!G1075,0)</f>
        <v>0</v>
      </c>
      <c r="I1075" s="37">
        <f>Gmden!O1074</f>
        <v>0</v>
      </c>
      <c r="J1075" s="8">
        <f t="shared" si="83"/>
        <v>0</v>
      </c>
      <c r="K1075" s="25">
        <f>ROUND(Anteile!$B$30/'Abs3'!$J$2102*'Abs3'!J1075,0)</f>
        <v>0</v>
      </c>
      <c r="L1075" s="8">
        <f>Gmden!M1074</f>
        <v>837280.17437863233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ROUND(Anteile!$B$31/'Abs3'!$M$2102*'Abs3'!M1075,0)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41108</v>
      </c>
      <c r="B1076" s="9">
        <f t="shared" si="80"/>
        <v>4</v>
      </c>
      <c r="C1076" s="9">
        <f t="shared" si="81"/>
        <v>0</v>
      </c>
      <c r="D1076" s="7" t="str">
        <f>Gmden!D1075</f>
        <v>Bad Kreuzen</v>
      </c>
      <c r="E1076" s="8">
        <f>Gmden!E1075</f>
        <v>2257</v>
      </c>
      <c r="F1076" s="37">
        <f>Gmden!N1075</f>
        <v>0</v>
      </c>
      <c r="G1076" s="8">
        <f t="shared" si="82"/>
        <v>0</v>
      </c>
      <c r="H1076" s="25">
        <f>ROUND(Anteile!$B$29/'Abs3'!$G$2102*'Abs3'!G1076,0)</f>
        <v>0</v>
      </c>
      <c r="I1076" s="37">
        <f>Gmden!O1075</f>
        <v>0</v>
      </c>
      <c r="J1076" s="8">
        <f t="shared" si="83"/>
        <v>0</v>
      </c>
      <c r="K1076" s="25">
        <f>ROUND(Anteile!$B$30/'Abs3'!$J$2102*'Abs3'!J1076,0)</f>
        <v>0</v>
      </c>
      <c r="L1076" s="8">
        <f>Gmden!M1075</f>
        <v>2210763.8233648422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ROUND(Anteile!$B$31/'Abs3'!$M$2102*'Abs3'!M1076,0)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41109</v>
      </c>
      <c r="B1077" s="9">
        <f t="shared" si="80"/>
        <v>4</v>
      </c>
      <c r="C1077" s="9">
        <f t="shared" si="81"/>
        <v>0</v>
      </c>
      <c r="D1077" s="7" t="str">
        <f>Gmden!D1076</f>
        <v>Langenstein</v>
      </c>
      <c r="E1077" s="8">
        <f>Gmden!E1076</f>
        <v>2527</v>
      </c>
      <c r="F1077" s="37">
        <f>Gmden!N1076</f>
        <v>0</v>
      </c>
      <c r="G1077" s="8">
        <f t="shared" si="82"/>
        <v>0</v>
      </c>
      <c r="H1077" s="25">
        <f>ROUND(Anteile!$B$29/'Abs3'!$G$2102*'Abs3'!G1077,0)</f>
        <v>0</v>
      </c>
      <c r="I1077" s="37">
        <f>Gmden!O1076</f>
        <v>0</v>
      </c>
      <c r="J1077" s="8">
        <f t="shared" si="83"/>
        <v>0</v>
      </c>
      <c r="K1077" s="25">
        <f>ROUND(Anteile!$B$30/'Abs3'!$J$2102*'Abs3'!J1077,0)</f>
        <v>0</v>
      </c>
      <c r="L1077" s="8">
        <f>Gmden!M1076</f>
        <v>2609359.4730008664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ROUND(Anteile!$B$31/'Abs3'!$M$2102*'Abs3'!M1077,0)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41110</v>
      </c>
      <c r="B1078" s="9">
        <f t="shared" si="80"/>
        <v>4</v>
      </c>
      <c r="C1078" s="9">
        <f t="shared" si="81"/>
        <v>0</v>
      </c>
      <c r="D1078" s="7" t="str">
        <f>Gmden!D1077</f>
        <v>Luftenberg an der Donau</v>
      </c>
      <c r="E1078" s="8">
        <f>Gmden!E1077</f>
        <v>4142</v>
      </c>
      <c r="F1078" s="37">
        <f>Gmden!N1077</f>
        <v>0</v>
      </c>
      <c r="G1078" s="8">
        <f t="shared" si="82"/>
        <v>0</v>
      </c>
      <c r="H1078" s="25">
        <f>ROUND(Anteile!$B$29/'Abs3'!$G$2102*'Abs3'!G1078,0)</f>
        <v>0</v>
      </c>
      <c r="I1078" s="37">
        <f>Gmden!O1077</f>
        <v>0</v>
      </c>
      <c r="J1078" s="8">
        <f t="shared" si="83"/>
        <v>0</v>
      </c>
      <c r="K1078" s="25">
        <f>ROUND(Anteile!$B$30/'Abs3'!$J$2102*'Abs3'!J1078,0)</f>
        <v>0</v>
      </c>
      <c r="L1078" s="8">
        <f>Gmden!M1077</f>
        <v>4308220.291008939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ROUND(Anteile!$B$31/'Abs3'!$M$2102*'Abs3'!M1078,0)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41111</v>
      </c>
      <c r="B1079" s="9">
        <f t="shared" si="80"/>
        <v>4</v>
      </c>
      <c r="C1079" s="9">
        <f t="shared" si="81"/>
        <v>0</v>
      </c>
      <c r="D1079" s="7" t="str">
        <f>Gmden!D1078</f>
        <v>Mauthausen</v>
      </c>
      <c r="E1079" s="8">
        <f>Gmden!E1078</f>
        <v>4890</v>
      </c>
      <c r="F1079" s="37">
        <f>Gmden!N1078</f>
        <v>0</v>
      </c>
      <c r="G1079" s="8">
        <f t="shared" si="82"/>
        <v>0</v>
      </c>
      <c r="H1079" s="25">
        <f>ROUND(Anteile!$B$29/'Abs3'!$G$2102*'Abs3'!G1079,0)</f>
        <v>0</v>
      </c>
      <c r="I1079" s="37">
        <f>Gmden!O1078</f>
        <v>0</v>
      </c>
      <c r="J1079" s="8">
        <f t="shared" si="83"/>
        <v>0</v>
      </c>
      <c r="K1079" s="25">
        <f>ROUND(Anteile!$B$30/'Abs3'!$J$2102*'Abs3'!J1079,0)</f>
        <v>0</v>
      </c>
      <c r="L1079" s="8">
        <f>Gmden!M1078</f>
        <v>6263017.1122968886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ROUND(Anteile!$B$31/'Abs3'!$M$2102*'Abs3'!M1079,0)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41112</v>
      </c>
      <c r="B1080" s="9">
        <f t="shared" si="80"/>
        <v>4</v>
      </c>
      <c r="C1080" s="9">
        <f t="shared" si="81"/>
        <v>0</v>
      </c>
      <c r="D1080" s="7" t="str">
        <f>Gmden!D1079</f>
        <v>Mitterkirchen im Machland</v>
      </c>
      <c r="E1080" s="8">
        <f>Gmden!E1079</f>
        <v>1724</v>
      </c>
      <c r="F1080" s="37">
        <f>Gmden!N1079</f>
        <v>0</v>
      </c>
      <c r="G1080" s="8">
        <f t="shared" si="82"/>
        <v>0</v>
      </c>
      <c r="H1080" s="25">
        <f>ROUND(Anteile!$B$29/'Abs3'!$G$2102*'Abs3'!G1080,0)</f>
        <v>0</v>
      </c>
      <c r="I1080" s="37">
        <f>Gmden!O1079</f>
        <v>0</v>
      </c>
      <c r="J1080" s="8">
        <f t="shared" si="83"/>
        <v>0</v>
      </c>
      <c r="K1080" s="25">
        <f>ROUND(Anteile!$B$30/'Abs3'!$J$2102*'Abs3'!J1080,0)</f>
        <v>0</v>
      </c>
      <c r="L1080" s="8">
        <f>Gmden!M1079</f>
        <v>1665081.6638240973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ROUND(Anteile!$B$31/'Abs3'!$M$2102*'Abs3'!M1080,0)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41113</v>
      </c>
      <c r="B1081" s="9">
        <f t="shared" si="80"/>
        <v>4</v>
      </c>
      <c r="C1081" s="9">
        <f t="shared" si="81"/>
        <v>0</v>
      </c>
      <c r="D1081" s="7" t="str">
        <f>Gmden!D1080</f>
        <v>Münzbach</v>
      </c>
      <c r="E1081" s="8">
        <f>Gmden!E1080</f>
        <v>1817</v>
      </c>
      <c r="F1081" s="37">
        <f>Gmden!N1080</f>
        <v>0</v>
      </c>
      <c r="G1081" s="8">
        <f t="shared" si="82"/>
        <v>0</v>
      </c>
      <c r="H1081" s="25">
        <f>ROUND(Anteile!$B$29/'Abs3'!$G$2102*'Abs3'!G1081,0)</f>
        <v>0</v>
      </c>
      <c r="I1081" s="37">
        <f>Gmden!O1080</f>
        <v>0</v>
      </c>
      <c r="J1081" s="8">
        <f t="shared" si="83"/>
        <v>0</v>
      </c>
      <c r="K1081" s="25">
        <f>ROUND(Anteile!$B$30/'Abs3'!$J$2102*'Abs3'!J1081,0)</f>
        <v>0</v>
      </c>
      <c r="L1081" s="8">
        <f>Gmden!M1080</f>
        <v>2368517.9902542834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ROUND(Anteile!$B$31/'Abs3'!$M$2102*'Abs3'!M1081,0)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41114</v>
      </c>
      <c r="B1082" s="9">
        <f t="shared" si="80"/>
        <v>4</v>
      </c>
      <c r="C1082" s="9">
        <f t="shared" si="81"/>
        <v>0</v>
      </c>
      <c r="D1082" s="7" t="str">
        <f>Gmden!D1081</f>
        <v>Naarn im Machlande</v>
      </c>
      <c r="E1082" s="8">
        <f>Gmden!E1081</f>
        <v>3698</v>
      </c>
      <c r="F1082" s="37">
        <f>Gmden!N1081</f>
        <v>0</v>
      </c>
      <c r="G1082" s="8">
        <f t="shared" si="82"/>
        <v>0</v>
      </c>
      <c r="H1082" s="25">
        <f>ROUND(Anteile!$B$29/'Abs3'!$G$2102*'Abs3'!G1082,0)</f>
        <v>0</v>
      </c>
      <c r="I1082" s="37">
        <f>Gmden!O1081</f>
        <v>0</v>
      </c>
      <c r="J1082" s="8">
        <f t="shared" si="83"/>
        <v>0</v>
      </c>
      <c r="K1082" s="25">
        <f>ROUND(Anteile!$B$30/'Abs3'!$J$2102*'Abs3'!J1082,0)</f>
        <v>0</v>
      </c>
      <c r="L1082" s="8">
        <f>Gmden!M1081</f>
        <v>4208164.6480519213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ROUND(Anteile!$B$31/'Abs3'!$M$2102*'Abs3'!M1082,0)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41115</v>
      </c>
      <c r="B1083" s="9">
        <f t="shared" si="80"/>
        <v>4</v>
      </c>
      <c r="C1083" s="9">
        <f t="shared" si="81"/>
        <v>0</v>
      </c>
      <c r="D1083" s="7" t="str">
        <f>Gmden!D1082</f>
        <v>Pabneukirchen</v>
      </c>
      <c r="E1083" s="8">
        <f>Gmden!E1082</f>
        <v>1705</v>
      </c>
      <c r="F1083" s="37">
        <f>Gmden!N1082</f>
        <v>0</v>
      </c>
      <c r="G1083" s="8">
        <f t="shared" si="82"/>
        <v>0</v>
      </c>
      <c r="H1083" s="25">
        <f>ROUND(Anteile!$B$29/'Abs3'!$G$2102*'Abs3'!G1083,0)</f>
        <v>0</v>
      </c>
      <c r="I1083" s="37">
        <f>Gmden!O1082</f>
        <v>0</v>
      </c>
      <c r="J1083" s="8">
        <f t="shared" si="83"/>
        <v>0</v>
      </c>
      <c r="K1083" s="25">
        <f>ROUND(Anteile!$B$30/'Abs3'!$J$2102*'Abs3'!J1083,0)</f>
        <v>0</v>
      </c>
      <c r="L1083" s="8">
        <f>Gmden!M1082</f>
        <v>1837693.514553414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ROUND(Anteile!$B$31/'Abs3'!$M$2102*'Abs3'!M1083,0)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41116</v>
      </c>
      <c r="B1084" s="9">
        <f t="shared" si="80"/>
        <v>4</v>
      </c>
      <c r="C1084" s="9">
        <f t="shared" si="81"/>
        <v>0</v>
      </c>
      <c r="D1084" s="7" t="str">
        <f>Gmden!D1083</f>
        <v>Perg</v>
      </c>
      <c r="E1084" s="8">
        <f>Gmden!E1083</f>
        <v>8630</v>
      </c>
      <c r="F1084" s="37">
        <f>Gmden!N1083</f>
        <v>0</v>
      </c>
      <c r="G1084" s="8">
        <f t="shared" si="82"/>
        <v>0</v>
      </c>
      <c r="H1084" s="25">
        <f>ROUND(Anteile!$B$29/'Abs3'!$G$2102*'Abs3'!G1084,0)</f>
        <v>0</v>
      </c>
      <c r="I1084" s="37">
        <f>Gmden!O1083</f>
        <v>0</v>
      </c>
      <c r="J1084" s="8">
        <f t="shared" si="83"/>
        <v>0</v>
      </c>
      <c r="K1084" s="25">
        <f>ROUND(Anteile!$B$30/'Abs3'!$J$2102*'Abs3'!J1084,0)</f>
        <v>0</v>
      </c>
      <c r="L1084" s="8">
        <f>Gmden!M1083</f>
        <v>13146050.888736635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ROUND(Anteile!$B$31/'Abs3'!$M$2102*'Abs3'!M1084,0)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41117</v>
      </c>
      <c r="B1085" s="9">
        <f t="shared" si="80"/>
        <v>4</v>
      </c>
      <c r="C1085" s="9">
        <f t="shared" si="81"/>
        <v>0</v>
      </c>
      <c r="D1085" s="7" t="str">
        <f>Gmden!D1084</f>
        <v>Rechberg</v>
      </c>
      <c r="E1085" s="8">
        <f>Gmden!E1084</f>
        <v>1000</v>
      </c>
      <c r="F1085" s="37">
        <f>Gmden!N1084</f>
        <v>0</v>
      </c>
      <c r="G1085" s="8">
        <f t="shared" si="82"/>
        <v>0</v>
      </c>
      <c r="H1085" s="25">
        <f>ROUND(Anteile!$B$29/'Abs3'!$G$2102*'Abs3'!G1085,0)</f>
        <v>0</v>
      </c>
      <c r="I1085" s="37">
        <f>Gmden!O1084</f>
        <v>0</v>
      </c>
      <c r="J1085" s="8">
        <f t="shared" si="83"/>
        <v>0</v>
      </c>
      <c r="K1085" s="25">
        <f>ROUND(Anteile!$B$30/'Abs3'!$J$2102*'Abs3'!J1085,0)</f>
        <v>0</v>
      </c>
      <c r="L1085" s="8">
        <f>Gmden!M1084</f>
        <v>924295.76161490555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ROUND(Anteile!$B$31/'Abs3'!$M$2102*'Abs3'!M1085,0)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41118</v>
      </c>
      <c r="B1086" s="9">
        <f t="shared" si="80"/>
        <v>4</v>
      </c>
      <c r="C1086" s="9">
        <f t="shared" si="81"/>
        <v>0</v>
      </c>
      <c r="D1086" s="7" t="str">
        <f>Gmden!D1085</f>
        <v>Ried in der Riedmark</v>
      </c>
      <c r="E1086" s="8">
        <f>Gmden!E1085</f>
        <v>4249</v>
      </c>
      <c r="F1086" s="37">
        <f>Gmden!N1085</f>
        <v>0</v>
      </c>
      <c r="G1086" s="8">
        <f t="shared" si="82"/>
        <v>0</v>
      </c>
      <c r="H1086" s="25">
        <f>ROUND(Anteile!$B$29/'Abs3'!$G$2102*'Abs3'!G1086,0)</f>
        <v>0</v>
      </c>
      <c r="I1086" s="37">
        <f>Gmden!O1085</f>
        <v>0</v>
      </c>
      <c r="J1086" s="8">
        <f t="shared" si="83"/>
        <v>0</v>
      </c>
      <c r="K1086" s="25">
        <f>ROUND(Anteile!$B$30/'Abs3'!$J$2102*'Abs3'!J1086,0)</f>
        <v>0</v>
      </c>
      <c r="L1086" s="8">
        <f>Gmden!M1085</f>
        <v>3897961.5369017338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ROUND(Anteile!$B$31/'Abs3'!$M$2102*'Abs3'!M1086,0)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41119</v>
      </c>
      <c r="B1087" s="9">
        <f t="shared" si="80"/>
        <v>4</v>
      </c>
      <c r="C1087" s="9">
        <f t="shared" si="81"/>
        <v>0</v>
      </c>
      <c r="D1087" s="7" t="str">
        <f>Gmden!D1086</f>
        <v>St. Georgen am Walde</v>
      </c>
      <c r="E1087" s="8">
        <f>Gmden!E1086</f>
        <v>1971</v>
      </c>
      <c r="F1087" s="37">
        <f>Gmden!N1086</f>
        <v>0</v>
      </c>
      <c r="G1087" s="8">
        <f t="shared" si="82"/>
        <v>0</v>
      </c>
      <c r="H1087" s="25">
        <f>ROUND(Anteile!$B$29/'Abs3'!$G$2102*'Abs3'!G1087,0)</f>
        <v>0</v>
      </c>
      <c r="I1087" s="37">
        <f>Gmden!O1086</f>
        <v>0</v>
      </c>
      <c r="J1087" s="8">
        <f t="shared" si="83"/>
        <v>0</v>
      </c>
      <c r="K1087" s="25">
        <f>ROUND(Anteile!$B$30/'Abs3'!$J$2102*'Abs3'!J1087,0)</f>
        <v>0</v>
      </c>
      <c r="L1087" s="8">
        <f>Gmden!M1086</f>
        <v>1842476.684342979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ROUND(Anteile!$B$31/'Abs3'!$M$2102*'Abs3'!M1087,0)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41120</v>
      </c>
      <c r="B1088" s="9">
        <f t="shared" si="80"/>
        <v>4</v>
      </c>
      <c r="C1088" s="9">
        <f t="shared" si="81"/>
        <v>0</v>
      </c>
      <c r="D1088" s="7" t="str">
        <f>Gmden!D1087</f>
        <v>St. Georgen an der Gusen</v>
      </c>
      <c r="E1088" s="8">
        <f>Gmden!E1087</f>
        <v>4212</v>
      </c>
      <c r="F1088" s="37">
        <f>Gmden!N1087</f>
        <v>0</v>
      </c>
      <c r="G1088" s="8">
        <f t="shared" si="82"/>
        <v>0</v>
      </c>
      <c r="H1088" s="25">
        <f>ROUND(Anteile!$B$29/'Abs3'!$G$2102*'Abs3'!G1088,0)</f>
        <v>0</v>
      </c>
      <c r="I1088" s="37">
        <f>Gmden!O1087</f>
        <v>0</v>
      </c>
      <c r="J1088" s="8">
        <f t="shared" si="83"/>
        <v>0</v>
      </c>
      <c r="K1088" s="25">
        <f>ROUND(Anteile!$B$30/'Abs3'!$J$2102*'Abs3'!J1088,0)</f>
        <v>0</v>
      </c>
      <c r="L1088" s="8">
        <f>Gmden!M1087</f>
        <v>4005546.8283219826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ROUND(Anteile!$B$31/'Abs3'!$M$2102*'Abs3'!M1088,0)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41121</v>
      </c>
      <c r="B1089" s="9">
        <f t="shared" si="80"/>
        <v>4</v>
      </c>
      <c r="C1089" s="9">
        <f t="shared" si="81"/>
        <v>0</v>
      </c>
      <c r="D1089" s="7" t="str">
        <f>Gmden!D1088</f>
        <v>St. Nikola an der Donau</v>
      </c>
      <c r="E1089" s="8">
        <f>Gmden!E1088</f>
        <v>788</v>
      </c>
      <c r="F1089" s="37">
        <f>Gmden!N1088</f>
        <v>0</v>
      </c>
      <c r="G1089" s="8">
        <f t="shared" si="82"/>
        <v>0</v>
      </c>
      <c r="H1089" s="25">
        <f>ROUND(Anteile!$B$29/'Abs3'!$G$2102*'Abs3'!G1089,0)</f>
        <v>0</v>
      </c>
      <c r="I1089" s="37">
        <f>Gmden!O1088</f>
        <v>0</v>
      </c>
      <c r="J1089" s="8">
        <f t="shared" si="83"/>
        <v>0</v>
      </c>
      <c r="K1089" s="25">
        <f>ROUND(Anteile!$B$30/'Abs3'!$J$2102*'Abs3'!J1089,0)</f>
        <v>0</v>
      </c>
      <c r="L1089" s="8">
        <f>Gmden!M1088</f>
        <v>716028.57975254557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ROUND(Anteile!$B$31/'Abs3'!$M$2102*'Abs3'!M1089,0)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41122</v>
      </c>
      <c r="B1090" s="9">
        <f t="shared" si="80"/>
        <v>4</v>
      </c>
      <c r="C1090" s="9">
        <f t="shared" si="81"/>
        <v>0</v>
      </c>
      <c r="D1090" s="7" t="str">
        <f>Gmden!D1089</f>
        <v>St. Thomas am Blasenstein</v>
      </c>
      <c r="E1090" s="8">
        <f>Gmden!E1089</f>
        <v>924</v>
      </c>
      <c r="F1090" s="37">
        <f>Gmden!N1089</f>
        <v>0</v>
      </c>
      <c r="G1090" s="8">
        <f t="shared" si="82"/>
        <v>0</v>
      </c>
      <c r="H1090" s="25">
        <f>ROUND(Anteile!$B$29/'Abs3'!$G$2102*'Abs3'!G1090,0)</f>
        <v>0</v>
      </c>
      <c r="I1090" s="37">
        <f>Gmden!O1089</f>
        <v>0</v>
      </c>
      <c r="J1090" s="8">
        <f t="shared" si="83"/>
        <v>0</v>
      </c>
      <c r="K1090" s="25">
        <f>ROUND(Anteile!$B$30/'Abs3'!$J$2102*'Abs3'!J1090,0)</f>
        <v>0</v>
      </c>
      <c r="L1090" s="8">
        <f>Gmden!M1089</f>
        <v>879563.21453217277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ROUND(Anteile!$B$31/'Abs3'!$M$2102*'Abs3'!M1090,0)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41123</v>
      </c>
      <c r="B1091" s="9">
        <f t="shared" si="80"/>
        <v>4</v>
      </c>
      <c r="C1091" s="9">
        <f t="shared" si="81"/>
        <v>0</v>
      </c>
      <c r="D1091" s="7" t="str">
        <f>Gmden!D1090</f>
        <v>Saxen</v>
      </c>
      <c r="E1091" s="8">
        <f>Gmden!E1090</f>
        <v>1773</v>
      </c>
      <c r="F1091" s="37">
        <f>Gmden!N1090</f>
        <v>0</v>
      </c>
      <c r="G1091" s="8">
        <f t="shared" si="82"/>
        <v>0</v>
      </c>
      <c r="H1091" s="25">
        <f>ROUND(Anteile!$B$29/'Abs3'!$G$2102*'Abs3'!G1091,0)</f>
        <v>0</v>
      </c>
      <c r="I1091" s="37">
        <f>Gmden!O1090</f>
        <v>0</v>
      </c>
      <c r="J1091" s="8">
        <f t="shared" si="83"/>
        <v>0</v>
      </c>
      <c r="K1091" s="25">
        <f>ROUND(Anteile!$B$30/'Abs3'!$J$2102*'Abs3'!J1091,0)</f>
        <v>0</v>
      </c>
      <c r="L1091" s="8">
        <f>Gmden!M1090</f>
        <v>1736554.6219432277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ROUND(Anteile!$B$31/'Abs3'!$M$2102*'Abs3'!M1091,0)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41124</v>
      </c>
      <c r="B1092" s="9">
        <f t="shared" si="80"/>
        <v>4</v>
      </c>
      <c r="C1092" s="9">
        <f t="shared" si="81"/>
        <v>0</v>
      </c>
      <c r="D1092" s="7" t="str">
        <f>Gmden!D1091</f>
        <v>Schwertberg</v>
      </c>
      <c r="E1092" s="8">
        <f>Gmden!E1091</f>
        <v>5320</v>
      </c>
      <c r="F1092" s="37">
        <f>Gmden!N1091</f>
        <v>0</v>
      </c>
      <c r="G1092" s="8">
        <f t="shared" si="82"/>
        <v>0</v>
      </c>
      <c r="H1092" s="25">
        <f>ROUND(Anteile!$B$29/'Abs3'!$G$2102*'Abs3'!G1092,0)</f>
        <v>0</v>
      </c>
      <c r="I1092" s="37">
        <f>Gmden!O1091</f>
        <v>0</v>
      </c>
      <c r="J1092" s="8">
        <f t="shared" si="83"/>
        <v>0</v>
      </c>
      <c r="K1092" s="25">
        <f>ROUND(Anteile!$B$30/'Abs3'!$J$2102*'Abs3'!J1092,0)</f>
        <v>0</v>
      </c>
      <c r="L1092" s="8">
        <f>Gmden!M1091</f>
        <v>10065727.495791297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ROUND(Anteile!$B$31/'Abs3'!$M$2102*'Abs3'!M1092,0)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41125</v>
      </c>
      <c r="B1093" s="9">
        <f t="shared" si="80"/>
        <v>4</v>
      </c>
      <c r="C1093" s="9">
        <f t="shared" si="81"/>
        <v>0</v>
      </c>
      <c r="D1093" s="7" t="str">
        <f>Gmden!D1092</f>
        <v>Waldhausen im Strudengau</v>
      </c>
      <c r="E1093" s="8">
        <f>Gmden!E1092</f>
        <v>2891</v>
      </c>
      <c r="F1093" s="37">
        <f>Gmden!N1092</f>
        <v>0</v>
      </c>
      <c r="G1093" s="8">
        <f t="shared" si="82"/>
        <v>0</v>
      </c>
      <c r="H1093" s="25">
        <f>ROUND(Anteile!$B$29/'Abs3'!$G$2102*'Abs3'!G1093,0)</f>
        <v>0</v>
      </c>
      <c r="I1093" s="37">
        <f>Gmden!O1092</f>
        <v>0</v>
      </c>
      <c r="J1093" s="8">
        <f t="shared" si="83"/>
        <v>0</v>
      </c>
      <c r="K1093" s="25">
        <f>ROUND(Anteile!$B$30/'Abs3'!$J$2102*'Abs3'!J1093,0)</f>
        <v>0</v>
      </c>
      <c r="L1093" s="8">
        <f>Gmden!M1092</f>
        <v>2738415.0290286923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ROUND(Anteile!$B$31/'Abs3'!$M$2102*'Abs3'!M1093,0)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41126</v>
      </c>
      <c r="B1094" s="9">
        <f t="shared" si="80"/>
        <v>4</v>
      </c>
      <c r="C1094" s="9">
        <f t="shared" si="81"/>
        <v>0</v>
      </c>
      <c r="D1094" s="7" t="str">
        <f>Gmden!D1093</f>
        <v>Windhaag bei Perg</v>
      </c>
      <c r="E1094" s="8">
        <f>Gmden!E1093</f>
        <v>1500</v>
      </c>
      <c r="F1094" s="37">
        <f>Gmden!N1093</f>
        <v>0</v>
      </c>
      <c r="G1094" s="8">
        <f t="shared" si="82"/>
        <v>0</v>
      </c>
      <c r="H1094" s="25">
        <f>ROUND(Anteile!$B$29/'Abs3'!$G$2102*'Abs3'!G1094,0)</f>
        <v>0</v>
      </c>
      <c r="I1094" s="37">
        <f>Gmden!O1093</f>
        <v>0</v>
      </c>
      <c r="J1094" s="8">
        <f t="shared" si="83"/>
        <v>0</v>
      </c>
      <c r="K1094" s="25">
        <f>ROUND(Anteile!$B$30/'Abs3'!$J$2102*'Abs3'!J1094,0)</f>
        <v>0</v>
      </c>
      <c r="L1094" s="8">
        <f>Gmden!M1093</f>
        <v>1382027.2924223586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ROUND(Anteile!$B$31/'Abs3'!$M$2102*'Abs3'!M1094,0)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41201</v>
      </c>
      <c r="B1095" s="9">
        <f t="shared" si="80"/>
        <v>4</v>
      </c>
      <c r="C1095" s="9">
        <f t="shared" si="81"/>
        <v>0</v>
      </c>
      <c r="D1095" s="7" t="str">
        <f>Gmden!D1094</f>
        <v>Andrichsfurt</v>
      </c>
      <c r="E1095" s="8">
        <f>Gmden!E1094</f>
        <v>781</v>
      </c>
      <c r="F1095" s="37">
        <f>Gmden!N1094</f>
        <v>0</v>
      </c>
      <c r="G1095" s="8">
        <f t="shared" si="82"/>
        <v>0</v>
      </c>
      <c r="H1095" s="25">
        <f>ROUND(Anteile!$B$29/'Abs3'!$G$2102*'Abs3'!G1095,0)</f>
        <v>0</v>
      </c>
      <c r="I1095" s="37">
        <f>Gmden!O1094</f>
        <v>0</v>
      </c>
      <c r="J1095" s="8">
        <f t="shared" si="83"/>
        <v>0</v>
      </c>
      <c r="K1095" s="25">
        <f>ROUND(Anteile!$B$30/'Abs3'!$J$2102*'Abs3'!J1095,0)</f>
        <v>0</v>
      </c>
      <c r="L1095" s="8">
        <f>Gmden!M1094</f>
        <v>800183.10002124123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ROUND(Anteile!$B$31/'Abs3'!$M$2102*'Abs3'!M1095,0)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41202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Antiesenhofen</v>
      </c>
      <c r="E1096" s="8">
        <f>Gmden!E1095</f>
        <v>1092</v>
      </c>
      <c r="F1096" s="37">
        <f>Gmden!N1095</f>
        <v>0</v>
      </c>
      <c r="G1096" s="8">
        <f t="shared" ref="G1096:G1159" si="87">IF(AND(E1096&gt;$G$5,F1096=1),E1096,0)</f>
        <v>0</v>
      </c>
      <c r="H1096" s="25">
        <f>ROUND(Anteile!$B$29/'Abs3'!$G$2102*'Abs3'!G1096,0)</f>
        <v>0</v>
      </c>
      <c r="I1096" s="37">
        <f>Gmden!O1095</f>
        <v>0</v>
      </c>
      <c r="J1096" s="8">
        <f t="shared" ref="J1096:J1159" si="88">IF(I1096=1,E1096,0)</f>
        <v>0</v>
      </c>
      <c r="K1096" s="25">
        <f>ROUND(Anteile!$B$30/'Abs3'!$J$2102*'Abs3'!J1096,0)</f>
        <v>0</v>
      </c>
      <c r="L1096" s="8">
        <f>Gmden!M1095</f>
        <v>1276879.9180834768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ROUND(Anteile!$B$31/'Abs3'!$M$2102*'Abs3'!M1096,0)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41203</v>
      </c>
      <c r="B1097" s="9">
        <f t="shared" si="85"/>
        <v>4</v>
      </c>
      <c r="C1097" s="9">
        <f t="shared" si="86"/>
        <v>0</v>
      </c>
      <c r="D1097" s="7" t="str">
        <f>Gmden!D1096</f>
        <v>Aurolzmünster</v>
      </c>
      <c r="E1097" s="8">
        <f>Gmden!E1096</f>
        <v>3031</v>
      </c>
      <c r="F1097" s="37">
        <f>Gmden!N1096</f>
        <v>0</v>
      </c>
      <c r="G1097" s="8">
        <f t="shared" si="87"/>
        <v>0</v>
      </c>
      <c r="H1097" s="25">
        <f>ROUND(Anteile!$B$29/'Abs3'!$G$2102*'Abs3'!G1097,0)</f>
        <v>0</v>
      </c>
      <c r="I1097" s="37">
        <f>Gmden!O1096</f>
        <v>0</v>
      </c>
      <c r="J1097" s="8">
        <f t="shared" si="88"/>
        <v>0</v>
      </c>
      <c r="K1097" s="25">
        <f>ROUND(Anteile!$B$30/'Abs3'!$J$2102*'Abs3'!J1097,0)</f>
        <v>0</v>
      </c>
      <c r="L1097" s="8">
        <f>Gmden!M1096</f>
        <v>4642956.623654779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ROUND(Anteile!$B$31/'Abs3'!$M$2102*'Abs3'!M1097,0)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41204</v>
      </c>
      <c r="B1098" s="9">
        <f t="shared" si="85"/>
        <v>4</v>
      </c>
      <c r="C1098" s="9">
        <f t="shared" si="86"/>
        <v>0</v>
      </c>
      <c r="D1098" s="7" t="str">
        <f>Gmden!D1097</f>
        <v>Eberschwang</v>
      </c>
      <c r="E1098" s="8">
        <f>Gmden!E1097</f>
        <v>3408</v>
      </c>
      <c r="F1098" s="37">
        <f>Gmden!N1097</f>
        <v>0</v>
      </c>
      <c r="G1098" s="8">
        <f t="shared" si="87"/>
        <v>0</v>
      </c>
      <c r="H1098" s="25">
        <f>ROUND(Anteile!$B$29/'Abs3'!$G$2102*'Abs3'!G1098,0)</f>
        <v>0</v>
      </c>
      <c r="I1098" s="37">
        <f>Gmden!O1097</f>
        <v>0</v>
      </c>
      <c r="J1098" s="8">
        <f t="shared" si="88"/>
        <v>0</v>
      </c>
      <c r="K1098" s="25">
        <f>ROUND(Anteile!$B$30/'Abs3'!$J$2102*'Abs3'!J1098,0)</f>
        <v>0</v>
      </c>
      <c r="L1098" s="8">
        <f>Gmden!M1097</f>
        <v>3848808.5191835985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ROUND(Anteile!$B$31/'Abs3'!$M$2102*'Abs3'!M1098,0)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41205</v>
      </c>
      <c r="B1099" s="9">
        <f t="shared" si="85"/>
        <v>4</v>
      </c>
      <c r="C1099" s="9">
        <f t="shared" si="86"/>
        <v>0</v>
      </c>
      <c r="D1099" s="7" t="str">
        <f>Gmden!D1098</f>
        <v>Eitzing</v>
      </c>
      <c r="E1099" s="8">
        <f>Gmden!E1098</f>
        <v>807</v>
      </c>
      <c r="F1099" s="37">
        <f>Gmden!N1098</f>
        <v>0</v>
      </c>
      <c r="G1099" s="8">
        <f t="shared" si="87"/>
        <v>0</v>
      </c>
      <c r="H1099" s="25">
        <f>ROUND(Anteile!$B$29/'Abs3'!$G$2102*'Abs3'!G1099,0)</f>
        <v>0</v>
      </c>
      <c r="I1099" s="37">
        <f>Gmden!O1098</f>
        <v>0</v>
      </c>
      <c r="J1099" s="8">
        <f t="shared" si="88"/>
        <v>0</v>
      </c>
      <c r="K1099" s="25">
        <f>ROUND(Anteile!$B$30/'Abs3'!$J$2102*'Abs3'!J1099,0)</f>
        <v>0</v>
      </c>
      <c r="L1099" s="8">
        <f>Gmden!M1098</f>
        <v>734448.42902322882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ROUND(Anteile!$B$31/'Abs3'!$M$2102*'Abs3'!M1099,0)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41206</v>
      </c>
      <c r="B1100" s="9">
        <f t="shared" si="85"/>
        <v>4</v>
      </c>
      <c r="C1100" s="9">
        <f t="shared" si="86"/>
        <v>0</v>
      </c>
      <c r="D1100" s="7" t="str">
        <f>Gmden!D1099</f>
        <v>Geiersberg</v>
      </c>
      <c r="E1100" s="8">
        <f>Gmden!E1099</f>
        <v>503</v>
      </c>
      <c r="F1100" s="37">
        <f>Gmden!N1099</f>
        <v>0</v>
      </c>
      <c r="G1100" s="8">
        <f t="shared" si="87"/>
        <v>0</v>
      </c>
      <c r="H1100" s="25">
        <f>ROUND(Anteile!$B$29/'Abs3'!$G$2102*'Abs3'!G1100,0)</f>
        <v>0</v>
      </c>
      <c r="I1100" s="37">
        <f>Gmden!O1099</f>
        <v>0</v>
      </c>
      <c r="J1100" s="8">
        <f t="shared" si="88"/>
        <v>0</v>
      </c>
      <c r="K1100" s="25">
        <f>ROUND(Anteile!$B$30/'Abs3'!$J$2102*'Abs3'!J1100,0)</f>
        <v>0</v>
      </c>
      <c r="L1100" s="8">
        <f>Gmden!M1099</f>
        <v>498094.06069229753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ROUND(Anteile!$B$31/'Abs3'!$M$2102*'Abs3'!M1100,0)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41207</v>
      </c>
      <c r="B1101" s="9">
        <f t="shared" si="85"/>
        <v>4</v>
      </c>
      <c r="C1101" s="9">
        <f t="shared" si="86"/>
        <v>0</v>
      </c>
      <c r="D1101" s="7" t="str">
        <f>Gmden!D1100</f>
        <v>Geinberg</v>
      </c>
      <c r="E1101" s="8">
        <f>Gmden!E1100</f>
        <v>1415</v>
      </c>
      <c r="F1101" s="37">
        <f>Gmden!N1100</f>
        <v>0</v>
      </c>
      <c r="G1101" s="8">
        <f t="shared" si="87"/>
        <v>0</v>
      </c>
      <c r="H1101" s="25">
        <f>ROUND(Anteile!$B$29/'Abs3'!$G$2102*'Abs3'!G1101,0)</f>
        <v>0</v>
      </c>
      <c r="I1101" s="37">
        <f>Gmden!O1100</f>
        <v>0</v>
      </c>
      <c r="J1101" s="8">
        <f t="shared" si="88"/>
        <v>0</v>
      </c>
      <c r="K1101" s="25">
        <f>ROUND(Anteile!$B$30/'Abs3'!$J$2102*'Abs3'!J1101,0)</f>
        <v>0</v>
      </c>
      <c r="L1101" s="8">
        <f>Gmden!M1100</f>
        <v>2183996.2835975606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ROUND(Anteile!$B$31/'Abs3'!$M$2102*'Abs3'!M1101,0)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41208</v>
      </c>
      <c r="B1102" s="9">
        <f t="shared" si="85"/>
        <v>4</v>
      </c>
      <c r="C1102" s="9">
        <f t="shared" si="86"/>
        <v>0</v>
      </c>
      <c r="D1102" s="7" t="str">
        <f>Gmden!D1101</f>
        <v>Gurten</v>
      </c>
      <c r="E1102" s="8">
        <f>Gmden!E1101</f>
        <v>1203</v>
      </c>
      <c r="F1102" s="37">
        <f>Gmden!N1101</f>
        <v>0</v>
      </c>
      <c r="G1102" s="8">
        <f t="shared" si="87"/>
        <v>0</v>
      </c>
      <c r="H1102" s="25">
        <f>ROUND(Anteile!$B$29/'Abs3'!$G$2102*'Abs3'!G1102,0)</f>
        <v>0</v>
      </c>
      <c r="I1102" s="37">
        <f>Gmden!O1101</f>
        <v>0</v>
      </c>
      <c r="J1102" s="8">
        <f t="shared" si="88"/>
        <v>0</v>
      </c>
      <c r="K1102" s="25">
        <f>ROUND(Anteile!$B$30/'Abs3'!$J$2102*'Abs3'!J1102,0)</f>
        <v>0</v>
      </c>
      <c r="L1102" s="8">
        <f>Gmden!M1101</f>
        <v>2632246.8038227311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ROUND(Anteile!$B$31/'Abs3'!$M$2102*'Abs3'!M1102,0)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41209</v>
      </c>
      <c r="B1103" s="9">
        <f t="shared" si="85"/>
        <v>4</v>
      </c>
      <c r="C1103" s="9">
        <f t="shared" si="86"/>
        <v>0</v>
      </c>
      <c r="D1103" s="7" t="str">
        <f>Gmden!D1102</f>
        <v>Hohenzell</v>
      </c>
      <c r="E1103" s="8">
        <f>Gmden!E1102</f>
        <v>2267</v>
      </c>
      <c r="F1103" s="37">
        <f>Gmden!N1102</f>
        <v>0</v>
      </c>
      <c r="G1103" s="8">
        <f t="shared" si="87"/>
        <v>0</v>
      </c>
      <c r="H1103" s="25">
        <f>ROUND(Anteile!$B$29/'Abs3'!$G$2102*'Abs3'!G1103,0)</f>
        <v>0</v>
      </c>
      <c r="I1103" s="37">
        <f>Gmden!O1102</f>
        <v>0</v>
      </c>
      <c r="J1103" s="8">
        <f t="shared" si="88"/>
        <v>0</v>
      </c>
      <c r="K1103" s="25">
        <f>ROUND(Anteile!$B$30/'Abs3'!$J$2102*'Abs3'!J1103,0)</f>
        <v>0</v>
      </c>
      <c r="L1103" s="8">
        <f>Gmden!M1102</f>
        <v>3098532.9029809907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ROUND(Anteile!$B$31/'Abs3'!$M$2102*'Abs3'!M1103,0)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41210</v>
      </c>
      <c r="B1104" s="9">
        <f t="shared" si="85"/>
        <v>4</v>
      </c>
      <c r="C1104" s="9">
        <f t="shared" si="86"/>
        <v>0</v>
      </c>
      <c r="D1104" s="7" t="str">
        <f>Gmden!D1103</f>
        <v>Kirchdorf am Inn</v>
      </c>
      <c r="E1104" s="8">
        <f>Gmden!E1103</f>
        <v>653</v>
      </c>
      <c r="F1104" s="37">
        <f>Gmden!N1103</f>
        <v>0</v>
      </c>
      <c r="G1104" s="8">
        <f t="shared" si="87"/>
        <v>0</v>
      </c>
      <c r="H1104" s="25">
        <f>ROUND(Anteile!$B$29/'Abs3'!$G$2102*'Abs3'!G1104,0)</f>
        <v>0</v>
      </c>
      <c r="I1104" s="37">
        <f>Gmden!O1103</f>
        <v>0</v>
      </c>
      <c r="J1104" s="8">
        <f t="shared" si="88"/>
        <v>0</v>
      </c>
      <c r="K1104" s="25">
        <f>ROUND(Anteile!$B$30/'Abs3'!$J$2102*'Abs3'!J1104,0)</f>
        <v>0</v>
      </c>
      <c r="L1104" s="8">
        <f>Gmden!M1103</f>
        <v>664216.32493453333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ROUND(Anteile!$B$31/'Abs3'!$M$2102*'Abs3'!M1104,0)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41211</v>
      </c>
      <c r="B1105" s="9">
        <f t="shared" si="85"/>
        <v>4</v>
      </c>
      <c r="C1105" s="9">
        <f t="shared" si="86"/>
        <v>0</v>
      </c>
      <c r="D1105" s="7" t="str">
        <f>Gmden!D1104</f>
        <v>Kirchheim im Innkreis</v>
      </c>
      <c r="E1105" s="8">
        <f>Gmden!E1104</f>
        <v>724</v>
      </c>
      <c r="F1105" s="37">
        <f>Gmden!N1104</f>
        <v>0</v>
      </c>
      <c r="G1105" s="8">
        <f t="shared" si="87"/>
        <v>0</v>
      </c>
      <c r="H1105" s="25">
        <f>ROUND(Anteile!$B$29/'Abs3'!$G$2102*'Abs3'!G1105,0)</f>
        <v>0</v>
      </c>
      <c r="I1105" s="37">
        <f>Gmden!O1104</f>
        <v>0</v>
      </c>
      <c r="J1105" s="8">
        <f t="shared" si="88"/>
        <v>0</v>
      </c>
      <c r="K1105" s="25">
        <f>ROUND(Anteile!$B$30/'Abs3'!$J$2102*'Abs3'!J1105,0)</f>
        <v>0</v>
      </c>
      <c r="L1105" s="8">
        <f>Gmden!M1104</f>
        <v>762222.39220919157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ROUND(Anteile!$B$31/'Abs3'!$M$2102*'Abs3'!M1105,0)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41212</v>
      </c>
      <c r="B1106" s="9">
        <f t="shared" si="85"/>
        <v>4</v>
      </c>
      <c r="C1106" s="9">
        <f t="shared" si="86"/>
        <v>0</v>
      </c>
      <c r="D1106" s="7" t="str">
        <f>Gmden!D1105</f>
        <v>Lambrechten</v>
      </c>
      <c r="E1106" s="8">
        <f>Gmden!E1105</f>
        <v>1322</v>
      </c>
      <c r="F1106" s="37">
        <f>Gmden!N1105</f>
        <v>0</v>
      </c>
      <c r="G1106" s="8">
        <f t="shared" si="87"/>
        <v>0</v>
      </c>
      <c r="H1106" s="25">
        <f>ROUND(Anteile!$B$29/'Abs3'!$G$2102*'Abs3'!G1106,0)</f>
        <v>0</v>
      </c>
      <c r="I1106" s="37">
        <f>Gmden!O1105</f>
        <v>0</v>
      </c>
      <c r="J1106" s="8">
        <f t="shared" si="88"/>
        <v>0</v>
      </c>
      <c r="K1106" s="25">
        <f>ROUND(Anteile!$B$30/'Abs3'!$J$2102*'Abs3'!J1106,0)</f>
        <v>0</v>
      </c>
      <c r="L1106" s="8">
        <f>Gmden!M1105</f>
        <v>1508266.2892549052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ROUND(Anteile!$B$31/'Abs3'!$M$2102*'Abs3'!M1106,0)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41213</v>
      </c>
      <c r="B1107" s="9">
        <f t="shared" si="85"/>
        <v>4</v>
      </c>
      <c r="C1107" s="9">
        <f t="shared" si="86"/>
        <v>0</v>
      </c>
      <c r="D1107" s="7" t="str">
        <f>Gmden!D1106</f>
        <v>Lohnsburg am Kobernaußerwald</v>
      </c>
      <c r="E1107" s="8">
        <f>Gmden!E1106</f>
        <v>2235</v>
      </c>
      <c r="F1107" s="37">
        <f>Gmden!N1106</f>
        <v>0</v>
      </c>
      <c r="G1107" s="8">
        <f t="shared" si="87"/>
        <v>0</v>
      </c>
      <c r="H1107" s="25">
        <f>ROUND(Anteile!$B$29/'Abs3'!$G$2102*'Abs3'!G1107,0)</f>
        <v>0</v>
      </c>
      <c r="I1107" s="37">
        <f>Gmden!O1106</f>
        <v>0</v>
      </c>
      <c r="J1107" s="8">
        <f t="shared" si="88"/>
        <v>0</v>
      </c>
      <c r="K1107" s="25">
        <f>ROUND(Anteile!$B$30/'Abs3'!$J$2102*'Abs3'!J1107,0)</f>
        <v>0</v>
      </c>
      <c r="L1107" s="8">
        <f>Gmden!M1106</f>
        <v>2512743.8942093141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ROUND(Anteile!$B$31/'Abs3'!$M$2102*'Abs3'!M1107,0)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41214</v>
      </c>
      <c r="B1108" s="9">
        <f t="shared" si="85"/>
        <v>4</v>
      </c>
      <c r="C1108" s="9">
        <f t="shared" si="86"/>
        <v>0</v>
      </c>
      <c r="D1108" s="7" t="str">
        <f>Gmden!D1107</f>
        <v>Mehrnbach</v>
      </c>
      <c r="E1108" s="8">
        <f>Gmden!E1107</f>
        <v>2371</v>
      </c>
      <c r="F1108" s="37">
        <f>Gmden!N1107</f>
        <v>0</v>
      </c>
      <c r="G1108" s="8">
        <f t="shared" si="87"/>
        <v>0</v>
      </c>
      <c r="H1108" s="25">
        <f>ROUND(Anteile!$B$29/'Abs3'!$G$2102*'Abs3'!G1108,0)</f>
        <v>0</v>
      </c>
      <c r="I1108" s="37">
        <f>Gmden!O1107</f>
        <v>0</v>
      </c>
      <c r="J1108" s="8">
        <f t="shared" si="88"/>
        <v>0</v>
      </c>
      <c r="K1108" s="25">
        <f>ROUND(Anteile!$B$30/'Abs3'!$J$2102*'Abs3'!J1108,0)</f>
        <v>0</v>
      </c>
      <c r="L1108" s="8">
        <f>Gmden!M1107</f>
        <v>2773997.6089889412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ROUND(Anteile!$B$31/'Abs3'!$M$2102*'Abs3'!M1108,0)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41215</v>
      </c>
      <c r="B1109" s="9">
        <f t="shared" si="85"/>
        <v>4</v>
      </c>
      <c r="C1109" s="9">
        <f t="shared" si="86"/>
        <v>0</v>
      </c>
      <c r="D1109" s="7" t="str">
        <f>Gmden!D1108</f>
        <v>Mettmach</v>
      </c>
      <c r="E1109" s="8">
        <f>Gmden!E1108</f>
        <v>2349</v>
      </c>
      <c r="F1109" s="37">
        <f>Gmden!N1108</f>
        <v>0</v>
      </c>
      <c r="G1109" s="8">
        <f t="shared" si="87"/>
        <v>0</v>
      </c>
      <c r="H1109" s="25">
        <f>ROUND(Anteile!$B$29/'Abs3'!$G$2102*'Abs3'!G1109,0)</f>
        <v>0</v>
      </c>
      <c r="I1109" s="37">
        <f>Gmden!O1108</f>
        <v>0</v>
      </c>
      <c r="J1109" s="8">
        <f t="shared" si="88"/>
        <v>0</v>
      </c>
      <c r="K1109" s="25">
        <f>ROUND(Anteile!$B$30/'Abs3'!$J$2102*'Abs3'!J1109,0)</f>
        <v>0</v>
      </c>
      <c r="L1109" s="8">
        <f>Gmden!M1108</f>
        <v>2425444.3998334133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ROUND(Anteile!$B$31/'Abs3'!$M$2102*'Abs3'!M1109,0)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41216</v>
      </c>
      <c r="B1110" s="9">
        <f t="shared" si="85"/>
        <v>4</v>
      </c>
      <c r="C1110" s="9">
        <f t="shared" si="86"/>
        <v>0</v>
      </c>
      <c r="D1110" s="7" t="str">
        <f>Gmden!D1109</f>
        <v>Mörschwang</v>
      </c>
      <c r="E1110" s="8">
        <f>Gmden!E1109</f>
        <v>337</v>
      </c>
      <c r="F1110" s="37">
        <f>Gmden!N1109</f>
        <v>0</v>
      </c>
      <c r="G1110" s="8">
        <f t="shared" si="87"/>
        <v>0</v>
      </c>
      <c r="H1110" s="25">
        <f>ROUND(Anteile!$B$29/'Abs3'!$G$2102*'Abs3'!G1110,0)</f>
        <v>0</v>
      </c>
      <c r="I1110" s="37">
        <f>Gmden!O1109</f>
        <v>0</v>
      </c>
      <c r="J1110" s="8">
        <f t="shared" si="88"/>
        <v>0</v>
      </c>
      <c r="K1110" s="25">
        <f>ROUND(Anteile!$B$30/'Abs3'!$J$2102*'Abs3'!J1110,0)</f>
        <v>0</v>
      </c>
      <c r="L1110" s="8">
        <f>Gmden!M1109</f>
        <v>342662.06706422323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ROUND(Anteile!$B$31/'Abs3'!$M$2102*'Abs3'!M1110,0)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41217</v>
      </c>
      <c r="B1111" s="9">
        <f t="shared" si="85"/>
        <v>4</v>
      </c>
      <c r="C1111" s="9">
        <f t="shared" si="86"/>
        <v>0</v>
      </c>
      <c r="D1111" s="7" t="str">
        <f>Gmden!D1110</f>
        <v>Mühlheim am Inn</v>
      </c>
      <c r="E1111" s="8">
        <f>Gmden!E1110</f>
        <v>669</v>
      </c>
      <c r="F1111" s="37">
        <f>Gmden!N1110</f>
        <v>0</v>
      </c>
      <c r="G1111" s="8">
        <f t="shared" si="87"/>
        <v>0</v>
      </c>
      <c r="H1111" s="25">
        <f>ROUND(Anteile!$B$29/'Abs3'!$G$2102*'Abs3'!G1111,0)</f>
        <v>0</v>
      </c>
      <c r="I1111" s="37">
        <f>Gmden!O1110</f>
        <v>0</v>
      </c>
      <c r="J1111" s="8">
        <f t="shared" si="88"/>
        <v>0</v>
      </c>
      <c r="K1111" s="25">
        <f>ROUND(Anteile!$B$30/'Abs3'!$J$2102*'Abs3'!J1111,0)</f>
        <v>0</v>
      </c>
      <c r="L1111" s="8">
        <f>Gmden!M1110</f>
        <v>688935.14432037179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ROUND(Anteile!$B$31/'Abs3'!$M$2102*'Abs3'!M1111,0)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41218</v>
      </c>
      <c r="B1112" s="9">
        <f t="shared" si="85"/>
        <v>4</v>
      </c>
      <c r="C1112" s="9">
        <f t="shared" si="86"/>
        <v>0</v>
      </c>
      <c r="D1112" s="7" t="str">
        <f>Gmden!D1111</f>
        <v>Neuhofen im Innkreis</v>
      </c>
      <c r="E1112" s="8">
        <f>Gmden!E1111</f>
        <v>2448</v>
      </c>
      <c r="F1112" s="37">
        <f>Gmden!N1111</f>
        <v>0</v>
      </c>
      <c r="G1112" s="8">
        <f t="shared" si="87"/>
        <v>0</v>
      </c>
      <c r="H1112" s="25">
        <f>ROUND(Anteile!$B$29/'Abs3'!$G$2102*'Abs3'!G1112,0)</f>
        <v>0</v>
      </c>
      <c r="I1112" s="37">
        <f>Gmden!O1111</f>
        <v>0</v>
      </c>
      <c r="J1112" s="8">
        <f t="shared" si="88"/>
        <v>0</v>
      </c>
      <c r="K1112" s="25">
        <f>ROUND(Anteile!$B$30/'Abs3'!$J$2102*'Abs3'!J1112,0)</f>
        <v>0</v>
      </c>
      <c r="L1112" s="8">
        <f>Gmden!M1111</f>
        <v>2391563.9060332887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ROUND(Anteile!$B$31/'Abs3'!$M$2102*'Abs3'!M1112,0)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41219</v>
      </c>
      <c r="B1113" s="9">
        <f t="shared" si="85"/>
        <v>4</v>
      </c>
      <c r="C1113" s="9">
        <f t="shared" si="86"/>
        <v>0</v>
      </c>
      <c r="D1113" s="7" t="str">
        <f>Gmden!D1112</f>
        <v>Obernberg am Inn</v>
      </c>
      <c r="E1113" s="8">
        <f>Gmden!E1112</f>
        <v>1652</v>
      </c>
      <c r="F1113" s="37">
        <f>Gmden!N1112</f>
        <v>0</v>
      </c>
      <c r="G1113" s="8">
        <f t="shared" si="87"/>
        <v>0</v>
      </c>
      <c r="H1113" s="25">
        <f>ROUND(Anteile!$B$29/'Abs3'!$G$2102*'Abs3'!G1113,0)</f>
        <v>0</v>
      </c>
      <c r="I1113" s="37">
        <f>Gmden!O1112</f>
        <v>0</v>
      </c>
      <c r="J1113" s="8">
        <f t="shared" si="88"/>
        <v>0</v>
      </c>
      <c r="K1113" s="25">
        <f>ROUND(Anteile!$B$30/'Abs3'!$J$2102*'Abs3'!J1113,0)</f>
        <v>0</v>
      </c>
      <c r="L1113" s="8">
        <f>Gmden!M1112</f>
        <v>1642252.785562173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ROUND(Anteile!$B$31/'Abs3'!$M$2102*'Abs3'!M1113,0)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41220</v>
      </c>
      <c r="B1114" s="9">
        <f t="shared" si="85"/>
        <v>4</v>
      </c>
      <c r="C1114" s="9">
        <f t="shared" si="86"/>
        <v>0</v>
      </c>
      <c r="D1114" s="7" t="str">
        <f>Gmden!D1113</f>
        <v>Ort im Innkreis</v>
      </c>
      <c r="E1114" s="8">
        <f>Gmden!E1113</f>
        <v>1281</v>
      </c>
      <c r="F1114" s="37">
        <f>Gmden!N1113</f>
        <v>0</v>
      </c>
      <c r="G1114" s="8">
        <f t="shared" si="87"/>
        <v>0</v>
      </c>
      <c r="H1114" s="25">
        <f>ROUND(Anteile!$B$29/'Abs3'!$G$2102*'Abs3'!G1114,0)</f>
        <v>0</v>
      </c>
      <c r="I1114" s="37">
        <f>Gmden!O1113</f>
        <v>0</v>
      </c>
      <c r="J1114" s="8">
        <f t="shared" si="88"/>
        <v>0</v>
      </c>
      <c r="K1114" s="25">
        <f>ROUND(Anteile!$B$30/'Abs3'!$J$2102*'Abs3'!J1114,0)</f>
        <v>0</v>
      </c>
      <c r="L1114" s="8">
        <f>Gmden!M1113</f>
        <v>1747168.8408286939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ROUND(Anteile!$B$31/'Abs3'!$M$2102*'Abs3'!M1114,0)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41221</v>
      </c>
      <c r="B1115" s="9">
        <f t="shared" si="85"/>
        <v>4</v>
      </c>
      <c r="C1115" s="9">
        <f t="shared" si="86"/>
        <v>0</v>
      </c>
      <c r="D1115" s="7" t="str">
        <f>Gmden!D1114</f>
        <v>Pattigham</v>
      </c>
      <c r="E1115" s="8">
        <f>Gmden!E1114</f>
        <v>955</v>
      </c>
      <c r="F1115" s="37">
        <f>Gmden!N1114</f>
        <v>0</v>
      </c>
      <c r="G1115" s="8">
        <f t="shared" si="87"/>
        <v>0</v>
      </c>
      <c r="H1115" s="25">
        <f>ROUND(Anteile!$B$29/'Abs3'!$G$2102*'Abs3'!G1115,0)</f>
        <v>0</v>
      </c>
      <c r="I1115" s="37">
        <f>Gmden!O1114</f>
        <v>0</v>
      </c>
      <c r="J1115" s="8">
        <f t="shared" si="88"/>
        <v>0</v>
      </c>
      <c r="K1115" s="25">
        <f>ROUND(Anteile!$B$30/'Abs3'!$J$2102*'Abs3'!J1115,0)</f>
        <v>0</v>
      </c>
      <c r="L1115" s="8">
        <f>Gmden!M1114</f>
        <v>876002.59334223485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ROUND(Anteile!$B$31/'Abs3'!$M$2102*'Abs3'!M1115,0)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41222</v>
      </c>
      <c r="B1116" s="9">
        <f t="shared" si="85"/>
        <v>4</v>
      </c>
      <c r="C1116" s="9">
        <f t="shared" si="86"/>
        <v>0</v>
      </c>
      <c r="D1116" s="7" t="str">
        <f>Gmden!D1115</f>
        <v>Peterskirchen</v>
      </c>
      <c r="E1116" s="8">
        <f>Gmden!E1115</f>
        <v>697</v>
      </c>
      <c r="F1116" s="37">
        <f>Gmden!N1115</f>
        <v>0</v>
      </c>
      <c r="G1116" s="8">
        <f t="shared" si="87"/>
        <v>0</v>
      </c>
      <c r="H1116" s="25">
        <f>ROUND(Anteile!$B$29/'Abs3'!$G$2102*'Abs3'!G1116,0)</f>
        <v>0</v>
      </c>
      <c r="I1116" s="37">
        <f>Gmden!O1115</f>
        <v>0</v>
      </c>
      <c r="J1116" s="8">
        <f t="shared" si="88"/>
        <v>0</v>
      </c>
      <c r="K1116" s="25">
        <f>ROUND(Anteile!$B$30/'Abs3'!$J$2102*'Abs3'!J1116,0)</f>
        <v>0</v>
      </c>
      <c r="L1116" s="8">
        <f>Gmden!M1115</f>
        <v>637435.92324558925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ROUND(Anteile!$B$31/'Abs3'!$M$2102*'Abs3'!M1116,0)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41223</v>
      </c>
      <c r="B1117" s="9">
        <f t="shared" si="85"/>
        <v>4</v>
      </c>
      <c r="C1117" s="9">
        <f t="shared" si="86"/>
        <v>0</v>
      </c>
      <c r="D1117" s="7" t="str">
        <f>Gmden!D1116</f>
        <v>Pramet</v>
      </c>
      <c r="E1117" s="8">
        <f>Gmden!E1116</f>
        <v>1015</v>
      </c>
      <c r="F1117" s="37">
        <f>Gmden!N1116</f>
        <v>0</v>
      </c>
      <c r="G1117" s="8">
        <f t="shared" si="87"/>
        <v>0</v>
      </c>
      <c r="H1117" s="25">
        <f>ROUND(Anteile!$B$29/'Abs3'!$G$2102*'Abs3'!G1117,0)</f>
        <v>0</v>
      </c>
      <c r="I1117" s="37">
        <f>Gmden!O1116</f>
        <v>0</v>
      </c>
      <c r="J1117" s="8">
        <f t="shared" si="88"/>
        <v>0</v>
      </c>
      <c r="K1117" s="25">
        <f>ROUND(Anteile!$B$30/'Abs3'!$J$2102*'Abs3'!J1117,0)</f>
        <v>0</v>
      </c>
      <c r="L1117" s="8">
        <f>Gmden!M1116</f>
        <v>1160213.2210391292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ROUND(Anteile!$B$31/'Abs3'!$M$2102*'Abs3'!M1117,0)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41224</v>
      </c>
      <c r="B1118" s="9">
        <f t="shared" si="85"/>
        <v>4</v>
      </c>
      <c r="C1118" s="9">
        <f t="shared" si="86"/>
        <v>0</v>
      </c>
      <c r="D1118" s="7" t="str">
        <f>Gmden!D1117</f>
        <v>Reichersberg</v>
      </c>
      <c r="E1118" s="8">
        <f>Gmden!E1117</f>
        <v>1509</v>
      </c>
      <c r="F1118" s="37">
        <f>Gmden!N1117</f>
        <v>0</v>
      </c>
      <c r="G1118" s="8">
        <f t="shared" si="87"/>
        <v>0</v>
      </c>
      <c r="H1118" s="25">
        <f>ROUND(Anteile!$B$29/'Abs3'!$G$2102*'Abs3'!G1118,0)</f>
        <v>0</v>
      </c>
      <c r="I1118" s="37">
        <f>Gmden!O1117</f>
        <v>0</v>
      </c>
      <c r="J1118" s="8">
        <f t="shared" si="88"/>
        <v>0</v>
      </c>
      <c r="K1118" s="25">
        <f>ROUND(Anteile!$B$30/'Abs3'!$J$2102*'Abs3'!J1118,0)</f>
        <v>0</v>
      </c>
      <c r="L1118" s="8">
        <f>Gmden!M1117</f>
        <v>3464021.1920768926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ROUND(Anteile!$B$31/'Abs3'!$M$2102*'Abs3'!M1118,0)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41225</v>
      </c>
      <c r="B1119" s="9">
        <f t="shared" si="85"/>
        <v>4</v>
      </c>
      <c r="C1119" s="9">
        <f t="shared" si="86"/>
        <v>1</v>
      </c>
      <c r="D1119" s="7" t="str">
        <f>Gmden!D1118</f>
        <v>Ried im Innkreis</v>
      </c>
      <c r="E1119" s="8">
        <f>Gmden!E1118</f>
        <v>12039</v>
      </c>
      <c r="F1119" s="37">
        <f>Gmden!N1118</f>
        <v>0</v>
      </c>
      <c r="G1119" s="8">
        <f t="shared" si="87"/>
        <v>0</v>
      </c>
      <c r="H1119" s="25">
        <f>ROUND(Anteile!$B$29/'Abs3'!$G$2102*'Abs3'!G1119,0)</f>
        <v>0</v>
      </c>
      <c r="I1119" s="37">
        <f>Gmden!O1118</f>
        <v>0</v>
      </c>
      <c r="J1119" s="8">
        <f t="shared" si="88"/>
        <v>0</v>
      </c>
      <c r="K1119" s="25">
        <f>ROUND(Anteile!$B$30/'Abs3'!$J$2102*'Abs3'!J1119,0)</f>
        <v>0</v>
      </c>
      <c r="L1119" s="8">
        <f>Gmden!M1118</f>
        <v>21527848.281074993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ROUND(Anteile!$B$31/'Abs3'!$M$2102*'Abs3'!M1119,0)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41226</v>
      </c>
      <c r="B1120" s="9">
        <f t="shared" si="85"/>
        <v>4</v>
      </c>
      <c r="C1120" s="9">
        <f t="shared" si="86"/>
        <v>0</v>
      </c>
      <c r="D1120" s="7" t="str">
        <f>Gmden!D1119</f>
        <v>St. Georgen bei Obernberg am Inn</v>
      </c>
      <c r="E1120" s="8">
        <f>Gmden!E1119</f>
        <v>562</v>
      </c>
      <c r="F1120" s="37">
        <f>Gmden!N1119</f>
        <v>0</v>
      </c>
      <c r="G1120" s="8">
        <f t="shared" si="87"/>
        <v>0</v>
      </c>
      <c r="H1120" s="25">
        <f>ROUND(Anteile!$B$29/'Abs3'!$G$2102*'Abs3'!G1120,0)</f>
        <v>0</v>
      </c>
      <c r="I1120" s="37">
        <f>Gmden!O1119</f>
        <v>0</v>
      </c>
      <c r="J1120" s="8">
        <f t="shared" si="88"/>
        <v>0</v>
      </c>
      <c r="K1120" s="25">
        <f>ROUND(Anteile!$B$30/'Abs3'!$J$2102*'Abs3'!J1120,0)</f>
        <v>0</v>
      </c>
      <c r="L1120" s="8">
        <f>Gmden!M1119</f>
        <v>585427.26842757699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ROUND(Anteile!$B$31/'Abs3'!$M$2102*'Abs3'!M1120,0)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41227</v>
      </c>
      <c r="B1121" s="9">
        <f t="shared" si="85"/>
        <v>4</v>
      </c>
      <c r="C1121" s="9">
        <f t="shared" si="86"/>
        <v>0</v>
      </c>
      <c r="D1121" s="7" t="str">
        <f>Gmden!D1120</f>
        <v>St. Marienkirchen am Hausruck</v>
      </c>
      <c r="E1121" s="8">
        <f>Gmden!E1120</f>
        <v>872</v>
      </c>
      <c r="F1121" s="37">
        <f>Gmden!N1120</f>
        <v>0</v>
      </c>
      <c r="G1121" s="8">
        <f t="shared" si="87"/>
        <v>0</v>
      </c>
      <c r="H1121" s="25">
        <f>ROUND(Anteile!$B$29/'Abs3'!$G$2102*'Abs3'!G1121,0)</f>
        <v>0</v>
      </c>
      <c r="I1121" s="37">
        <f>Gmden!O1120</f>
        <v>0</v>
      </c>
      <c r="J1121" s="8">
        <f t="shared" si="88"/>
        <v>0</v>
      </c>
      <c r="K1121" s="25">
        <f>ROUND(Anteile!$B$30/'Abs3'!$J$2102*'Abs3'!J1121,0)</f>
        <v>0</v>
      </c>
      <c r="L1121" s="8">
        <f>Gmden!M1120</f>
        <v>846711.35652819776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ROUND(Anteile!$B$31/'Abs3'!$M$2102*'Abs3'!M1121,0)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41228</v>
      </c>
      <c r="B1122" s="9">
        <f t="shared" si="85"/>
        <v>4</v>
      </c>
      <c r="C1122" s="9">
        <f t="shared" si="86"/>
        <v>0</v>
      </c>
      <c r="D1122" s="7" t="str">
        <f>Gmden!D1121</f>
        <v>St. Martin im Innkreis</v>
      </c>
      <c r="E1122" s="8">
        <f>Gmden!E1121</f>
        <v>2036</v>
      </c>
      <c r="F1122" s="37">
        <f>Gmden!N1121</f>
        <v>0</v>
      </c>
      <c r="G1122" s="8">
        <f t="shared" si="87"/>
        <v>0</v>
      </c>
      <c r="H1122" s="25">
        <f>ROUND(Anteile!$B$29/'Abs3'!$G$2102*'Abs3'!G1122,0)</f>
        <v>0</v>
      </c>
      <c r="I1122" s="37">
        <f>Gmden!O1121</f>
        <v>0</v>
      </c>
      <c r="J1122" s="8">
        <f t="shared" si="88"/>
        <v>0</v>
      </c>
      <c r="K1122" s="25">
        <f>ROUND(Anteile!$B$30/'Abs3'!$J$2102*'Abs3'!J1122,0)</f>
        <v>0</v>
      </c>
      <c r="L1122" s="8">
        <f>Gmden!M1121</f>
        <v>3985186.9518479477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ROUND(Anteile!$B$31/'Abs3'!$M$2102*'Abs3'!M1122,0)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41229</v>
      </c>
      <c r="B1123" s="9">
        <f t="shared" si="85"/>
        <v>4</v>
      </c>
      <c r="C1123" s="9">
        <f t="shared" si="86"/>
        <v>0</v>
      </c>
      <c r="D1123" s="7" t="str">
        <f>Gmden!D1122</f>
        <v>Schildorn</v>
      </c>
      <c r="E1123" s="8">
        <f>Gmden!E1122</f>
        <v>1219</v>
      </c>
      <c r="F1123" s="37">
        <f>Gmden!N1122</f>
        <v>0</v>
      </c>
      <c r="G1123" s="8">
        <f t="shared" si="87"/>
        <v>0</v>
      </c>
      <c r="H1123" s="25">
        <f>ROUND(Anteile!$B$29/'Abs3'!$G$2102*'Abs3'!G1123,0)</f>
        <v>0</v>
      </c>
      <c r="I1123" s="37">
        <f>Gmden!O1122</f>
        <v>0</v>
      </c>
      <c r="J1123" s="8">
        <f t="shared" si="88"/>
        <v>0</v>
      </c>
      <c r="K1123" s="25">
        <f>ROUND(Anteile!$B$30/'Abs3'!$J$2102*'Abs3'!J1123,0)</f>
        <v>0</v>
      </c>
      <c r="L1123" s="8">
        <f>Gmden!M1122</f>
        <v>1144318.55320857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ROUND(Anteile!$B$31/'Abs3'!$M$2102*'Abs3'!M1123,0)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41230</v>
      </c>
      <c r="B1124" s="9">
        <f t="shared" si="85"/>
        <v>4</v>
      </c>
      <c r="C1124" s="9">
        <f t="shared" si="86"/>
        <v>0</v>
      </c>
      <c r="D1124" s="7" t="str">
        <f>Gmden!D1123</f>
        <v>Senftenbach</v>
      </c>
      <c r="E1124" s="8">
        <f>Gmden!E1123</f>
        <v>782</v>
      </c>
      <c r="F1124" s="37">
        <f>Gmden!N1123</f>
        <v>0</v>
      </c>
      <c r="G1124" s="8">
        <f t="shared" si="87"/>
        <v>0</v>
      </c>
      <c r="H1124" s="25">
        <f>ROUND(Anteile!$B$29/'Abs3'!$G$2102*'Abs3'!G1124,0)</f>
        <v>0</v>
      </c>
      <c r="I1124" s="37">
        <f>Gmden!O1123</f>
        <v>0</v>
      </c>
      <c r="J1124" s="8">
        <f t="shared" si="88"/>
        <v>0</v>
      </c>
      <c r="K1124" s="25">
        <f>ROUND(Anteile!$B$30/'Abs3'!$J$2102*'Abs3'!J1124,0)</f>
        <v>0</v>
      </c>
      <c r="L1124" s="8">
        <f>Gmden!M1123</f>
        <v>860372.21998285619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ROUND(Anteile!$B$31/'Abs3'!$M$2102*'Abs3'!M1124,0)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41231</v>
      </c>
      <c r="B1125" s="9">
        <f t="shared" si="85"/>
        <v>4</v>
      </c>
      <c r="C1125" s="9">
        <f t="shared" si="86"/>
        <v>0</v>
      </c>
      <c r="D1125" s="7" t="str">
        <f>Gmden!D1124</f>
        <v>Taiskirchen im Innkreis</v>
      </c>
      <c r="E1125" s="8">
        <f>Gmden!E1124</f>
        <v>2405</v>
      </c>
      <c r="F1125" s="37">
        <f>Gmden!N1124</f>
        <v>0</v>
      </c>
      <c r="G1125" s="8">
        <f t="shared" si="87"/>
        <v>0</v>
      </c>
      <c r="H1125" s="25">
        <f>ROUND(Anteile!$B$29/'Abs3'!$G$2102*'Abs3'!G1125,0)</f>
        <v>0</v>
      </c>
      <c r="I1125" s="37">
        <f>Gmden!O1124</f>
        <v>0</v>
      </c>
      <c r="J1125" s="8">
        <f t="shared" si="88"/>
        <v>0</v>
      </c>
      <c r="K1125" s="25">
        <f>ROUND(Anteile!$B$30/'Abs3'!$J$2102*'Abs3'!J1125,0)</f>
        <v>0</v>
      </c>
      <c r="L1125" s="8">
        <f>Gmden!M1124</f>
        <v>2398794.967683848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ROUND(Anteile!$B$31/'Abs3'!$M$2102*'Abs3'!M1125,0)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41232</v>
      </c>
      <c r="B1126" s="9">
        <f t="shared" si="85"/>
        <v>4</v>
      </c>
      <c r="C1126" s="9">
        <f t="shared" si="86"/>
        <v>0</v>
      </c>
      <c r="D1126" s="7" t="str">
        <f>Gmden!D1125</f>
        <v>Tumeltsham</v>
      </c>
      <c r="E1126" s="8">
        <f>Gmden!E1125</f>
        <v>1590</v>
      </c>
      <c r="F1126" s="37">
        <f>Gmden!N1125</f>
        <v>0</v>
      </c>
      <c r="G1126" s="8">
        <f t="shared" si="87"/>
        <v>0</v>
      </c>
      <c r="H1126" s="25">
        <f>ROUND(Anteile!$B$29/'Abs3'!$G$2102*'Abs3'!G1126,0)</f>
        <v>0</v>
      </c>
      <c r="I1126" s="37">
        <f>Gmden!O1125</f>
        <v>0</v>
      </c>
      <c r="J1126" s="8">
        <f t="shared" si="88"/>
        <v>0</v>
      </c>
      <c r="K1126" s="25">
        <f>ROUND(Anteile!$B$30/'Abs3'!$J$2102*'Abs3'!J1126,0)</f>
        <v>0</v>
      </c>
      <c r="L1126" s="8">
        <f>Gmden!M1125</f>
        <v>2549499.5989677003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ROUND(Anteile!$B$31/'Abs3'!$M$2102*'Abs3'!M1126,0)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41233</v>
      </c>
      <c r="B1127" s="9">
        <f t="shared" si="85"/>
        <v>4</v>
      </c>
      <c r="C1127" s="9">
        <f t="shared" si="86"/>
        <v>0</v>
      </c>
      <c r="D1127" s="7" t="str">
        <f>Gmden!D1126</f>
        <v>Utzenaich</v>
      </c>
      <c r="E1127" s="8">
        <f>Gmden!E1126</f>
        <v>1553</v>
      </c>
      <c r="F1127" s="37">
        <f>Gmden!N1126</f>
        <v>0</v>
      </c>
      <c r="G1127" s="8">
        <f t="shared" si="87"/>
        <v>0</v>
      </c>
      <c r="H1127" s="25">
        <f>ROUND(Anteile!$B$29/'Abs3'!$G$2102*'Abs3'!G1127,0)</f>
        <v>0</v>
      </c>
      <c r="I1127" s="37">
        <f>Gmden!O1126</f>
        <v>0</v>
      </c>
      <c r="J1127" s="8">
        <f t="shared" si="88"/>
        <v>0</v>
      </c>
      <c r="K1127" s="25">
        <f>ROUND(Anteile!$B$30/'Abs3'!$J$2102*'Abs3'!J1127,0)</f>
        <v>0</v>
      </c>
      <c r="L1127" s="8">
        <f>Gmden!M1126</f>
        <v>1701827.2403879485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ROUND(Anteile!$B$31/'Abs3'!$M$2102*'Abs3'!M1127,0)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41234</v>
      </c>
      <c r="B1128" s="9">
        <f t="shared" si="85"/>
        <v>4</v>
      </c>
      <c r="C1128" s="9">
        <f t="shared" si="86"/>
        <v>0</v>
      </c>
      <c r="D1128" s="7" t="str">
        <f>Gmden!D1127</f>
        <v>Waldzell</v>
      </c>
      <c r="E1128" s="8">
        <f>Gmden!E1127</f>
        <v>2196</v>
      </c>
      <c r="F1128" s="37">
        <f>Gmden!N1127</f>
        <v>0</v>
      </c>
      <c r="G1128" s="8">
        <f t="shared" si="87"/>
        <v>0</v>
      </c>
      <c r="H1128" s="25">
        <f>ROUND(Anteile!$B$29/'Abs3'!$G$2102*'Abs3'!G1128,0)</f>
        <v>0</v>
      </c>
      <c r="I1128" s="37">
        <f>Gmden!O1127</f>
        <v>0</v>
      </c>
      <c r="J1128" s="8">
        <f t="shared" si="88"/>
        <v>0</v>
      </c>
      <c r="K1128" s="25">
        <f>ROUND(Anteile!$B$30/'Abs3'!$J$2102*'Abs3'!J1128,0)</f>
        <v>0</v>
      </c>
      <c r="L1128" s="8">
        <f>Gmden!M1127</f>
        <v>2282067.7957063327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ROUND(Anteile!$B$31/'Abs3'!$M$2102*'Abs3'!M1128,0)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41235</v>
      </c>
      <c r="B1129" s="9">
        <f t="shared" si="85"/>
        <v>4</v>
      </c>
      <c r="C1129" s="9">
        <f t="shared" si="86"/>
        <v>0</v>
      </c>
      <c r="D1129" s="7" t="str">
        <f>Gmden!D1128</f>
        <v>Weilbach</v>
      </c>
      <c r="E1129" s="8">
        <f>Gmden!E1128</f>
        <v>624</v>
      </c>
      <c r="F1129" s="37">
        <f>Gmden!N1128</f>
        <v>0</v>
      </c>
      <c r="G1129" s="8">
        <f t="shared" si="87"/>
        <v>0</v>
      </c>
      <c r="H1129" s="25">
        <f>ROUND(Anteile!$B$29/'Abs3'!$G$2102*'Abs3'!G1129,0)</f>
        <v>0</v>
      </c>
      <c r="I1129" s="37">
        <f>Gmden!O1128</f>
        <v>0</v>
      </c>
      <c r="J1129" s="8">
        <f t="shared" si="88"/>
        <v>0</v>
      </c>
      <c r="K1129" s="25">
        <f>ROUND(Anteile!$B$30/'Abs3'!$J$2102*'Abs3'!J1129,0)</f>
        <v>0</v>
      </c>
      <c r="L1129" s="8">
        <f>Gmden!M1128</f>
        <v>622365.55604770116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ROUND(Anteile!$B$31/'Abs3'!$M$2102*'Abs3'!M1129,0)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41236</v>
      </c>
      <c r="B1130" s="9">
        <f t="shared" si="85"/>
        <v>4</v>
      </c>
      <c r="C1130" s="9">
        <f t="shared" si="86"/>
        <v>0</v>
      </c>
      <c r="D1130" s="7" t="str">
        <f>Gmden!D1129</f>
        <v>Wippenham</v>
      </c>
      <c r="E1130" s="8">
        <f>Gmden!E1129</f>
        <v>574</v>
      </c>
      <c r="F1130" s="37">
        <f>Gmden!N1129</f>
        <v>0</v>
      </c>
      <c r="G1130" s="8">
        <f t="shared" si="87"/>
        <v>0</v>
      </c>
      <c r="H1130" s="25">
        <f>ROUND(Anteile!$B$29/'Abs3'!$G$2102*'Abs3'!G1130,0)</f>
        <v>0</v>
      </c>
      <c r="I1130" s="37">
        <f>Gmden!O1129</f>
        <v>0</v>
      </c>
      <c r="J1130" s="8">
        <f t="shared" si="88"/>
        <v>0</v>
      </c>
      <c r="K1130" s="25">
        <f>ROUND(Anteile!$B$30/'Abs3'!$J$2102*'Abs3'!J1130,0)</f>
        <v>0</v>
      </c>
      <c r="L1130" s="8">
        <f>Gmden!M1129</f>
        <v>531107.54796695581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ROUND(Anteile!$B$31/'Abs3'!$M$2102*'Abs3'!M1130,0)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41304</v>
      </c>
      <c r="B1131" s="9">
        <f t="shared" si="85"/>
        <v>4</v>
      </c>
      <c r="C1131" s="9">
        <f t="shared" si="86"/>
        <v>0</v>
      </c>
      <c r="D1131" s="7" t="str">
        <f>Gmden!D1130</f>
        <v>Altenfelden</v>
      </c>
      <c r="E1131" s="8">
        <f>Gmden!E1130</f>
        <v>2225</v>
      </c>
      <c r="F1131" s="37">
        <f>Gmden!N1130</f>
        <v>0</v>
      </c>
      <c r="G1131" s="8">
        <f t="shared" si="87"/>
        <v>0</v>
      </c>
      <c r="H1131" s="25">
        <f>ROUND(Anteile!$B$29/'Abs3'!$G$2102*'Abs3'!G1131,0)</f>
        <v>0</v>
      </c>
      <c r="I1131" s="37">
        <f>Gmden!O1130</f>
        <v>0</v>
      </c>
      <c r="J1131" s="8">
        <f t="shared" si="88"/>
        <v>0</v>
      </c>
      <c r="K1131" s="25">
        <f>ROUND(Anteile!$B$30/'Abs3'!$J$2102*'Abs3'!J1131,0)</f>
        <v>0</v>
      </c>
      <c r="L1131" s="8">
        <f>Gmden!M1130</f>
        <v>2553721.364593165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ROUND(Anteile!$B$31/'Abs3'!$M$2102*'Abs3'!M1131,0)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41305</v>
      </c>
      <c r="B1132" s="9">
        <f t="shared" si="85"/>
        <v>4</v>
      </c>
      <c r="C1132" s="9">
        <f t="shared" si="86"/>
        <v>0</v>
      </c>
      <c r="D1132" s="7" t="str">
        <f>Gmden!D1131</f>
        <v>Arnreit</v>
      </c>
      <c r="E1132" s="8">
        <f>Gmden!E1131</f>
        <v>1147</v>
      </c>
      <c r="F1132" s="37">
        <f>Gmden!N1131</f>
        <v>0</v>
      </c>
      <c r="G1132" s="8">
        <f t="shared" si="87"/>
        <v>0</v>
      </c>
      <c r="H1132" s="25">
        <f>ROUND(Anteile!$B$29/'Abs3'!$G$2102*'Abs3'!G1132,0)</f>
        <v>0</v>
      </c>
      <c r="I1132" s="37">
        <f>Gmden!O1131</f>
        <v>0</v>
      </c>
      <c r="J1132" s="8">
        <f t="shared" si="88"/>
        <v>0</v>
      </c>
      <c r="K1132" s="25">
        <f>ROUND(Anteile!$B$30/'Abs3'!$J$2102*'Abs3'!J1132,0)</f>
        <v>0</v>
      </c>
      <c r="L1132" s="8">
        <f>Gmden!M1131</f>
        <v>1248165.5859722968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ROUND(Anteile!$B$31/'Abs3'!$M$2102*'Abs3'!M1132,0)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41306</v>
      </c>
      <c r="B1133" s="9">
        <f t="shared" si="85"/>
        <v>4</v>
      </c>
      <c r="C1133" s="9">
        <f t="shared" si="86"/>
        <v>0</v>
      </c>
      <c r="D1133" s="7" t="str">
        <f>Gmden!D1132</f>
        <v>Atzesberg</v>
      </c>
      <c r="E1133" s="8">
        <f>Gmden!E1132</f>
        <v>438</v>
      </c>
      <c r="F1133" s="37">
        <f>Gmden!N1132</f>
        <v>0</v>
      </c>
      <c r="G1133" s="8">
        <f t="shared" si="87"/>
        <v>0</v>
      </c>
      <c r="H1133" s="25">
        <f>ROUND(Anteile!$B$29/'Abs3'!$G$2102*'Abs3'!G1133,0)</f>
        <v>0</v>
      </c>
      <c r="I1133" s="37">
        <f>Gmden!O1132</f>
        <v>0</v>
      </c>
      <c r="J1133" s="8">
        <f t="shared" si="88"/>
        <v>0</v>
      </c>
      <c r="K1133" s="25">
        <f>ROUND(Anteile!$B$30/'Abs3'!$J$2102*'Abs3'!J1133,0)</f>
        <v>0</v>
      </c>
      <c r="L1133" s="8">
        <f>Gmden!M1132</f>
        <v>394559.36318732862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ROUND(Anteile!$B$31/'Abs3'!$M$2102*'Abs3'!M1133,0)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41307</v>
      </c>
      <c r="B1134" s="9">
        <f t="shared" si="85"/>
        <v>4</v>
      </c>
      <c r="C1134" s="9">
        <f t="shared" si="86"/>
        <v>0</v>
      </c>
      <c r="D1134" s="7" t="str">
        <f>Gmden!D1133</f>
        <v>Auberg</v>
      </c>
      <c r="E1134" s="8">
        <f>Gmden!E1133</f>
        <v>557</v>
      </c>
      <c r="F1134" s="37">
        <f>Gmden!N1133</f>
        <v>0</v>
      </c>
      <c r="G1134" s="8">
        <f t="shared" si="87"/>
        <v>0</v>
      </c>
      <c r="H1134" s="25">
        <f>ROUND(Anteile!$B$29/'Abs3'!$G$2102*'Abs3'!G1134,0)</f>
        <v>0</v>
      </c>
      <c r="I1134" s="37">
        <f>Gmden!O1133</f>
        <v>0</v>
      </c>
      <c r="J1134" s="8">
        <f t="shared" si="88"/>
        <v>0</v>
      </c>
      <c r="K1134" s="25">
        <f>ROUND(Anteile!$B$30/'Abs3'!$J$2102*'Abs3'!J1134,0)</f>
        <v>0</v>
      </c>
      <c r="L1134" s="8">
        <f>Gmden!M1133</f>
        <v>543676.19861950248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ROUND(Anteile!$B$31/'Abs3'!$M$2102*'Abs3'!M1134,0)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41309</v>
      </c>
      <c r="B1135" s="9">
        <f t="shared" si="85"/>
        <v>4</v>
      </c>
      <c r="C1135" s="9">
        <f t="shared" si="86"/>
        <v>0</v>
      </c>
      <c r="D1135" s="7" t="str">
        <f>Gmden!D1134</f>
        <v>Haslach an der Mühl</v>
      </c>
      <c r="E1135" s="8">
        <f>Gmden!E1134</f>
        <v>2537</v>
      </c>
      <c r="F1135" s="37">
        <f>Gmden!N1134</f>
        <v>0</v>
      </c>
      <c r="G1135" s="8">
        <f t="shared" si="87"/>
        <v>0</v>
      </c>
      <c r="H1135" s="25">
        <f>ROUND(Anteile!$B$29/'Abs3'!$G$2102*'Abs3'!G1135,0)</f>
        <v>0</v>
      </c>
      <c r="I1135" s="37">
        <f>Gmden!O1134</f>
        <v>0</v>
      </c>
      <c r="J1135" s="8">
        <f t="shared" si="88"/>
        <v>0</v>
      </c>
      <c r="K1135" s="25">
        <f>ROUND(Anteile!$B$30/'Abs3'!$J$2102*'Abs3'!J1135,0)</f>
        <v>0</v>
      </c>
      <c r="L1135" s="8">
        <f>Gmden!M1134</f>
        <v>2780639.1026170156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ROUND(Anteile!$B$31/'Abs3'!$M$2102*'Abs3'!M1135,0)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41311</v>
      </c>
      <c r="B1136" s="9">
        <f t="shared" si="85"/>
        <v>4</v>
      </c>
      <c r="C1136" s="9">
        <f t="shared" si="86"/>
        <v>0</v>
      </c>
      <c r="D1136" s="7" t="str">
        <f>Gmden!D1135</f>
        <v>Hörbich</v>
      </c>
      <c r="E1136" s="8">
        <f>Gmden!E1135</f>
        <v>406</v>
      </c>
      <c r="F1136" s="37">
        <f>Gmden!N1135</f>
        <v>0</v>
      </c>
      <c r="G1136" s="8">
        <f t="shared" si="87"/>
        <v>0</v>
      </c>
      <c r="H1136" s="25">
        <f>ROUND(Anteile!$B$29/'Abs3'!$G$2102*'Abs3'!G1136,0)</f>
        <v>0</v>
      </c>
      <c r="I1136" s="37">
        <f>Gmden!O1135</f>
        <v>0</v>
      </c>
      <c r="J1136" s="8">
        <f t="shared" si="88"/>
        <v>0</v>
      </c>
      <c r="K1136" s="25">
        <f>ROUND(Anteile!$B$30/'Abs3'!$J$2102*'Abs3'!J1136,0)</f>
        <v>0</v>
      </c>
      <c r="L1136" s="8">
        <f>Gmden!M1135</f>
        <v>379606.32441565162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ROUND(Anteile!$B$31/'Abs3'!$M$2102*'Abs3'!M1136,0)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41312</v>
      </c>
      <c r="B1137" s="9">
        <f t="shared" si="85"/>
        <v>4</v>
      </c>
      <c r="C1137" s="9">
        <f t="shared" si="86"/>
        <v>0</v>
      </c>
      <c r="D1137" s="7" t="str">
        <f>Gmden!D1136</f>
        <v>Hofkirchen im Mühlkreis</v>
      </c>
      <c r="E1137" s="8">
        <f>Gmden!E1136</f>
        <v>1523</v>
      </c>
      <c r="F1137" s="37">
        <f>Gmden!N1136</f>
        <v>0</v>
      </c>
      <c r="G1137" s="8">
        <f t="shared" si="87"/>
        <v>0</v>
      </c>
      <c r="H1137" s="25">
        <f>ROUND(Anteile!$B$29/'Abs3'!$G$2102*'Abs3'!G1137,0)</f>
        <v>0</v>
      </c>
      <c r="I1137" s="37">
        <f>Gmden!O1136</f>
        <v>0</v>
      </c>
      <c r="J1137" s="8">
        <f t="shared" si="88"/>
        <v>0</v>
      </c>
      <c r="K1137" s="25">
        <f>ROUND(Anteile!$B$30/'Abs3'!$J$2102*'Abs3'!J1137,0)</f>
        <v>0</v>
      </c>
      <c r="L1137" s="8">
        <f>Gmden!M1136</f>
        <v>1847305.6415395015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ROUND(Anteile!$B$31/'Abs3'!$M$2102*'Abs3'!M1137,0)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41313</v>
      </c>
      <c r="B1138" s="9">
        <f t="shared" si="85"/>
        <v>4</v>
      </c>
      <c r="C1138" s="9">
        <f t="shared" si="86"/>
        <v>0</v>
      </c>
      <c r="D1138" s="7" t="str">
        <f>Gmden!D1137</f>
        <v>Julbach</v>
      </c>
      <c r="E1138" s="8">
        <f>Gmden!E1137</f>
        <v>1555</v>
      </c>
      <c r="F1138" s="37">
        <f>Gmden!N1137</f>
        <v>0</v>
      </c>
      <c r="G1138" s="8">
        <f t="shared" si="87"/>
        <v>0</v>
      </c>
      <c r="H1138" s="25">
        <f>ROUND(Anteile!$B$29/'Abs3'!$G$2102*'Abs3'!G1138,0)</f>
        <v>0</v>
      </c>
      <c r="I1138" s="37">
        <f>Gmden!O1137</f>
        <v>0</v>
      </c>
      <c r="J1138" s="8">
        <f t="shared" si="88"/>
        <v>0</v>
      </c>
      <c r="K1138" s="25">
        <f>ROUND(Anteile!$B$30/'Abs3'!$J$2102*'Abs3'!J1138,0)</f>
        <v>0</v>
      </c>
      <c r="L1138" s="8">
        <f>Gmden!M1137</f>
        <v>1427397.6203111783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ROUND(Anteile!$B$31/'Abs3'!$M$2102*'Abs3'!M1138,0)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41314</v>
      </c>
      <c r="B1139" s="9">
        <f t="shared" si="85"/>
        <v>4</v>
      </c>
      <c r="C1139" s="9">
        <f t="shared" si="86"/>
        <v>0</v>
      </c>
      <c r="D1139" s="7" t="str">
        <f>Gmden!D1138</f>
        <v>Kirchberg ob der Donau</v>
      </c>
      <c r="E1139" s="8">
        <f>Gmden!E1138</f>
        <v>1041</v>
      </c>
      <c r="F1139" s="37">
        <f>Gmden!N1138</f>
        <v>0</v>
      </c>
      <c r="G1139" s="8">
        <f t="shared" si="87"/>
        <v>0</v>
      </c>
      <c r="H1139" s="25">
        <f>ROUND(Anteile!$B$29/'Abs3'!$G$2102*'Abs3'!G1139,0)</f>
        <v>0</v>
      </c>
      <c r="I1139" s="37">
        <f>Gmden!O1138</f>
        <v>0</v>
      </c>
      <c r="J1139" s="8">
        <f t="shared" si="88"/>
        <v>0</v>
      </c>
      <c r="K1139" s="25">
        <f>ROUND(Anteile!$B$30/'Abs3'!$J$2102*'Abs3'!J1139,0)</f>
        <v>0</v>
      </c>
      <c r="L1139" s="8">
        <f>Gmden!M1138</f>
        <v>1047236.2700411166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ROUND(Anteile!$B$31/'Abs3'!$M$2102*'Abs3'!M1139,0)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41315</v>
      </c>
      <c r="B1140" s="9">
        <f t="shared" si="85"/>
        <v>4</v>
      </c>
      <c r="C1140" s="9">
        <f t="shared" si="86"/>
        <v>0</v>
      </c>
      <c r="D1140" s="7" t="str">
        <f>Gmden!D1139</f>
        <v>Klaffer am Hochficht</v>
      </c>
      <c r="E1140" s="8">
        <f>Gmden!E1139</f>
        <v>1291</v>
      </c>
      <c r="F1140" s="37">
        <f>Gmden!N1139</f>
        <v>0</v>
      </c>
      <c r="G1140" s="8">
        <f t="shared" si="87"/>
        <v>0</v>
      </c>
      <c r="H1140" s="25">
        <f>ROUND(Anteile!$B$29/'Abs3'!$G$2102*'Abs3'!G1140,0)</f>
        <v>0</v>
      </c>
      <c r="I1140" s="37">
        <f>Gmden!O1139</f>
        <v>0</v>
      </c>
      <c r="J1140" s="8">
        <f t="shared" si="88"/>
        <v>0</v>
      </c>
      <c r="K1140" s="25">
        <f>ROUND(Anteile!$B$30/'Abs3'!$J$2102*'Abs3'!J1140,0)</f>
        <v>0</v>
      </c>
      <c r="L1140" s="8">
        <f>Gmden!M1139</f>
        <v>1288657.4304448431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ROUND(Anteile!$B$31/'Abs3'!$M$2102*'Abs3'!M1140,0)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41316</v>
      </c>
      <c r="B1141" s="9">
        <f t="shared" si="85"/>
        <v>4</v>
      </c>
      <c r="C1141" s="9">
        <f t="shared" si="86"/>
        <v>0</v>
      </c>
      <c r="D1141" s="7" t="str">
        <f>Gmden!D1140</f>
        <v>Kleinzell im Mühlkreis</v>
      </c>
      <c r="E1141" s="8">
        <f>Gmden!E1140</f>
        <v>1591</v>
      </c>
      <c r="F1141" s="37">
        <f>Gmden!N1140</f>
        <v>0</v>
      </c>
      <c r="G1141" s="8">
        <f t="shared" si="87"/>
        <v>0</v>
      </c>
      <c r="H1141" s="25">
        <f>ROUND(Anteile!$B$29/'Abs3'!$G$2102*'Abs3'!G1141,0)</f>
        <v>0</v>
      </c>
      <c r="I1141" s="37">
        <f>Gmden!O1140</f>
        <v>0</v>
      </c>
      <c r="J1141" s="8">
        <f t="shared" si="88"/>
        <v>0</v>
      </c>
      <c r="K1141" s="25">
        <f>ROUND(Anteile!$B$30/'Abs3'!$J$2102*'Abs3'!J1141,0)</f>
        <v>0</v>
      </c>
      <c r="L1141" s="8">
        <f>Gmden!M1140</f>
        <v>1502978.2589293148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ROUND(Anteile!$B$31/'Abs3'!$M$2102*'Abs3'!M1141,0)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41317</v>
      </c>
      <c r="B1142" s="9">
        <f t="shared" si="85"/>
        <v>4</v>
      </c>
      <c r="C1142" s="9">
        <f t="shared" si="86"/>
        <v>0</v>
      </c>
      <c r="D1142" s="7" t="str">
        <f>Gmden!D1141</f>
        <v>Kollerschlag</v>
      </c>
      <c r="E1142" s="8">
        <f>Gmden!E1141</f>
        <v>1510</v>
      </c>
      <c r="F1142" s="37">
        <f>Gmden!N1141</f>
        <v>0</v>
      </c>
      <c r="G1142" s="8">
        <f t="shared" si="87"/>
        <v>0</v>
      </c>
      <c r="H1142" s="25">
        <f>ROUND(Anteile!$B$29/'Abs3'!$G$2102*'Abs3'!G1142,0)</f>
        <v>0</v>
      </c>
      <c r="I1142" s="37">
        <f>Gmden!O1141</f>
        <v>0</v>
      </c>
      <c r="J1142" s="8">
        <f t="shared" si="88"/>
        <v>0</v>
      </c>
      <c r="K1142" s="25">
        <f>ROUND(Anteile!$B$30/'Abs3'!$J$2102*'Abs3'!J1142,0)</f>
        <v>0</v>
      </c>
      <c r="L1142" s="8">
        <f>Gmden!M1141</f>
        <v>1544824.2020385072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ROUND(Anteile!$B$31/'Abs3'!$M$2102*'Abs3'!M1142,0)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41318</v>
      </c>
      <c r="B1143" s="9">
        <f t="shared" si="85"/>
        <v>4</v>
      </c>
      <c r="C1143" s="9">
        <f t="shared" si="86"/>
        <v>0</v>
      </c>
      <c r="D1143" s="7" t="str">
        <f>Gmden!D1142</f>
        <v>Lembach im Mühlkreis</v>
      </c>
      <c r="E1143" s="8">
        <f>Gmden!E1142</f>
        <v>1539</v>
      </c>
      <c r="F1143" s="37">
        <f>Gmden!N1142</f>
        <v>0</v>
      </c>
      <c r="G1143" s="8">
        <f t="shared" si="87"/>
        <v>0</v>
      </c>
      <c r="H1143" s="25">
        <f>ROUND(Anteile!$B$29/'Abs3'!$G$2102*'Abs3'!G1143,0)</f>
        <v>0</v>
      </c>
      <c r="I1143" s="37">
        <f>Gmden!O1142</f>
        <v>0</v>
      </c>
      <c r="J1143" s="8">
        <f t="shared" si="88"/>
        <v>0</v>
      </c>
      <c r="K1143" s="25">
        <f>ROUND(Anteile!$B$30/'Abs3'!$J$2102*'Abs3'!J1143,0)</f>
        <v>0</v>
      </c>
      <c r="L1143" s="8">
        <f>Gmden!M1142</f>
        <v>1810520.3909253397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ROUND(Anteile!$B$31/'Abs3'!$M$2102*'Abs3'!M1143,0)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41319</v>
      </c>
      <c r="B1144" s="9">
        <f t="shared" si="85"/>
        <v>4</v>
      </c>
      <c r="C1144" s="9">
        <f t="shared" si="86"/>
        <v>0</v>
      </c>
      <c r="D1144" s="7" t="str">
        <f>Gmden!D1143</f>
        <v>Lichtenau im Mühlkreis</v>
      </c>
      <c r="E1144" s="8">
        <f>Gmden!E1143</f>
        <v>495</v>
      </c>
      <c r="F1144" s="37">
        <f>Gmden!N1143</f>
        <v>0</v>
      </c>
      <c r="G1144" s="8">
        <f t="shared" si="87"/>
        <v>0</v>
      </c>
      <c r="H1144" s="25">
        <f>ROUND(Anteile!$B$29/'Abs3'!$G$2102*'Abs3'!G1144,0)</f>
        <v>0</v>
      </c>
      <c r="I1144" s="37">
        <f>Gmden!O1143</f>
        <v>0</v>
      </c>
      <c r="J1144" s="8">
        <f t="shared" si="88"/>
        <v>0</v>
      </c>
      <c r="K1144" s="25">
        <f>ROUND(Anteile!$B$30/'Abs3'!$J$2102*'Abs3'!J1144,0)</f>
        <v>0</v>
      </c>
      <c r="L1144" s="8">
        <f>Gmden!M1143</f>
        <v>452102.93099937832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ROUND(Anteile!$B$31/'Abs3'!$M$2102*'Abs3'!M1144,0)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41320</v>
      </c>
      <c r="B1145" s="9">
        <f t="shared" si="85"/>
        <v>4</v>
      </c>
      <c r="C1145" s="9">
        <f t="shared" si="86"/>
        <v>0</v>
      </c>
      <c r="D1145" s="7" t="str">
        <f>Gmden!D1144</f>
        <v>Nebelberg</v>
      </c>
      <c r="E1145" s="8">
        <f>Gmden!E1144</f>
        <v>641</v>
      </c>
      <c r="F1145" s="37">
        <f>Gmden!N1144</f>
        <v>0</v>
      </c>
      <c r="G1145" s="8">
        <f t="shared" si="87"/>
        <v>0</v>
      </c>
      <c r="H1145" s="25">
        <f>ROUND(Anteile!$B$29/'Abs3'!$G$2102*'Abs3'!G1145,0)</f>
        <v>0</v>
      </c>
      <c r="I1145" s="37">
        <f>Gmden!O1144</f>
        <v>0</v>
      </c>
      <c r="J1145" s="8">
        <f t="shared" si="88"/>
        <v>0</v>
      </c>
      <c r="K1145" s="25">
        <f>ROUND(Anteile!$B$30/'Abs3'!$J$2102*'Abs3'!J1145,0)</f>
        <v>0</v>
      </c>
      <c r="L1145" s="8">
        <f>Gmden!M1144</f>
        <v>748833.89539515448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ROUND(Anteile!$B$31/'Abs3'!$M$2102*'Abs3'!M1145,0)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41321</v>
      </c>
      <c r="B1146" s="9">
        <f t="shared" si="85"/>
        <v>4</v>
      </c>
      <c r="C1146" s="9">
        <f t="shared" si="86"/>
        <v>0</v>
      </c>
      <c r="D1146" s="7" t="str">
        <f>Gmden!D1145</f>
        <v>Neufelden</v>
      </c>
      <c r="E1146" s="8">
        <f>Gmden!E1145</f>
        <v>1281</v>
      </c>
      <c r="F1146" s="37">
        <f>Gmden!N1145</f>
        <v>0</v>
      </c>
      <c r="G1146" s="8">
        <f t="shared" si="87"/>
        <v>0</v>
      </c>
      <c r="H1146" s="25">
        <f>ROUND(Anteile!$B$29/'Abs3'!$G$2102*'Abs3'!G1146,0)</f>
        <v>0</v>
      </c>
      <c r="I1146" s="37">
        <f>Gmden!O1145</f>
        <v>0</v>
      </c>
      <c r="J1146" s="8">
        <f t="shared" si="88"/>
        <v>0</v>
      </c>
      <c r="K1146" s="25">
        <f>ROUND(Anteile!$B$30/'Abs3'!$J$2102*'Abs3'!J1146,0)</f>
        <v>0</v>
      </c>
      <c r="L1146" s="8">
        <f>Gmden!M1145</f>
        <v>1978640.3408286939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ROUND(Anteile!$B$31/'Abs3'!$M$2102*'Abs3'!M1146,0)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41322</v>
      </c>
      <c r="B1147" s="9">
        <f t="shared" si="85"/>
        <v>4</v>
      </c>
      <c r="C1147" s="9">
        <f t="shared" si="86"/>
        <v>0</v>
      </c>
      <c r="D1147" s="7" t="str">
        <f>Gmden!D1146</f>
        <v>Niederkappel</v>
      </c>
      <c r="E1147" s="8">
        <f>Gmden!E1146</f>
        <v>986</v>
      </c>
      <c r="F1147" s="37">
        <f>Gmden!N1146</f>
        <v>0</v>
      </c>
      <c r="G1147" s="8">
        <f t="shared" si="87"/>
        <v>0</v>
      </c>
      <c r="H1147" s="25">
        <f>ROUND(Anteile!$B$29/'Abs3'!$G$2102*'Abs3'!G1147,0)</f>
        <v>0</v>
      </c>
      <c r="I1147" s="37">
        <f>Gmden!O1146</f>
        <v>0</v>
      </c>
      <c r="J1147" s="8">
        <f t="shared" si="88"/>
        <v>0</v>
      </c>
      <c r="K1147" s="25">
        <f>ROUND(Anteile!$B$30/'Abs3'!$J$2102*'Abs3'!J1147,0)</f>
        <v>0</v>
      </c>
      <c r="L1147" s="8">
        <f>Gmden!M1146</f>
        <v>972238.99215229694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ROUND(Anteile!$B$31/'Abs3'!$M$2102*'Abs3'!M1147,0)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41323</v>
      </c>
      <c r="B1148" s="9">
        <f t="shared" si="85"/>
        <v>4</v>
      </c>
      <c r="C1148" s="9">
        <f t="shared" si="86"/>
        <v>0</v>
      </c>
      <c r="D1148" s="7" t="str">
        <f>Gmden!D1147</f>
        <v>Niederwaldkirchen</v>
      </c>
      <c r="E1148" s="8">
        <f>Gmden!E1147</f>
        <v>1839</v>
      </c>
      <c r="F1148" s="37">
        <f>Gmden!N1147</f>
        <v>0</v>
      </c>
      <c r="G1148" s="8">
        <f t="shared" si="87"/>
        <v>0</v>
      </c>
      <c r="H1148" s="25">
        <f>ROUND(Anteile!$B$29/'Abs3'!$G$2102*'Abs3'!G1148,0)</f>
        <v>0</v>
      </c>
      <c r="I1148" s="37">
        <f>Gmden!O1147</f>
        <v>0</v>
      </c>
      <c r="J1148" s="8">
        <f t="shared" si="88"/>
        <v>0</v>
      </c>
      <c r="K1148" s="25">
        <f>ROUND(Anteile!$B$30/'Abs3'!$J$2102*'Abs3'!J1148,0)</f>
        <v>0</v>
      </c>
      <c r="L1148" s="8">
        <f>Gmden!M1147</f>
        <v>2038824.3094098114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ROUND(Anteile!$B$31/'Abs3'!$M$2102*'Abs3'!M1148,0)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41324</v>
      </c>
      <c r="B1149" s="9">
        <f t="shared" si="85"/>
        <v>4</v>
      </c>
      <c r="C1149" s="9">
        <f t="shared" si="86"/>
        <v>0</v>
      </c>
      <c r="D1149" s="7" t="str">
        <f>Gmden!D1148</f>
        <v>Oberkappel</v>
      </c>
      <c r="E1149" s="8">
        <f>Gmden!E1148</f>
        <v>713</v>
      </c>
      <c r="F1149" s="37">
        <f>Gmden!N1148</f>
        <v>0</v>
      </c>
      <c r="G1149" s="8">
        <f t="shared" si="87"/>
        <v>0</v>
      </c>
      <c r="H1149" s="25">
        <f>ROUND(Anteile!$B$29/'Abs3'!$G$2102*'Abs3'!G1149,0)</f>
        <v>0</v>
      </c>
      <c r="I1149" s="37">
        <f>Gmden!O1148</f>
        <v>0</v>
      </c>
      <c r="J1149" s="8">
        <f t="shared" si="88"/>
        <v>0</v>
      </c>
      <c r="K1149" s="25">
        <f>ROUND(Anteile!$B$30/'Abs3'!$J$2102*'Abs3'!J1149,0)</f>
        <v>0</v>
      </c>
      <c r="L1149" s="8">
        <f>Gmden!M1148</f>
        <v>700778.13263142772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ROUND(Anteile!$B$31/'Abs3'!$M$2102*'Abs3'!M1149,0)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41325</v>
      </c>
      <c r="B1150" s="9">
        <f t="shared" si="85"/>
        <v>4</v>
      </c>
      <c r="C1150" s="9">
        <f t="shared" si="86"/>
        <v>0</v>
      </c>
      <c r="D1150" s="7" t="str">
        <f>Gmden!D1149</f>
        <v>Oepping</v>
      </c>
      <c r="E1150" s="8">
        <f>Gmden!E1149</f>
        <v>1516</v>
      </c>
      <c r="F1150" s="37">
        <f>Gmden!N1149</f>
        <v>0</v>
      </c>
      <c r="G1150" s="8">
        <f t="shared" si="87"/>
        <v>0</v>
      </c>
      <c r="H1150" s="25">
        <f>ROUND(Anteile!$B$29/'Abs3'!$G$2102*'Abs3'!G1150,0)</f>
        <v>0</v>
      </c>
      <c r="I1150" s="37">
        <f>Gmden!O1149</f>
        <v>0</v>
      </c>
      <c r="J1150" s="8">
        <f t="shared" si="88"/>
        <v>0</v>
      </c>
      <c r="K1150" s="25">
        <f>ROUND(Anteile!$B$30/'Abs3'!$J$2102*'Abs3'!J1150,0)</f>
        <v>0</v>
      </c>
      <c r="L1150" s="8">
        <f>Gmden!M1149</f>
        <v>1837382.8818081969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ROUND(Anteile!$B$31/'Abs3'!$M$2102*'Abs3'!M1150,0)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41326</v>
      </c>
      <c r="B1151" s="9">
        <f t="shared" si="85"/>
        <v>4</v>
      </c>
      <c r="C1151" s="9">
        <f t="shared" si="86"/>
        <v>0</v>
      </c>
      <c r="D1151" s="7" t="str">
        <f>Gmden!D1150</f>
        <v>Peilstein im Mühlviertel</v>
      </c>
      <c r="E1151" s="8">
        <f>Gmden!E1150</f>
        <v>1549</v>
      </c>
      <c r="F1151" s="37">
        <f>Gmden!N1150</f>
        <v>0</v>
      </c>
      <c r="G1151" s="8">
        <f t="shared" si="87"/>
        <v>0</v>
      </c>
      <c r="H1151" s="25">
        <f>ROUND(Anteile!$B$29/'Abs3'!$G$2102*'Abs3'!G1151,0)</f>
        <v>0</v>
      </c>
      <c r="I1151" s="37">
        <f>Gmden!O1150</f>
        <v>0</v>
      </c>
      <c r="J1151" s="8">
        <f t="shared" si="88"/>
        <v>0</v>
      </c>
      <c r="K1151" s="25">
        <f>ROUND(Anteile!$B$30/'Abs3'!$J$2102*'Abs3'!J1151,0)</f>
        <v>0</v>
      </c>
      <c r="L1151" s="8">
        <f>Gmden!M1150</f>
        <v>1630055.0505414889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ROUND(Anteile!$B$31/'Abs3'!$M$2102*'Abs3'!M1151,0)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41327</v>
      </c>
      <c r="B1152" s="9">
        <f t="shared" si="85"/>
        <v>4</v>
      </c>
      <c r="C1152" s="9">
        <f t="shared" si="86"/>
        <v>0</v>
      </c>
      <c r="D1152" s="7" t="str">
        <f>Gmden!D1151</f>
        <v>Pfarrkirchen im Mühlkreis</v>
      </c>
      <c r="E1152" s="8">
        <f>Gmden!E1151</f>
        <v>1462</v>
      </c>
      <c r="F1152" s="37">
        <f>Gmden!N1151</f>
        <v>0</v>
      </c>
      <c r="G1152" s="8">
        <f t="shared" si="87"/>
        <v>0</v>
      </c>
      <c r="H1152" s="25">
        <f>ROUND(Anteile!$B$29/'Abs3'!$G$2102*'Abs3'!G1152,0)</f>
        <v>0</v>
      </c>
      <c r="I1152" s="37">
        <f>Gmden!O1151</f>
        <v>0</v>
      </c>
      <c r="J1152" s="8">
        <f t="shared" si="88"/>
        <v>0</v>
      </c>
      <c r="K1152" s="25">
        <f>ROUND(Anteile!$B$30/'Abs3'!$J$2102*'Abs3'!J1152,0)</f>
        <v>0</v>
      </c>
      <c r="L1152" s="8">
        <f>Gmden!M1151</f>
        <v>1490570.2838809921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ROUND(Anteile!$B$31/'Abs3'!$M$2102*'Abs3'!M1152,0)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41328</v>
      </c>
      <c r="B1153" s="9">
        <f t="shared" si="85"/>
        <v>4</v>
      </c>
      <c r="C1153" s="9">
        <f t="shared" si="86"/>
        <v>0</v>
      </c>
      <c r="D1153" s="7" t="str">
        <f>Gmden!D1152</f>
        <v>Putzleinsdorf</v>
      </c>
      <c r="E1153" s="8">
        <f>Gmden!E1152</f>
        <v>1534</v>
      </c>
      <c r="F1153" s="37">
        <f>Gmden!N1152</f>
        <v>0</v>
      </c>
      <c r="G1153" s="8">
        <f t="shared" si="87"/>
        <v>0</v>
      </c>
      <c r="H1153" s="25">
        <f>ROUND(Anteile!$B$29/'Abs3'!$G$2102*'Abs3'!G1153,0)</f>
        <v>0</v>
      </c>
      <c r="I1153" s="37">
        <f>Gmden!O1152</f>
        <v>0</v>
      </c>
      <c r="J1153" s="8">
        <f t="shared" si="88"/>
        <v>0</v>
      </c>
      <c r="K1153" s="25">
        <f>ROUND(Anteile!$B$30/'Abs3'!$J$2102*'Abs3'!J1153,0)</f>
        <v>0</v>
      </c>
      <c r="L1153" s="8">
        <f>Gmden!M1152</f>
        <v>1605196.6711172652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ROUND(Anteile!$B$31/'Abs3'!$M$2102*'Abs3'!M1153,0)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41329</v>
      </c>
      <c r="B1154" s="9">
        <f t="shared" si="85"/>
        <v>4</v>
      </c>
      <c r="C1154" s="9">
        <f t="shared" si="86"/>
        <v>0</v>
      </c>
      <c r="D1154" s="7" t="str">
        <f>Gmden!D1153</f>
        <v>Neustift im Mühlkreis</v>
      </c>
      <c r="E1154" s="8">
        <f>Gmden!E1153</f>
        <v>1466</v>
      </c>
      <c r="F1154" s="37">
        <f>Gmden!N1153</f>
        <v>0</v>
      </c>
      <c r="G1154" s="8">
        <f t="shared" si="87"/>
        <v>0</v>
      </c>
      <c r="H1154" s="25">
        <f>ROUND(Anteile!$B$29/'Abs3'!$G$2102*'Abs3'!G1154,0)</f>
        <v>0</v>
      </c>
      <c r="I1154" s="37">
        <f>Gmden!O1153</f>
        <v>0</v>
      </c>
      <c r="J1154" s="8">
        <f t="shared" si="88"/>
        <v>0</v>
      </c>
      <c r="K1154" s="25">
        <f>ROUND(Anteile!$B$30/'Abs3'!$J$2102*'Abs3'!J1154,0)</f>
        <v>0</v>
      </c>
      <c r="L1154" s="8">
        <f>Gmden!M1153</f>
        <v>1510893.8437274513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ROUND(Anteile!$B$31/'Abs3'!$M$2102*'Abs3'!M1154,0)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41331</v>
      </c>
      <c r="B1155" s="9">
        <f t="shared" si="85"/>
        <v>4</v>
      </c>
      <c r="C1155" s="9">
        <f t="shared" si="86"/>
        <v>0</v>
      </c>
      <c r="D1155" s="7" t="str">
        <f>Gmden!D1154</f>
        <v>St. Johann am Wimberg</v>
      </c>
      <c r="E1155" s="8">
        <f>Gmden!E1154</f>
        <v>1023</v>
      </c>
      <c r="F1155" s="37">
        <f>Gmden!N1154</f>
        <v>0</v>
      </c>
      <c r="G1155" s="8">
        <f t="shared" si="87"/>
        <v>0</v>
      </c>
      <c r="H1155" s="25">
        <f>ROUND(Anteile!$B$29/'Abs3'!$G$2102*'Abs3'!G1155,0)</f>
        <v>0</v>
      </c>
      <c r="I1155" s="37">
        <f>Gmden!O1154</f>
        <v>0</v>
      </c>
      <c r="J1155" s="8">
        <f t="shared" si="88"/>
        <v>0</v>
      </c>
      <c r="K1155" s="25">
        <f>ROUND(Anteile!$B$30/'Abs3'!$J$2102*'Abs3'!J1155,0)</f>
        <v>0</v>
      </c>
      <c r="L1155" s="8">
        <f>Gmden!M1154</f>
        <v>1018821.1107320483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ROUND(Anteile!$B$31/'Abs3'!$M$2102*'Abs3'!M1155,0)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41332</v>
      </c>
      <c r="B1156" s="9">
        <f t="shared" si="85"/>
        <v>4</v>
      </c>
      <c r="C1156" s="9">
        <f t="shared" si="86"/>
        <v>0</v>
      </c>
      <c r="D1156" s="7" t="str">
        <f>Gmden!D1155</f>
        <v>St. Martin im Mühlkreis</v>
      </c>
      <c r="E1156" s="8">
        <f>Gmden!E1155</f>
        <v>3769</v>
      </c>
      <c r="F1156" s="37">
        <f>Gmden!N1155</f>
        <v>0</v>
      </c>
      <c r="G1156" s="8">
        <f t="shared" si="87"/>
        <v>0</v>
      </c>
      <c r="H1156" s="25">
        <f>ROUND(Anteile!$B$29/'Abs3'!$G$2102*'Abs3'!G1156,0)</f>
        <v>0</v>
      </c>
      <c r="I1156" s="37">
        <f>Gmden!O1155</f>
        <v>0</v>
      </c>
      <c r="J1156" s="8">
        <f t="shared" si="88"/>
        <v>0</v>
      </c>
      <c r="K1156" s="25">
        <f>ROUND(Anteile!$B$30/'Abs3'!$J$2102*'Abs3'!J1156,0)</f>
        <v>0</v>
      </c>
      <c r="L1156" s="8">
        <f>Gmden!M1155</f>
        <v>4704152.5953265792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ROUND(Anteile!$B$31/'Abs3'!$M$2102*'Abs3'!M1156,0)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41333</v>
      </c>
      <c r="B1157" s="9">
        <f t="shared" si="85"/>
        <v>4</v>
      </c>
      <c r="C1157" s="9">
        <f t="shared" si="86"/>
        <v>0</v>
      </c>
      <c r="D1157" s="7" t="str">
        <f>Gmden!D1156</f>
        <v>St. Oswald bei Haslach</v>
      </c>
      <c r="E1157" s="8">
        <f>Gmden!E1156</f>
        <v>504</v>
      </c>
      <c r="F1157" s="37">
        <f>Gmden!N1156</f>
        <v>0</v>
      </c>
      <c r="G1157" s="8">
        <f t="shared" si="87"/>
        <v>0</v>
      </c>
      <c r="H1157" s="25">
        <f>ROUND(Anteile!$B$29/'Abs3'!$G$2102*'Abs3'!G1157,0)</f>
        <v>0</v>
      </c>
      <c r="I1157" s="37">
        <f>Gmden!O1156</f>
        <v>0</v>
      </c>
      <c r="J1157" s="8">
        <f t="shared" si="88"/>
        <v>0</v>
      </c>
      <c r="K1157" s="25">
        <f>ROUND(Anteile!$B$30/'Abs3'!$J$2102*'Abs3'!J1157,0)</f>
        <v>0</v>
      </c>
      <c r="L1157" s="8">
        <f>Gmden!M1156</f>
        <v>477230.33065391245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ROUND(Anteile!$B$31/'Abs3'!$M$2102*'Abs3'!M1157,0)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41334</v>
      </c>
      <c r="B1158" s="9">
        <f t="shared" si="85"/>
        <v>4</v>
      </c>
      <c r="C1158" s="9">
        <f t="shared" si="86"/>
        <v>0</v>
      </c>
      <c r="D1158" s="7" t="str">
        <f>Gmden!D1157</f>
        <v>St. Peter am Wimberg</v>
      </c>
      <c r="E1158" s="8">
        <f>Gmden!E1157</f>
        <v>1759</v>
      </c>
      <c r="F1158" s="37">
        <f>Gmden!N1157</f>
        <v>0</v>
      </c>
      <c r="G1158" s="8">
        <f t="shared" si="87"/>
        <v>0</v>
      </c>
      <c r="H1158" s="25">
        <f>ROUND(Anteile!$B$29/'Abs3'!$G$2102*'Abs3'!G1158,0)</f>
        <v>0</v>
      </c>
      <c r="I1158" s="37">
        <f>Gmden!O1157</f>
        <v>0</v>
      </c>
      <c r="J1158" s="8">
        <f t="shared" si="88"/>
        <v>0</v>
      </c>
      <c r="K1158" s="25">
        <f>ROUND(Anteile!$B$30/'Abs3'!$J$2102*'Abs3'!J1158,0)</f>
        <v>0</v>
      </c>
      <c r="L1158" s="8">
        <f>Gmden!M1157</f>
        <v>1940384.5224806189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ROUND(Anteile!$B$31/'Abs3'!$M$2102*'Abs3'!M1158,0)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41336</v>
      </c>
      <c r="B1159" s="9">
        <f t="shared" si="85"/>
        <v>4</v>
      </c>
      <c r="C1159" s="9">
        <f t="shared" si="86"/>
        <v>0</v>
      </c>
      <c r="D1159" s="7" t="str">
        <f>Gmden!D1158</f>
        <v>St. Ulrich im Mühlkreis</v>
      </c>
      <c r="E1159" s="8">
        <f>Gmden!E1158</f>
        <v>633</v>
      </c>
      <c r="F1159" s="37">
        <f>Gmden!N1158</f>
        <v>0</v>
      </c>
      <c r="G1159" s="8">
        <f t="shared" si="87"/>
        <v>0</v>
      </c>
      <c r="H1159" s="25">
        <f>ROUND(Anteile!$B$29/'Abs3'!$G$2102*'Abs3'!G1159,0)</f>
        <v>0</v>
      </c>
      <c r="I1159" s="37">
        <f>Gmden!O1158</f>
        <v>0</v>
      </c>
      <c r="J1159" s="8">
        <f t="shared" si="88"/>
        <v>0</v>
      </c>
      <c r="K1159" s="25">
        <f>ROUND(Anteile!$B$30/'Abs3'!$J$2102*'Abs3'!J1159,0)</f>
        <v>0</v>
      </c>
      <c r="L1159" s="8">
        <f>Gmden!M1158</f>
        <v>592148.79570223531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ROUND(Anteile!$B$31/'Abs3'!$M$2102*'Abs3'!M1159,0)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41337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Veit im Mühlkreis</v>
      </c>
      <c r="E1160" s="8">
        <f>Gmden!E1159</f>
        <v>1218</v>
      </c>
      <c r="F1160" s="37">
        <f>Gmden!N1159</f>
        <v>0</v>
      </c>
      <c r="G1160" s="8">
        <f t="shared" ref="G1160:G1223" si="92">IF(AND(E1160&gt;$G$5,F1160=1),E1160,0)</f>
        <v>0</v>
      </c>
      <c r="H1160" s="25">
        <f>ROUND(Anteile!$B$29/'Abs3'!$G$2102*'Abs3'!G1160,0)</f>
        <v>0</v>
      </c>
      <c r="I1160" s="37">
        <f>Gmden!O1159</f>
        <v>0</v>
      </c>
      <c r="J1160" s="8">
        <f t="shared" ref="J1160:J1223" si="93">IF(I1160=1,E1160,0)</f>
        <v>0</v>
      </c>
      <c r="K1160" s="25">
        <f>ROUND(Anteile!$B$30/'Abs3'!$J$2102*'Abs3'!J1160,0)</f>
        <v>0</v>
      </c>
      <c r="L1160" s="8">
        <f>Gmden!M1159</f>
        <v>1224547.8232469549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ROUND(Anteile!$B$31/'Abs3'!$M$2102*'Abs3'!M1160,0)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41338</v>
      </c>
      <c r="B1161" s="9">
        <f t="shared" si="90"/>
        <v>4</v>
      </c>
      <c r="C1161" s="9">
        <f t="shared" si="91"/>
        <v>0</v>
      </c>
      <c r="D1161" s="7" t="str">
        <f>Gmden!D1160</f>
        <v>Sarleinsbach</v>
      </c>
      <c r="E1161" s="8">
        <f>Gmden!E1160</f>
        <v>2272</v>
      </c>
      <c r="F1161" s="37">
        <f>Gmden!N1160</f>
        <v>0</v>
      </c>
      <c r="G1161" s="8">
        <f t="shared" si="92"/>
        <v>0</v>
      </c>
      <c r="H1161" s="25">
        <f>ROUND(Anteile!$B$29/'Abs3'!$G$2102*'Abs3'!G1161,0)</f>
        <v>0</v>
      </c>
      <c r="I1161" s="37">
        <f>Gmden!O1160</f>
        <v>0</v>
      </c>
      <c r="J1161" s="8">
        <f t="shared" si="93"/>
        <v>0</v>
      </c>
      <c r="K1161" s="25">
        <f>ROUND(Anteile!$B$30/'Abs3'!$J$2102*'Abs3'!J1161,0)</f>
        <v>0</v>
      </c>
      <c r="L1161" s="8">
        <f>Gmden!M1160</f>
        <v>3494477.0027890657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ROUND(Anteile!$B$31/'Abs3'!$M$2102*'Abs3'!M1161,0)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41341</v>
      </c>
      <c r="B1162" s="9">
        <f t="shared" si="90"/>
        <v>4</v>
      </c>
      <c r="C1162" s="9">
        <f t="shared" si="91"/>
        <v>0</v>
      </c>
      <c r="D1162" s="7" t="str">
        <f>Gmden!D1161</f>
        <v>Schwarzenberg am Böhmerwald</v>
      </c>
      <c r="E1162" s="8">
        <f>Gmden!E1161</f>
        <v>571</v>
      </c>
      <c r="F1162" s="37">
        <f>Gmden!N1161</f>
        <v>0</v>
      </c>
      <c r="G1162" s="8">
        <f t="shared" si="92"/>
        <v>0</v>
      </c>
      <c r="H1162" s="25">
        <f>ROUND(Anteile!$B$29/'Abs3'!$G$2102*'Abs3'!G1162,0)</f>
        <v>0</v>
      </c>
      <c r="I1162" s="37">
        <f>Gmden!O1161</f>
        <v>0</v>
      </c>
      <c r="J1162" s="8">
        <f t="shared" si="93"/>
        <v>0</v>
      </c>
      <c r="K1162" s="25">
        <f>ROUND(Anteile!$B$30/'Abs3'!$J$2102*'Abs3'!J1162,0)</f>
        <v>0</v>
      </c>
      <c r="L1162" s="8">
        <f>Gmden!M1161</f>
        <v>559206.51808211114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ROUND(Anteile!$B$31/'Abs3'!$M$2102*'Abs3'!M1162,0)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41342</v>
      </c>
      <c r="B1163" s="9">
        <f t="shared" si="90"/>
        <v>4</v>
      </c>
      <c r="C1163" s="9">
        <f t="shared" si="91"/>
        <v>0</v>
      </c>
      <c r="D1163" s="7" t="str">
        <f>Gmden!D1162</f>
        <v>Ulrichsberg</v>
      </c>
      <c r="E1163" s="8">
        <f>Gmden!E1162</f>
        <v>2835</v>
      </c>
      <c r="F1163" s="37">
        <f>Gmden!N1162</f>
        <v>0</v>
      </c>
      <c r="G1163" s="8">
        <f t="shared" si="92"/>
        <v>0</v>
      </c>
      <c r="H1163" s="25">
        <f>ROUND(Anteile!$B$29/'Abs3'!$G$2102*'Abs3'!G1163,0)</f>
        <v>0</v>
      </c>
      <c r="I1163" s="37">
        <f>Gmden!O1162</f>
        <v>0</v>
      </c>
      <c r="J1163" s="8">
        <f t="shared" si="93"/>
        <v>0</v>
      </c>
      <c r="K1163" s="25">
        <f>ROUND(Anteile!$B$30/'Abs3'!$J$2102*'Abs3'!J1163,0)</f>
        <v>0</v>
      </c>
      <c r="L1163" s="8">
        <f>Gmden!M1162</f>
        <v>3340860.4585996671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ROUND(Anteile!$B$31/'Abs3'!$M$2102*'Abs3'!M1163,0)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41343</v>
      </c>
      <c r="B1164" s="9">
        <f t="shared" si="90"/>
        <v>4</v>
      </c>
      <c r="C1164" s="9">
        <f t="shared" si="91"/>
        <v>0</v>
      </c>
      <c r="D1164" s="7" t="str">
        <f>Gmden!D1163</f>
        <v>Aigen-Schlägl</v>
      </c>
      <c r="E1164" s="8">
        <f>Gmden!E1163</f>
        <v>3225</v>
      </c>
      <c r="F1164" s="37">
        <f>Gmden!N1163</f>
        <v>0</v>
      </c>
      <c r="G1164" s="8">
        <f t="shared" si="92"/>
        <v>0</v>
      </c>
      <c r="H1164" s="25">
        <f>ROUND(Anteile!$B$29/'Abs3'!$G$2102*'Abs3'!G1164,0)</f>
        <v>0</v>
      </c>
      <c r="I1164" s="37">
        <f>Gmden!O1163</f>
        <v>0</v>
      </c>
      <c r="J1164" s="8">
        <f t="shared" si="93"/>
        <v>0</v>
      </c>
      <c r="K1164" s="25">
        <f>ROUND(Anteile!$B$30/'Abs3'!$J$2102*'Abs3'!J1164,0)</f>
        <v>0</v>
      </c>
      <c r="L1164" s="8">
        <f>Gmden!M1163</f>
        <v>3749772.7662080708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ROUND(Anteile!$B$31/'Abs3'!$M$2102*'Abs3'!M1164,0)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41344</v>
      </c>
      <c r="B1165" s="9">
        <f t="shared" si="90"/>
        <v>4</v>
      </c>
      <c r="C1165" s="9">
        <f t="shared" si="91"/>
        <v>0</v>
      </c>
      <c r="D1165" s="7" t="str">
        <f>Gmden!D1164</f>
        <v>Rohrbach-Berg</v>
      </c>
      <c r="E1165" s="8">
        <f>Gmden!E1164</f>
        <v>5163</v>
      </c>
      <c r="F1165" s="37">
        <f>Gmden!N1164</f>
        <v>0</v>
      </c>
      <c r="G1165" s="8">
        <f t="shared" si="92"/>
        <v>0</v>
      </c>
      <c r="H1165" s="25">
        <f>ROUND(Anteile!$B$29/'Abs3'!$G$2102*'Abs3'!G1165,0)</f>
        <v>0</v>
      </c>
      <c r="I1165" s="37">
        <f>Gmden!O1164</f>
        <v>0</v>
      </c>
      <c r="J1165" s="8">
        <f t="shared" si="93"/>
        <v>0</v>
      </c>
      <c r="K1165" s="25">
        <f>ROUND(Anteile!$B$30/'Abs3'!$J$2102*'Abs3'!J1165,0)</f>
        <v>0</v>
      </c>
      <c r="L1165" s="8">
        <f>Gmden!M1164</f>
        <v>6902815.0518177571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ROUND(Anteile!$B$31/'Abs3'!$M$2102*'Abs3'!M1165,0)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41345</v>
      </c>
      <c r="B1166" s="9">
        <f t="shared" si="90"/>
        <v>4</v>
      </c>
      <c r="C1166" s="9">
        <f t="shared" si="91"/>
        <v>0</v>
      </c>
      <c r="D1166" s="7" t="str">
        <f>Gmden!D1165</f>
        <v>Helfenberg</v>
      </c>
      <c r="E1166" s="8">
        <f>Gmden!E1165</f>
        <v>1591</v>
      </c>
      <c r="F1166" s="37">
        <f>Gmden!N1165</f>
        <v>0</v>
      </c>
      <c r="G1166" s="8">
        <f t="shared" si="92"/>
        <v>0</v>
      </c>
      <c r="H1166" s="25">
        <f>ROUND(Anteile!$B$29/'Abs3'!$G$2102*'Abs3'!G1166,0)</f>
        <v>0</v>
      </c>
      <c r="I1166" s="37">
        <f>Gmden!O1165</f>
        <v>0</v>
      </c>
      <c r="J1166" s="8">
        <f t="shared" si="93"/>
        <v>0</v>
      </c>
      <c r="K1166" s="25">
        <f>ROUND(Anteile!$B$30/'Abs3'!$J$2102*'Abs3'!J1166,0)</f>
        <v>0</v>
      </c>
      <c r="L1166" s="8">
        <f>Gmden!M1165</f>
        <v>1571473.948929315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ROUND(Anteile!$B$31/'Abs3'!$M$2102*'Abs3'!M1166,0)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41346</v>
      </c>
      <c r="B1167" s="9">
        <f t="shared" si="90"/>
        <v>4</v>
      </c>
      <c r="C1167" s="9">
        <f t="shared" si="91"/>
        <v>0</v>
      </c>
      <c r="D1167" s="7" t="str">
        <f>Gmden!D1166</f>
        <v>St. Stefan-Afiesl</v>
      </c>
      <c r="E1167" s="8">
        <f>Gmden!E1166</f>
        <v>1100</v>
      </c>
      <c r="F1167" s="37">
        <f>Gmden!N1166</f>
        <v>0</v>
      </c>
      <c r="G1167" s="8">
        <f t="shared" si="92"/>
        <v>0</v>
      </c>
      <c r="H1167" s="25">
        <f>ROUND(Anteile!$B$29/'Abs3'!$G$2102*'Abs3'!G1167,0)</f>
        <v>0</v>
      </c>
      <c r="I1167" s="37">
        <f>Gmden!O1166</f>
        <v>0</v>
      </c>
      <c r="J1167" s="8">
        <f t="shared" si="93"/>
        <v>0</v>
      </c>
      <c r="K1167" s="25">
        <f>ROUND(Anteile!$B$30/'Abs3'!$J$2102*'Abs3'!J1167,0)</f>
        <v>0</v>
      </c>
      <c r="L1167" s="8">
        <f>Gmden!M1166</f>
        <v>1124335.6977763963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ROUND(Anteile!$B$31/'Abs3'!$M$2102*'Abs3'!M1167,0)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41401</v>
      </c>
      <c r="B1168" s="9">
        <f t="shared" si="90"/>
        <v>4</v>
      </c>
      <c r="C1168" s="9">
        <f t="shared" si="91"/>
        <v>0</v>
      </c>
      <c r="D1168" s="7" t="str">
        <f>Gmden!D1167</f>
        <v>Altschwendt</v>
      </c>
      <c r="E1168" s="8">
        <f>Gmden!E1167</f>
        <v>693</v>
      </c>
      <c r="F1168" s="37">
        <f>Gmden!N1167</f>
        <v>0</v>
      </c>
      <c r="G1168" s="8">
        <f t="shared" si="92"/>
        <v>0</v>
      </c>
      <c r="H1168" s="25">
        <f>ROUND(Anteile!$B$29/'Abs3'!$G$2102*'Abs3'!G1168,0)</f>
        <v>0</v>
      </c>
      <c r="I1168" s="37">
        <f>Gmden!O1167</f>
        <v>0</v>
      </c>
      <c r="J1168" s="8">
        <f t="shared" si="93"/>
        <v>0</v>
      </c>
      <c r="K1168" s="25">
        <f>ROUND(Anteile!$B$30/'Abs3'!$J$2102*'Abs3'!J1168,0)</f>
        <v>0</v>
      </c>
      <c r="L1168" s="8">
        <f>Gmden!M1167</f>
        <v>638165.59339912958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ROUND(Anteile!$B$31/'Abs3'!$M$2102*'Abs3'!M1168,0)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41402</v>
      </c>
      <c r="B1169" s="9">
        <f t="shared" si="90"/>
        <v>4</v>
      </c>
      <c r="C1169" s="9">
        <f t="shared" si="91"/>
        <v>0</v>
      </c>
      <c r="D1169" s="7" t="str">
        <f>Gmden!D1168</f>
        <v>Andorf</v>
      </c>
      <c r="E1169" s="8">
        <f>Gmden!E1168</f>
        <v>5232</v>
      </c>
      <c r="F1169" s="37">
        <f>Gmden!N1168</f>
        <v>0</v>
      </c>
      <c r="G1169" s="8">
        <f t="shared" si="92"/>
        <v>0</v>
      </c>
      <c r="H1169" s="25">
        <f>ROUND(Anteile!$B$29/'Abs3'!$G$2102*'Abs3'!G1169,0)</f>
        <v>0</v>
      </c>
      <c r="I1169" s="37">
        <f>Gmden!O1168</f>
        <v>0</v>
      </c>
      <c r="J1169" s="8">
        <f t="shared" si="93"/>
        <v>0</v>
      </c>
      <c r="K1169" s="25">
        <f>ROUND(Anteile!$B$30/'Abs3'!$J$2102*'Abs3'!J1169,0)</f>
        <v>0</v>
      </c>
      <c r="L1169" s="8">
        <f>Gmden!M1168</f>
        <v>5996669.5691691861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ROUND(Anteile!$B$31/'Abs3'!$M$2102*'Abs3'!M1169,0)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41403</v>
      </c>
      <c r="B1170" s="9">
        <f t="shared" si="90"/>
        <v>4</v>
      </c>
      <c r="C1170" s="9">
        <f t="shared" si="91"/>
        <v>0</v>
      </c>
      <c r="D1170" s="7" t="str">
        <f>Gmden!D1169</f>
        <v>Brunnenthal</v>
      </c>
      <c r="E1170" s="8">
        <f>Gmden!E1169</f>
        <v>2066</v>
      </c>
      <c r="F1170" s="37">
        <f>Gmden!N1169</f>
        <v>0</v>
      </c>
      <c r="G1170" s="8">
        <f t="shared" si="92"/>
        <v>0</v>
      </c>
      <c r="H1170" s="25">
        <f>ROUND(Anteile!$B$29/'Abs3'!$G$2102*'Abs3'!G1170,0)</f>
        <v>0</v>
      </c>
      <c r="I1170" s="37">
        <f>Gmden!O1169</f>
        <v>0</v>
      </c>
      <c r="J1170" s="8">
        <f t="shared" si="93"/>
        <v>0</v>
      </c>
      <c r="K1170" s="25">
        <f>ROUND(Anteile!$B$30/'Abs3'!$J$2102*'Abs3'!J1170,0)</f>
        <v>0</v>
      </c>
      <c r="L1170" s="8">
        <f>Gmden!M1169</f>
        <v>2099694.730696395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ROUND(Anteile!$B$31/'Abs3'!$M$2102*'Abs3'!M1170,0)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41404</v>
      </c>
      <c r="B1171" s="9">
        <f t="shared" si="90"/>
        <v>4</v>
      </c>
      <c r="C1171" s="9">
        <f t="shared" si="91"/>
        <v>0</v>
      </c>
      <c r="D1171" s="7" t="str">
        <f>Gmden!D1170</f>
        <v>Diersbach</v>
      </c>
      <c r="E1171" s="8">
        <f>Gmden!E1170</f>
        <v>1593</v>
      </c>
      <c r="F1171" s="37">
        <f>Gmden!N1170</f>
        <v>0</v>
      </c>
      <c r="G1171" s="8">
        <f t="shared" si="92"/>
        <v>0</v>
      </c>
      <c r="H1171" s="25">
        <f>ROUND(Anteile!$B$29/'Abs3'!$G$2102*'Abs3'!G1171,0)</f>
        <v>0</v>
      </c>
      <c r="I1171" s="37">
        <f>Gmden!O1170</f>
        <v>0</v>
      </c>
      <c r="J1171" s="8">
        <f t="shared" si="93"/>
        <v>0</v>
      </c>
      <c r="K1171" s="25">
        <f>ROUND(Anteile!$B$30/'Abs3'!$J$2102*'Abs3'!J1171,0)</f>
        <v>0</v>
      </c>
      <c r="L1171" s="8">
        <f>Gmden!M1170</f>
        <v>1507970.6388525446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ROUND(Anteile!$B$31/'Abs3'!$M$2102*'Abs3'!M1171,0)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41405</v>
      </c>
      <c r="B1172" s="9">
        <f t="shared" si="90"/>
        <v>4</v>
      </c>
      <c r="C1172" s="9">
        <f t="shared" si="91"/>
        <v>0</v>
      </c>
      <c r="D1172" s="7" t="str">
        <f>Gmden!D1171</f>
        <v>Dorf an der Pram</v>
      </c>
      <c r="E1172" s="8">
        <f>Gmden!E1171</f>
        <v>1041</v>
      </c>
      <c r="F1172" s="37">
        <f>Gmden!N1171</f>
        <v>0</v>
      </c>
      <c r="G1172" s="8">
        <f t="shared" si="92"/>
        <v>0</v>
      </c>
      <c r="H1172" s="25">
        <f>ROUND(Anteile!$B$29/'Abs3'!$G$2102*'Abs3'!G1172,0)</f>
        <v>0</v>
      </c>
      <c r="I1172" s="37">
        <f>Gmden!O1171</f>
        <v>0</v>
      </c>
      <c r="J1172" s="8">
        <f t="shared" si="93"/>
        <v>0</v>
      </c>
      <c r="K1172" s="25">
        <f>ROUND(Anteile!$B$30/'Abs3'!$J$2102*'Abs3'!J1172,0)</f>
        <v>0</v>
      </c>
      <c r="L1172" s="8">
        <f>Gmden!M1171</f>
        <v>1466204.8400411168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ROUND(Anteile!$B$31/'Abs3'!$M$2102*'Abs3'!M1172,0)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41406</v>
      </c>
      <c r="B1173" s="9">
        <f t="shared" si="90"/>
        <v>4</v>
      </c>
      <c r="C1173" s="9">
        <f t="shared" si="91"/>
        <v>0</v>
      </c>
      <c r="D1173" s="7" t="str">
        <f>Gmden!D1172</f>
        <v>Eggerding</v>
      </c>
      <c r="E1173" s="8">
        <f>Gmden!E1172</f>
        <v>1316</v>
      </c>
      <c r="F1173" s="37">
        <f>Gmden!N1172</f>
        <v>0</v>
      </c>
      <c r="G1173" s="8">
        <f t="shared" si="92"/>
        <v>0</v>
      </c>
      <c r="H1173" s="25">
        <f>ROUND(Anteile!$B$29/'Abs3'!$G$2102*'Abs3'!G1173,0)</f>
        <v>0</v>
      </c>
      <c r="I1173" s="37">
        <f>Gmden!O1172</f>
        <v>0</v>
      </c>
      <c r="J1173" s="8">
        <f t="shared" si="93"/>
        <v>0</v>
      </c>
      <c r="K1173" s="25">
        <f>ROUND(Anteile!$B$30/'Abs3'!$J$2102*'Abs3'!J1173,0)</f>
        <v>0</v>
      </c>
      <c r="L1173" s="8">
        <f>Gmden!M1172</f>
        <v>1257595.6094852157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ROUND(Anteile!$B$31/'Abs3'!$M$2102*'Abs3'!M1173,0)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41407</v>
      </c>
      <c r="B1174" s="9">
        <f t="shared" si="90"/>
        <v>4</v>
      </c>
      <c r="C1174" s="9">
        <f t="shared" si="91"/>
        <v>0</v>
      </c>
      <c r="D1174" s="7" t="str">
        <f>Gmden!D1173</f>
        <v>Engelhartszell</v>
      </c>
      <c r="E1174" s="8">
        <f>Gmden!E1173</f>
        <v>933</v>
      </c>
      <c r="F1174" s="37">
        <f>Gmden!N1173</f>
        <v>0</v>
      </c>
      <c r="G1174" s="8">
        <f t="shared" si="92"/>
        <v>0</v>
      </c>
      <c r="H1174" s="25">
        <f>ROUND(Anteile!$B$29/'Abs3'!$G$2102*'Abs3'!G1174,0)</f>
        <v>0</v>
      </c>
      <c r="I1174" s="37">
        <f>Gmden!O1173</f>
        <v>0</v>
      </c>
      <c r="J1174" s="8">
        <f t="shared" si="93"/>
        <v>0</v>
      </c>
      <c r="K1174" s="25">
        <f>ROUND(Anteile!$B$30/'Abs3'!$J$2102*'Abs3'!J1174,0)</f>
        <v>0</v>
      </c>
      <c r="L1174" s="8">
        <f>Gmden!M1173</f>
        <v>1087959.2541867071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ROUND(Anteile!$B$31/'Abs3'!$M$2102*'Abs3'!M1174,0)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41408</v>
      </c>
      <c r="B1175" s="9">
        <f t="shared" si="90"/>
        <v>4</v>
      </c>
      <c r="C1175" s="9">
        <f t="shared" si="91"/>
        <v>0</v>
      </c>
      <c r="D1175" s="7" t="str">
        <f>Gmden!D1174</f>
        <v>Enzenkirchen</v>
      </c>
      <c r="E1175" s="8">
        <f>Gmden!E1174</f>
        <v>1783</v>
      </c>
      <c r="F1175" s="37">
        <f>Gmden!N1174</f>
        <v>0</v>
      </c>
      <c r="G1175" s="8">
        <f t="shared" si="92"/>
        <v>0</v>
      </c>
      <c r="H1175" s="25">
        <f>ROUND(Anteile!$B$29/'Abs3'!$G$2102*'Abs3'!G1175,0)</f>
        <v>0</v>
      </c>
      <c r="I1175" s="37">
        <f>Gmden!O1174</f>
        <v>0</v>
      </c>
      <c r="J1175" s="8">
        <f t="shared" si="93"/>
        <v>0</v>
      </c>
      <c r="K1175" s="25">
        <f>ROUND(Anteile!$B$30/'Abs3'!$J$2102*'Abs3'!J1175,0)</f>
        <v>0</v>
      </c>
      <c r="L1175" s="8">
        <f>Gmden!M1174</f>
        <v>1962508.2115593767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ROUND(Anteile!$B$31/'Abs3'!$M$2102*'Abs3'!M1175,0)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41409</v>
      </c>
      <c r="B1176" s="9">
        <f t="shared" si="90"/>
        <v>4</v>
      </c>
      <c r="C1176" s="9">
        <f t="shared" si="91"/>
        <v>0</v>
      </c>
      <c r="D1176" s="7" t="str">
        <f>Gmden!D1175</f>
        <v>Esternberg</v>
      </c>
      <c r="E1176" s="8">
        <f>Gmden!E1175</f>
        <v>2870</v>
      </c>
      <c r="F1176" s="37">
        <f>Gmden!N1175</f>
        <v>0</v>
      </c>
      <c r="G1176" s="8">
        <f t="shared" si="92"/>
        <v>0</v>
      </c>
      <c r="H1176" s="25">
        <f>ROUND(Anteile!$B$29/'Abs3'!$G$2102*'Abs3'!G1176,0)</f>
        <v>0</v>
      </c>
      <c r="I1176" s="37">
        <f>Gmden!O1175</f>
        <v>0</v>
      </c>
      <c r="J1176" s="8">
        <f t="shared" si="93"/>
        <v>0</v>
      </c>
      <c r="K1176" s="25">
        <f>ROUND(Anteile!$B$30/'Abs3'!$J$2102*'Abs3'!J1176,0)</f>
        <v>0</v>
      </c>
      <c r="L1176" s="8">
        <f>Gmden!M1175</f>
        <v>2698800.1498347796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ROUND(Anteile!$B$31/'Abs3'!$M$2102*'Abs3'!M1176,0)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41410</v>
      </c>
      <c r="B1177" s="9">
        <f t="shared" si="90"/>
        <v>4</v>
      </c>
      <c r="C1177" s="9">
        <f t="shared" si="91"/>
        <v>0</v>
      </c>
      <c r="D1177" s="7" t="str">
        <f>Gmden!D1176</f>
        <v>Freinberg</v>
      </c>
      <c r="E1177" s="8">
        <f>Gmden!E1176</f>
        <v>1447</v>
      </c>
      <c r="F1177" s="37">
        <f>Gmden!N1176</f>
        <v>0</v>
      </c>
      <c r="G1177" s="8">
        <f t="shared" si="92"/>
        <v>0</v>
      </c>
      <c r="H1177" s="25">
        <f>ROUND(Anteile!$B$29/'Abs3'!$G$2102*'Abs3'!G1177,0)</f>
        <v>0</v>
      </c>
      <c r="I1177" s="37">
        <f>Gmden!O1176</f>
        <v>0</v>
      </c>
      <c r="J1177" s="8">
        <f t="shared" si="93"/>
        <v>0</v>
      </c>
      <c r="K1177" s="25">
        <f>ROUND(Anteile!$B$30/'Abs3'!$J$2102*'Abs3'!J1177,0)</f>
        <v>0</v>
      </c>
      <c r="L1177" s="8">
        <f>Gmden!M1176</f>
        <v>2294533.5744567686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ROUND(Anteile!$B$31/'Abs3'!$M$2102*'Abs3'!M1177,0)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41411</v>
      </c>
      <c r="B1178" s="9">
        <f t="shared" si="90"/>
        <v>4</v>
      </c>
      <c r="C1178" s="9">
        <f t="shared" si="91"/>
        <v>0</v>
      </c>
      <c r="D1178" s="7" t="str">
        <f>Gmden!D1177</f>
        <v>Kopfing im Innkreis</v>
      </c>
      <c r="E1178" s="8">
        <f>Gmden!E1177</f>
        <v>1994</v>
      </c>
      <c r="F1178" s="37">
        <f>Gmden!N1177</f>
        <v>0</v>
      </c>
      <c r="G1178" s="8">
        <f t="shared" si="92"/>
        <v>0</v>
      </c>
      <c r="H1178" s="25">
        <f>ROUND(Anteile!$B$29/'Abs3'!$G$2102*'Abs3'!G1178,0)</f>
        <v>0</v>
      </c>
      <c r="I1178" s="37">
        <f>Gmden!O1177</f>
        <v>0</v>
      </c>
      <c r="J1178" s="8">
        <f t="shared" si="93"/>
        <v>0</v>
      </c>
      <c r="K1178" s="25">
        <f>ROUND(Anteile!$B$30/'Abs3'!$J$2102*'Abs3'!J1178,0)</f>
        <v>0</v>
      </c>
      <c r="L1178" s="8">
        <f>Gmden!M1177</f>
        <v>2589857.0034601218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ROUND(Anteile!$B$31/'Abs3'!$M$2102*'Abs3'!M1178,0)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41412</v>
      </c>
      <c r="B1179" s="9">
        <f t="shared" si="90"/>
        <v>4</v>
      </c>
      <c r="C1179" s="9">
        <f t="shared" si="91"/>
        <v>0</v>
      </c>
      <c r="D1179" s="7" t="str">
        <f>Gmden!D1178</f>
        <v>Mayrhof</v>
      </c>
      <c r="E1179" s="8">
        <f>Gmden!E1178</f>
        <v>328</v>
      </c>
      <c r="F1179" s="37">
        <f>Gmden!N1178</f>
        <v>0</v>
      </c>
      <c r="G1179" s="8">
        <f t="shared" si="92"/>
        <v>0</v>
      </c>
      <c r="H1179" s="25">
        <f>ROUND(Anteile!$B$29/'Abs3'!$G$2102*'Abs3'!G1179,0)</f>
        <v>0</v>
      </c>
      <c r="I1179" s="37">
        <f>Gmden!O1178</f>
        <v>0</v>
      </c>
      <c r="J1179" s="8">
        <f t="shared" si="93"/>
        <v>0</v>
      </c>
      <c r="K1179" s="25">
        <f>ROUND(Anteile!$B$30/'Abs3'!$J$2102*'Abs3'!J1179,0)</f>
        <v>0</v>
      </c>
      <c r="L1179" s="8">
        <f>Gmden!M1178</f>
        <v>288327.22740968905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ROUND(Anteile!$B$31/'Abs3'!$M$2102*'Abs3'!M1179,0)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41413</v>
      </c>
      <c r="B1180" s="9">
        <f t="shared" si="90"/>
        <v>4</v>
      </c>
      <c r="C1180" s="9">
        <f t="shared" si="91"/>
        <v>0</v>
      </c>
      <c r="D1180" s="7" t="str">
        <f>Gmden!D1179</f>
        <v>Münzkirchen</v>
      </c>
      <c r="E1180" s="8">
        <f>Gmden!E1179</f>
        <v>2576</v>
      </c>
      <c r="F1180" s="37">
        <f>Gmden!N1179</f>
        <v>0</v>
      </c>
      <c r="G1180" s="8">
        <f t="shared" si="92"/>
        <v>0</v>
      </c>
      <c r="H1180" s="25">
        <f>ROUND(Anteile!$B$29/'Abs3'!$G$2102*'Abs3'!G1180,0)</f>
        <v>0</v>
      </c>
      <c r="I1180" s="37">
        <f>Gmden!O1179</f>
        <v>0</v>
      </c>
      <c r="J1180" s="8">
        <f t="shared" si="93"/>
        <v>0</v>
      </c>
      <c r="K1180" s="25">
        <f>ROUND(Anteile!$B$30/'Abs3'!$J$2102*'Abs3'!J1180,0)</f>
        <v>0</v>
      </c>
      <c r="L1180" s="8">
        <f>Gmden!M1179</f>
        <v>2651558.7911199965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ROUND(Anteile!$B$31/'Abs3'!$M$2102*'Abs3'!M1180,0)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41414</v>
      </c>
      <c r="B1181" s="9">
        <f t="shared" si="90"/>
        <v>4</v>
      </c>
      <c r="C1181" s="9">
        <f t="shared" si="91"/>
        <v>0</v>
      </c>
      <c r="D1181" s="7" t="str">
        <f>Gmden!D1180</f>
        <v>Raab</v>
      </c>
      <c r="E1181" s="8">
        <f>Gmden!E1180</f>
        <v>2264</v>
      </c>
      <c r="F1181" s="37">
        <f>Gmden!N1180</f>
        <v>0</v>
      </c>
      <c r="G1181" s="8">
        <f t="shared" si="92"/>
        <v>0</v>
      </c>
      <c r="H1181" s="25">
        <f>ROUND(Anteile!$B$29/'Abs3'!$G$2102*'Abs3'!G1181,0)</f>
        <v>0</v>
      </c>
      <c r="I1181" s="37">
        <f>Gmden!O1180</f>
        <v>0</v>
      </c>
      <c r="J1181" s="8">
        <f t="shared" si="93"/>
        <v>0</v>
      </c>
      <c r="K1181" s="25">
        <f>ROUND(Anteile!$B$30/'Abs3'!$J$2102*'Abs3'!J1181,0)</f>
        <v>0</v>
      </c>
      <c r="L1181" s="8">
        <f>Gmden!M1180</f>
        <v>2472876.5230961461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ROUND(Anteile!$B$31/'Abs3'!$M$2102*'Abs3'!M1181,0)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41415</v>
      </c>
      <c r="B1182" s="9">
        <f t="shared" si="90"/>
        <v>4</v>
      </c>
      <c r="C1182" s="9">
        <f t="shared" si="91"/>
        <v>0</v>
      </c>
      <c r="D1182" s="7" t="str">
        <f>Gmden!D1181</f>
        <v>Rainbach im Innkreis</v>
      </c>
      <c r="E1182" s="8">
        <f>Gmden!E1181</f>
        <v>1482</v>
      </c>
      <c r="F1182" s="37">
        <f>Gmden!N1181</f>
        <v>0</v>
      </c>
      <c r="G1182" s="8">
        <f t="shared" si="92"/>
        <v>0</v>
      </c>
      <c r="H1182" s="25">
        <f>ROUND(Anteile!$B$29/'Abs3'!$G$2102*'Abs3'!G1182,0)</f>
        <v>0</v>
      </c>
      <c r="I1182" s="37">
        <f>Gmden!O1181</f>
        <v>0</v>
      </c>
      <c r="J1182" s="8">
        <f t="shared" si="93"/>
        <v>0</v>
      </c>
      <c r="K1182" s="25">
        <f>ROUND(Anteile!$B$30/'Abs3'!$J$2102*'Abs3'!J1182,0)</f>
        <v>0</v>
      </c>
      <c r="L1182" s="8">
        <f>Gmden!M1181</f>
        <v>1396493.7631132901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ROUND(Anteile!$B$31/'Abs3'!$M$2102*'Abs3'!M1182,0)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41416</v>
      </c>
      <c r="B1183" s="9">
        <f t="shared" si="90"/>
        <v>4</v>
      </c>
      <c r="C1183" s="9">
        <f t="shared" si="91"/>
        <v>0</v>
      </c>
      <c r="D1183" s="7" t="str">
        <f>Gmden!D1182</f>
        <v>Riedau</v>
      </c>
      <c r="E1183" s="8">
        <f>Gmden!E1182</f>
        <v>2074</v>
      </c>
      <c r="F1183" s="37">
        <f>Gmden!N1182</f>
        <v>0</v>
      </c>
      <c r="G1183" s="8">
        <f t="shared" si="92"/>
        <v>0</v>
      </c>
      <c r="H1183" s="25">
        <f>ROUND(Anteile!$B$29/'Abs3'!$G$2102*'Abs3'!G1183,0)</f>
        <v>0</v>
      </c>
      <c r="I1183" s="37">
        <f>Gmden!O1182</f>
        <v>0</v>
      </c>
      <c r="J1183" s="8">
        <f t="shared" si="93"/>
        <v>0</v>
      </c>
      <c r="K1183" s="25">
        <f>ROUND(Anteile!$B$30/'Abs3'!$J$2102*'Abs3'!J1183,0)</f>
        <v>0</v>
      </c>
      <c r="L1183" s="8">
        <f>Gmden!M1182</f>
        <v>2654104.180389314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ROUND(Anteile!$B$31/'Abs3'!$M$2102*'Abs3'!M1183,0)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41417</v>
      </c>
      <c r="B1184" s="9">
        <f t="shared" si="90"/>
        <v>4</v>
      </c>
      <c r="C1184" s="9">
        <f t="shared" si="91"/>
        <v>0</v>
      </c>
      <c r="D1184" s="7" t="str">
        <f>Gmden!D1183</f>
        <v>St. Aegidi</v>
      </c>
      <c r="E1184" s="8">
        <f>Gmden!E1183</f>
        <v>1549</v>
      </c>
      <c r="F1184" s="37">
        <f>Gmden!N1183</f>
        <v>0</v>
      </c>
      <c r="G1184" s="8">
        <f t="shared" si="92"/>
        <v>0</v>
      </c>
      <c r="H1184" s="25">
        <f>ROUND(Anteile!$B$29/'Abs3'!$G$2102*'Abs3'!G1184,0)</f>
        <v>0</v>
      </c>
      <c r="I1184" s="37">
        <f>Gmden!O1183</f>
        <v>0</v>
      </c>
      <c r="J1184" s="8">
        <f t="shared" si="93"/>
        <v>0</v>
      </c>
      <c r="K1184" s="25">
        <f>ROUND(Anteile!$B$30/'Abs3'!$J$2102*'Abs3'!J1184,0)</f>
        <v>0</v>
      </c>
      <c r="L1184" s="8">
        <f>Gmden!M1183</f>
        <v>1539462.7105414888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ROUND(Anteile!$B$31/'Abs3'!$M$2102*'Abs3'!M1184,0)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41418</v>
      </c>
      <c r="B1185" s="9">
        <f t="shared" si="90"/>
        <v>4</v>
      </c>
      <c r="C1185" s="9">
        <f t="shared" si="91"/>
        <v>0</v>
      </c>
      <c r="D1185" s="7" t="str">
        <f>Gmden!D1184</f>
        <v>St. Florian am Inn</v>
      </c>
      <c r="E1185" s="8">
        <f>Gmden!E1184</f>
        <v>3182</v>
      </c>
      <c r="F1185" s="37">
        <f>Gmden!N1184</f>
        <v>0</v>
      </c>
      <c r="G1185" s="8">
        <f t="shared" si="92"/>
        <v>0</v>
      </c>
      <c r="H1185" s="25">
        <f>ROUND(Anteile!$B$29/'Abs3'!$G$2102*'Abs3'!G1185,0)</f>
        <v>0</v>
      </c>
      <c r="I1185" s="37">
        <f>Gmden!O1184</f>
        <v>0</v>
      </c>
      <c r="J1185" s="8">
        <f t="shared" si="93"/>
        <v>0</v>
      </c>
      <c r="K1185" s="25">
        <f>ROUND(Anteile!$B$30/'Abs3'!$J$2102*'Abs3'!J1185,0)</f>
        <v>0</v>
      </c>
      <c r="L1185" s="8">
        <f>Gmden!M1184</f>
        <v>5683585.7778586298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ROUND(Anteile!$B$31/'Abs3'!$M$2102*'Abs3'!M1185,0)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41419</v>
      </c>
      <c r="B1186" s="9">
        <f t="shared" si="90"/>
        <v>4</v>
      </c>
      <c r="C1186" s="9">
        <f t="shared" si="91"/>
        <v>0</v>
      </c>
      <c r="D1186" s="7" t="str">
        <f>Gmden!D1185</f>
        <v>St. Marienkirchen bei Schärding</v>
      </c>
      <c r="E1186" s="8">
        <f>Gmden!E1185</f>
        <v>1879</v>
      </c>
      <c r="F1186" s="37">
        <f>Gmden!N1185</f>
        <v>0</v>
      </c>
      <c r="G1186" s="8">
        <f t="shared" si="92"/>
        <v>0</v>
      </c>
      <c r="H1186" s="25">
        <f>ROUND(Anteile!$B$29/'Abs3'!$G$2102*'Abs3'!G1186,0)</f>
        <v>0</v>
      </c>
      <c r="I1186" s="37">
        <f>Gmden!O1185</f>
        <v>0</v>
      </c>
      <c r="J1186" s="8">
        <f t="shared" si="93"/>
        <v>0</v>
      </c>
      <c r="K1186" s="25">
        <f>ROUND(Anteile!$B$30/'Abs3'!$J$2102*'Abs3'!J1186,0)</f>
        <v>0</v>
      </c>
      <c r="L1186" s="8">
        <f>Gmden!M1185</f>
        <v>2537040.8878744077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ROUND(Anteile!$B$31/'Abs3'!$M$2102*'Abs3'!M1186,0)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41420</v>
      </c>
      <c r="B1187" s="9">
        <f t="shared" si="90"/>
        <v>4</v>
      </c>
      <c r="C1187" s="9">
        <f t="shared" si="91"/>
        <v>0</v>
      </c>
      <c r="D1187" s="7" t="str">
        <f>Gmden!D1186</f>
        <v>St. Roman</v>
      </c>
      <c r="E1187" s="8">
        <f>Gmden!E1186</f>
        <v>1719</v>
      </c>
      <c r="F1187" s="37">
        <f>Gmden!N1186</f>
        <v>0</v>
      </c>
      <c r="G1187" s="8">
        <f t="shared" si="92"/>
        <v>0</v>
      </c>
      <c r="H1187" s="25">
        <f>ROUND(Anteile!$B$29/'Abs3'!$G$2102*'Abs3'!G1187,0)</f>
        <v>0</v>
      </c>
      <c r="I1187" s="37">
        <f>Gmden!O1186</f>
        <v>0</v>
      </c>
      <c r="J1187" s="8">
        <f t="shared" si="93"/>
        <v>0</v>
      </c>
      <c r="K1187" s="25">
        <f>ROUND(Anteile!$B$30/'Abs3'!$J$2102*'Abs3'!J1187,0)</f>
        <v>0</v>
      </c>
      <c r="L1187" s="8">
        <f>Gmden!M1186</f>
        <v>1702368.0740160227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ROUND(Anteile!$B$31/'Abs3'!$M$2102*'Abs3'!M1187,0)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41421</v>
      </c>
      <c r="B1188" s="9">
        <f t="shared" si="90"/>
        <v>4</v>
      </c>
      <c r="C1188" s="9">
        <f t="shared" si="91"/>
        <v>0</v>
      </c>
      <c r="D1188" s="7" t="str">
        <f>Gmden!D1187</f>
        <v>St. Willibald</v>
      </c>
      <c r="E1188" s="8">
        <f>Gmden!E1187</f>
        <v>1091</v>
      </c>
      <c r="F1188" s="37">
        <f>Gmden!N1187</f>
        <v>0</v>
      </c>
      <c r="G1188" s="8">
        <f t="shared" si="92"/>
        <v>0</v>
      </c>
      <c r="H1188" s="25">
        <f>ROUND(Anteile!$B$29/'Abs3'!$G$2102*'Abs3'!G1188,0)</f>
        <v>0</v>
      </c>
      <c r="I1188" s="37">
        <f>Gmden!O1187</f>
        <v>0</v>
      </c>
      <c r="J1188" s="8">
        <f t="shared" si="93"/>
        <v>0</v>
      </c>
      <c r="K1188" s="25">
        <f>ROUND(Anteile!$B$30/'Abs3'!$J$2102*'Abs3'!J1188,0)</f>
        <v>0</v>
      </c>
      <c r="L1188" s="8">
        <f>Gmden!M1187</f>
        <v>1265849.8381218619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ROUND(Anteile!$B$31/'Abs3'!$M$2102*'Abs3'!M1188,0)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41422</v>
      </c>
      <c r="B1189" s="9">
        <f t="shared" si="90"/>
        <v>4</v>
      </c>
      <c r="C1189" s="9">
        <f t="shared" si="91"/>
        <v>0</v>
      </c>
      <c r="D1189" s="7" t="str">
        <f>Gmden!D1188</f>
        <v>Schärding</v>
      </c>
      <c r="E1189" s="8">
        <f>Gmden!E1188</f>
        <v>5213</v>
      </c>
      <c r="F1189" s="37">
        <f>Gmden!N1188</f>
        <v>0</v>
      </c>
      <c r="G1189" s="8">
        <f t="shared" si="92"/>
        <v>0</v>
      </c>
      <c r="H1189" s="25">
        <f>ROUND(Anteile!$B$29/'Abs3'!$G$2102*'Abs3'!G1189,0)</f>
        <v>0</v>
      </c>
      <c r="I1189" s="37">
        <f>Gmden!O1188</f>
        <v>0</v>
      </c>
      <c r="J1189" s="8">
        <f t="shared" si="93"/>
        <v>0</v>
      </c>
      <c r="K1189" s="25">
        <f>ROUND(Anteile!$B$30/'Abs3'!$J$2102*'Abs3'!J1189,0)</f>
        <v>0</v>
      </c>
      <c r="L1189" s="8">
        <f>Gmden!M1188</f>
        <v>6782321.9398985039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ROUND(Anteile!$B$31/'Abs3'!$M$2102*'Abs3'!M1189,0)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41423</v>
      </c>
      <c r="B1190" s="9">
        <f t="shared" si="90"/>
        <v>4</v>
      </c>
      <c r="C1190" s="9">
        <f t="shared" si="91"/>
        <v>0</v>
      </c>
      <c r="D1190" s="7" t="str">
        <f>Gmden!D1189</f>
        <v>Schardenberg</v>
      </c>
      <c r="E1190" s="8">
        <f>Gmden!E1189</f>
        <v>2431</v>
      </c>
      <c r="F1190" s="37">
        <f>Gmden!N1189</f>
        <v>0</v>
      </c>
      <c r="G1190" s="8">
        <f t="shared" si="92"/>
        <v>0</v>
      </c>
      <c r="H1190" s="25">
        <f>ROUND(Anteile!$B$29/'Abs3'!$G$2102*'Abs3'!G1190,0)</f>
        <v>0</v>
      </c>
      <c r="I1190" s="37">
        <f>Gmden!O1189</f>
        <v>0</v>
      </c>
      <c r="J1190" s="8">
        <f t="shared" si="93"/>
        <v>0</v>
      </c>
      <c r="K1190" s="25">
        <f>ROUND(Anteile!$B$30/'Abs3'!$J$2102*'Abs3'!J1190,0)</f>
        <v>0</v>
      </c>
      <c r="L1190" s="8">
        <f>Gmden!M1189</f>
        <v>2418981.8566858354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ROUND(Anteile!$B$31/'Abs3'!$M$2102*'Abs3'!M1190,0)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41424</v>
      </c>
      <c r="B1191" s="9">
        <f t="shared" si="90"/>
        <v>4</v>
      </c>
      <c r="C1191" s="9">
        <f t="shared" si="91"/>
        <v>0</v>
      </c>
      <c r="D1191" s="7" t="str">
        <f>Gmden!D1190</f>
        <v>Sigharting</v>
      </c>
      <c r="E1191" s="8">
        <f>Gmden!E1190</f>
        <v>825</v>
      </c>
      <c r="F1191" s="37">
        <f>Gmden!N1190</f>
        <v>0</v>
      </c>
      <c r="G1191" s="8">
        <f t="shared" si="92"/>
        <v>0</v>
      </c>
      <c r="H1191" s="25">
        <f>ROUND(Anteile!$B$29/'Abs3'!$G$2102*'Abs3'!G1191,0)</f>
        <v>0</v>
      </c>
      <c r="I1191" s="37">
        <f>Gmden!O1190</f>
        <v>0</v>
      </c>
      <c r="J1191" s="8">
        <f t="shared" si="93"/>
        <v>0</v>
      </c>
      <c r="K1191" s="25">
        <f>ROUND(Anteile!$B$30/'Abs3'!$J$2102*'Abs3'!J1191,0)</f>
        <v>0</v>
      </c>
      <c r="L1191" s="8">
        <f>Gmden!M1190</f>
        <v>1122264.1983322972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ROUND(Anteile!$B$31/'Abs3'!$M$2102*'Abs3'!M1191,0)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41425</v>
      </c>
      <c r="B1192" s="9">
        <f t="shared" si="90"/>
        <v>4</v>
      </c>
      <c r="C1192" s="9">
        <f t="shared" si="91"/>
        <v>0</v>
      </c>
      <c r="D1192" s="7" t="str">
        <f>Gmden!D1191</f>
        <v>Suben</v>
      </c>
      <c r="E1192" s="8">
        <f>Gmden!E1191</f>
        <v>1457</v>
      </c>
      <c r="F1192" s="37">
        <f>Gmden!N1191</f>
        <v>0</v>
      </c>
      <c r="G1192" s="8">
        <f t="shared" si="92"/>
        <v>0</v>
      </c>
      <c r="H1192" s="25">
        <f>ROUND(Anteile!$B$29/'Abs3'!$G$2102*'Abs3'!G1192,0)</f>
        <v>0</v>
      </c>
      <c r="I1192" s="37">
        <f>Gmden!O1191</f>
        <v>0</v>
      </c>
      <c r="J1192" s="8">
        <f t="shared" si="93"/>
        <v>0</v>
      </c>
      <c r="K1192" s="25">
        <f>ROUND(Anteile!$B$30/'Abs3'!$J$2102*'Abs3'!J1192,0)</f>
        <v>0</v>
      </c>
      <c r="L1192" s="8">
        <f>Gmden!M1191</f>
        <v>1874824.3840729173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ROUND(Anteile!$B$31/'Abs3'!$M$2102*'Abs3'!M1192,0)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41426</v>
      </c>
      <c r="B1193" s="9">
        <f t="shared" si="90"/>
        <v>4</v>
      </c>
      <c r="C1193" s="9">
        <f t="shared" si="91"/>
        <v>0</v>
      </c>
      <c r="D1193" s="7" t="str">
        <f>Gmden!D1192</f>
        <v>Taufkirchen an der Pram</v>
      </c>
      <c r="E1193" s="8">
        <f>Gmden!E1192</f>
        <v>2914</v>
      </c>
      <c r="F1193" s="37">
        <f>Gmden!N1192</f>
        <v>0</v>
      </c>
      <c r="G1193" s="8">
        <f t="shared" si="92"/>
        <v>0</v>
      </c>
      <c r="H1193" s="25">
        <f>ROUND(Anteile!$B$29/'Abs3'!$G$2102*'Abs3'!G1193,0)</f>
        <v>0</v>
      </c>
      <c r="I1193" s="37">
        <f>Gmden!O1192</f>
        <v>0</v>
      </c>
      <c r="J1193" s="8">
        <f t="shared" si="93"/>
        <v>0</v>
      </c>
      <c r="K1193" s="25">
        <f>ROUND(Anteile!$B$30/'Abs3'!$J$2102*'Abs3'!J1193,0)</f>
        <v>0</v>
      </c>
      <c r="L1193" s="8">
        <f>Gmden!M1192</f>
        <v>3736128.3481458351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ROUND(Anteile!$B$31/'Abs3'!$M$2102*'Abs3'!M1193,0)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41427</v>
      </c>
      <c r="B1194" s="9">
        <f t="shared" si="90"/>
        <v>4</v>
      </c>
      <c r="C1194" s="9">
        <f t="shared" si="91"/>
        <v>0</v>
      </c>
      <c r="D1194" s="7" t="str">
        <f>Gmden!D1193</f>
        <v>Vichtenstein</v>
      </c>
      <c r="E1194" s="8">
        <f>Gmden!E1193</f>
        <v>626</v>
      </c>
      <c r="F1194" s="37">
        <f>Gmden!N1193</f>
        <v>0</v>
      </c>
      <c r="G1194" s="8">
        <f t="shared" si="92"/>
        <v>0</v>
      </c>
      <c r="H1194" s="25">
        <f>ROUND(Anteile!$B$29/'Abs3'!$G$2102*'Abs3'!G1194,0)</f>
        <v>0</v>
      </c>
      <c r="I1194" s="37">
        <f>Gmden!O1193</f>
        <v>0</v>
      </c>
      <c r="J1194" s="8">
        <f t="shared" si="93"/>
        <v>0</v>
      </c>
      <c r="K1194" s="25">
        <f>ROUND(Anteile!$B$30/'Abs3'!$J$2102*'Abs3'!J1194,0)</f>
        <v>0</v>
      </c>
      <c r="L1194" s="8">
        <f>Gmden!M1193</f>
        <v>573360.25597093091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ROUND(Anteile!$B$31/'Abs3'!$M$2102*'Abs3'!M1194,0)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41428</v>
      </c>
      <c r="B1195" s="9">
        <f t="shared" si="90"/>
        <v>4</v>
      </c>
      <c r="C1195" s="9">
        <f t="shared" si="91"/>
        <v>0</v>
      </c>
      <c r="D1195" s="7" t="str">
        <f>Gmden!D1194</f>
        <v>Waldkirchen am Wesen</v>
      </c>
      <c r="E1195" s="8">
        <f>Gmden!E1194</f>
        <v>1195</v>
      </c>
      <c r="F1195" s="37">
        <f>Gmden!N1194</f>
        <v>0</v>
      </c>
      <c r="G1195" s="8">
        <f t="shared" si="92"/>
        <v>0</v>
      </c>
      <c r="H1195" s="25">
        <f>ROUND(Anteile!$B$29/'Abs3'!$G$2102*'Abs3'!G1195,0)</f>
        <v>0</v>
      </c>
      <c r="I1195" s="37">
        <f>Gmden!O1194</f>
        <v>0</v>
      </c>
      <c r="J1195" s="8">
        <f t="shared" si="93"/>
        <v>0</v>
      </c>
      <c r="K1195" s="25">
        <f>ROUND(Anteile!$B$30/'Abs3'!$J$2102*'Abs3'!J1195,0)</f>
        <v>0</v>
      </c>
      <c r="L1195" s="8">
        <f>Gmden!M1194</f>
        <v>1168238.4341298121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ROUND(Anteile!$B$31/'Abs3'!$M$2102*'Abs3'!M1195,0)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41429</v>
      </c>
      <c r="B1196" s="9">
        <f t="shared" si="90"/>
        <v>4</v>
      </c>
      <c r="C1196" s="9">
        <f t="shared" si="91"/>
        <v>0</v>
      </c>
      <c r="D1196" s="7" t="str">
        <f>Gmden!D1195</f>
        <v>Wernstein am Inn</v>
      </c>
      <c r="E1196" s="8">
        <f>Gmden!E1195</f>
        <v>1540</v>
      </c>
      <c r="F1196" s="37">
        <f>Gmden!N1195</f>
        <v>0</v>
      </c>
      <c r="G1196" s="8">
        <f t="shared" si="92"/>
        <v>0</v>
      </c>
      <c r="H1196" s="25">
        <f>ROUND(Anteile!$B$29/'Abs3'!$G$2102*'Abs3'!G1196,0)</f>
        <v>0</v>
      </c>
      <c r="I1196" s="37">
        <f>Gmden!O1195</f>
        <v>0</v>
      </c>
      <c r="J1196" s="8">
        <f t="shared" si="93"/>
        <v>0</v>
      </c>
      <c r="K1196" s="25">
        <f>ROUND(Anteile!$B$30/'Abs3'!$J$2102*'Abs3'!J1196,0)</f>
        <v>0</v>
      </c>
      <c r="L1196" s="8">
        <f>Gmden!M1195</f>
        <v>1636040.2208869546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ROUND(Anteile!$B$31/'Abs3'!$M$2102*'Abs3'!M1196,0)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41430</v>
      </c>
      <c r="B1197" s="9">
        <f t="shared" si="90"/>
        <v>4</v>
      </c>
      <c r="C1197" s="9">
        <f t="shared" si="91"/>
        <v>0</v>
      </c>
      <c r="D1197" s="7" t="str">
        <f>Gmden!D1196</f>
        <v>Zell an der Pram</v>
      </c>
      <c r="E1197" s="8">
        <f>Gmden!E1196</f>
        <v>2024</v>
      </c>
      <c r="F1197" s="37">
        <f>Gmden!N1196</f>
        <v>0</v>
      </c>
      <c r="G1197" s="8">
        <f t="shared" si="92"/>
        <v>0</v>
      </c>
      <c r="H1197" s="25">
        <f>ROUND(Anteile!$B$29/'Abs3'!$G$2102*'Abs3'!G1197,0)</f>
        <v>0</v>
      </c>
      <c r="I1197" s="37">
        <f>Gmden!O1196</f>
        <v>0</v>
      </c>
      <c r="J1197" s="8">
        <f t="shared" si="93"/>
        <v>0</v>
      </c>
      <c r="K1197" s="25">
        <f>ROUND(Anteile!$B$30/'Abs3'!$J$2102*'Abs3'!J1197,0)</f>
        <v>0</v>
      </c>
      <c r="L1197" s="8">
        <f>Gmden!M1196</f>
        <v>2231691.2023085691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ROUND(Anteile!$B$31/'Abs3'!$M$2102*'Abs3'!M1197,0)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41501</v>
      </c>
      <c r="B1198" s="9">
        <f t="shared" si="90"/>
        <v>4</v>
      </c>
      <c r="C1198" s="9">
        <f t="shared" si="91"/>
        <v>0</v>
      </c>
      <c r="D1198" s="7" t="str">
        <f>Gmden!D1197</f>
        <v>Adlwang</v>
      </c>
      <c r="E1198" s="8">
        <f>Gmden!E1197</f>
        <v>1875</v>
      </c>
      <c r="F1198" s="37">
        <f>Gmden!N1197</f>
        <v>0</v>
      </c>
      <c r="G1198" s="8">
        <f t="shared" si="92"/>
        <v>0</v>
      </c>
      <c r="H1198" s="25">
        <f>ROUND(Anteile!$B$29/'Abs3'!$G$2102*'Abs3'!G1198,0)</f>
        <v>0</v>
      </c>
      <c r="I1198" s="37">
        <f>Gmden!O1197</f>
        <v>0</v>
      </c>
      <c r="J1198" s="8">
        <f t="shared" si="93"/>
        <v>0</v>
      </c>
      <c r="K1198" s="25">
        <f>ROUND(Anteile!$B$30/'Abs3'!$J$2102*'Abs3'!J1198,0)</f>
        <v>0</v>
      </c>
      <c r="L1198" s="8">
        <f>Gmden!M1197</f>
        <v>2336324.2680279482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ROUND(Anteile!$B$31/'Abs3'!$M$2102*'Abs3'!M1198,0)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41502</v>
      </c>
      <c r="B1199" s="9">
        <f t="shared" si="90"/>
        <v>4</v>
      </c>
      <c r="C1199" s="9">
        <f t="shared" si="91"/>
        <v>0</v>
      </c>
      <c r="D1199" s="7" t="str">
        <f>Gmden!D1198</f>
        <v>Aschach an der Steyr</v>
      </c>
      <c r="E1199" s="8">
        <f>Gmden!E1198</f>
        <v>2277</v>
      </c>
      <c r="F1199" s="37">
        <f>Gmden!N1198</f>
        <v>0</v>
      </c>
      <c r="G1199" s="8">
        <f t="shared" si="92"/>
        <v>0</v>
      </c>
      <c r="H1199" s="25">
        <f>ROUND(Anteile!$B$29/'Abs3'!$G$2102*'Abs3'!G1199,0)</f>
        <v>0</v>
      </c>
      <c r="I1199" s="37">
        <f>Gmden!O1198</f>
        <v>0</v>
      </c>
      <c r="J1199" s="8">
        <f t="shared" si="93"/>
        <v>0</v>
      </c>
      <c r="K1199" s="25">
        <f>ROUND(Anteile!$B$30/'Abs3'!$J$2102*'Abs3'!J1199,0)</f>
        <v>0</v>
      </c>
      <c r="L1199" s="8">
        <f>Gmden!M1198</f>
        <v>2177820.1625971403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ROUND(Anteile!$B$31/'Abs3'!$M$2102*'Abs3'!M1199,0)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41503</v>
      </c>
      <c r="B1200" s="9">
        <f t="shared" si="90"/>
        <v>4</v>
      </c>
      <c r="C1200" s="9">
        <f t="shared" si="91"/>
        <v>0</v>
      </c>
      <c r="D1200" s="7" t="str">
        <f>Gmden!D1199</f>
        <v>Bad Hall</v>
      </c>
      <c r="E1200" s="8">
        <f>Gmden!E1199</f>
        <v>5378</v>
      </c>
      <c r="F1200" s="37">
        <f>Gmden!N1199</f>
        <v>0</v>
      </c>
      <c r="G1200" s="8">
        <f t="shared" si="92"/>
        <v>0</v>
      </c>
      <c r="H1200" s="25">
        <f>ROUND(Anteile!$B$29/'Abs3'!$G$2102*'Abs3'!G1200,0)</f>
        <v>0</v>
      </c>
      <c r="I1200" s="37">
        <f>Gmden!O1199</f>
        <v>0</v>
      </c>
      <c r="J1200" s="8">
        <f t="shared" si="93"/>
        <v>0</v>
      </c>
      <c r="K1200" s="25">
        <f>ROUND(Anteile!$B$30/'Abs3'!$J$2102*'Abs3'!J1200,0)</f>
        <v>0</v>
      </c>
      <c r="L1200" s="8">
        <f>Gmden!M1199</f>
        <v>6804732.7935649622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ROUND(Anteile!$B$31/'Abs3'!$M$2102*'Abs3'!M1200,0)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41504</v>
      </c>
      <c r="B1201" s="9">
        <f t="shared" si="90"/>
        <v>4</v>
      </c>
      <c r="C1201" s="9">
        <f t="shared" si="91"/>
        <v>0</v>
      </c>
      <c r="D1201" s="7" t="str">
        <f>Gmden!D1200</f>
        <v>Dietach</v>
      </c>
      <c r="E1201" s="8">
        <f>Gmden!E1200</f>
        <v>3233</v>
      </c>
      <c r="F1201" s="37">
        <f>Gmden!N1200</f>
        <v>0</v>
      </c>
      <c r="G1201" s="8">
        <f t="shared" si="92"/>
        <v>0</v>
      </c>
      <c r="H1201" s="25">
        <f>ROUND(Anteile!$B$29/'Abs3'!$G$2102*'Abs3'!G1201,0)</f>
        <v>0</v>
      </c>
      <c r="I1201" s="37">
        <f>Gmden!O1200</f>
        <v>0</v>
      </c>
      <c r="J1201" s="8">
        <f t="shared" si="93"/>
        <v>0</v>
      </c>
      <c r="K1201" s="25">
        <f>ROUND(Anteile!$B$30/'Abs3'!$J$2102*'Abs3'!J1201,0)</f>
        <v>0</v>
      </c>
      <c r="L1201" s="8">
        <f>Gmden!M1200</f>
        <v>4357174.51590099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ROUND(Anteile!$B$31/'Abs3'!$M$2102*'Abs3'!M1201,0)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41505</v>
      </c>
      <c r="B1202" s="9">
        <f t="shared" si="90"/>
        <v>4</v>
      </c>
      <c r="C1202" s="9">
        <f t="shared" si="91"/>
        <v>0</v>
      </c>
      <c r="D1202" s="7" t="str">
        <f>Gmden!D1201</f>
        <v>Gaflenz</v>
      </c>
      <c r="E1202" s="8">
        <f>Gmden!E1201</f>
        <v>1950</v>
      </c>
      <c r="F1202" s="37">
        <f>Gmden!N1201</f>
        <v>0</v>
      </c>
      <c r="G1202" s="8">
        <f t="shared" si="92"/>
        <v>0</v>
      </c>
      <c r="H1202" s="25">
        <f>ROUND(Anteile!$B$29/'Abs3'!$G$2102*'Abs3'!G1202,0)</f>
        <v>0</v>
      </c>
      <c r="I1202" s="37">
        <f>Gmden!O1201</f>
        <v>0</v>
      </c>
      <c r="J1202" s="8">
        <f t="shared" si="93"/>
        <v>0</v>
      </c>
      <c r="K1202" s="25">
        <f>ROUND(Anteile!$B$30/'Abs3'!$J$2102*'Abs3'!J1202,0)</f>
        <v>0</v>
      </c>
      <c r="L1202" s="8">
        <f>Gmden!M1201</f>
        <v>2104789.2251490662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ROUND(Anteile!$B$31/'Abs3'!$M$2102*'Abs3'!M1202,0)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41506</v>
      </c>
      <c r="B1203" s="9">
        <f t="shared" si="90"/>
        <v>4</v>
      </c>
      <c r="C1203" s="9">
        <f t="shared" si="91"/>
        <v>0</v>
      </c>
      <c r="D1203" s="7" t="str">
        <f>Gmden!D1202</f>
        <v>Garsten</v>
      </c>
      <c r="E1203" s="8">
        <f>Gmden!E1202</f>
        <v>6653</v>
      </c>
      <c r="F1203" s="37">
        <f>Gmden!N1202</f>
        <v>0</v>
      </c>
      <c r="G1203" s="8">
        <f t="shared" si="92"/>
        <v>0</v>
      </c>
      <c r="H1203" s="25">
        <f>ROUND(Anteile!$B$29/'Abs3'!$G$2102*'Abs3'!G1203,0)</f>
        <v>0</v>
      </c>
      <c r="I1203" s="37">
        <f>Gmden!O1202</f>
        <v>0</v>
      </c>
      <c r="J1203" s="8">
        <f t="shared" si="93"/>
        <v>0</v>
      </c>
      <c r="K1203" s="25">
        <f>ROUND(Anteile!$B$30/'Abs3'!$J$2102*'Abs3'!J1203,0)</f>
        <v>0</v>
      </c>
      <c r="L1203" s="8">
        <f>Gmden!M1202</f>
        <v>6576967.6246239683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ROUND(Anteile!$B$31/'Abs3'!$M$2102*'Abs3'!M1203,0)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41507</v>
      </c>
      <c r="B1204" s="9">
        <f t="shared" si="90"/>
        <v>4</v>
      </c>
      <c r="C1204" s="9">
        <f t="shared" si="91"/>
        <v>0</v>
      </c>
      <c r="D1204" s="7" t="str">
        <f>Gmden!D1203</f>
        <v>Großraming</v>
      </c>
      <c r="E1204" s="8">
        <f>Gmden!E1203</f>
        <v>2680</v>
      </c>
      <c r="F1204" s="37">
        <f>Gmden!N1203</f>
        <v>0</v>
      </c>
      <c r="G1204" s="8">
        <f t="shared" si="92"/>
        <v>0</v>
      </c>
      <c r="H1204" s="25">
        <f>ROUND(Anteile!$B$29/'Abs3'!$G$2102*'Abs3'!G1204,0)</f>
        <v>0</v>
      </c>
      <c r="I1204" s="37">
        <f>Gmden!O1203</f>
        <v>0</v>
      </c>
      <c r="J1204" s="8">
        <f t="shared" si="93"/>
        <v>0</v>
      </c>
      <c r="K1204" s="25">
        <f>ROUND(Anteile!$B$30/'Abs3'!$J$2102*'Abs3'!J1204,0)</f>
        <v>0</v>
      </c>
      <c r="L1204" s="8">
        <f>Gmden!M1203</f>
        <v>2957426.5271279472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ROUND(Anteile!$B$31/'Abs3'!$M$2102*'Abs3'!M1204,0)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41508</v>
      </c>
      <c r="B1205" s="9">
        <f t="shared" si="90"/>
        <v>4</v>
      </c>
      <c r="C1205" s="9">
        <f t="shared" si="91"/>
        <v>0</v>
      </c>
      <c r="D1205" s="7" t="str">
        <f>Gmden!D1204</f>
        <v>Laussa</v>
      </c>
      <c r="E1205" s="8">
        <f>Gmden!E1204</f>
        <v>1248</v>
      </c>
      <c r="F1205" s="37">
        <f>Gmden!N1204</f>
        <v>0</v>
      </c>
      <c r="G1205" s="8">
        <f t="shared" si="92"/>
        <v>0</v>
      </c>
      <c r="H1205" s="25">
        <f>ROUND(Anteile!$B$29/'Abs3'!$G$2102*'Abs3'!G1205,0)</f>
        <v>0</v>
      </c>
      <c r="I1205" s="37">
        <f>Gmden!O1204</f>
        <v>0</v>
      </c>
      <c r="J1205" s="8">
        <f t="shared" si="93"/>
        <v>0</v>
      </c>
      <c r="K1205" s="25">
        <f>ROUND(Anteile!$B$30/'Abs3'!$J$2102*'Abs3'!J1205,0)</f>
        <v>0</v>
      </c>
      <c r="L1205" s="8">
        <f>Gmden!M1204</f>
        <v>1240137.0820954023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ROUND(Anteile!$B$31/'Abs3'!$M$2102*'Abs3'!M1205,0)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41509</v>
      </c>
      <c r="B1206" s="9">
        <f t="shared" si="90"/>
        <v>4</v>
      </c>
      <c r="C1206" s="9">
        <f t="shared" si="91"/>
        <v>0</v>
      </c>
      <c r="D1206" s="7" t="str">
        <f>Gmden!D1205</f>
        <v>Losenstein</v>
      </c>
      <c r="E1206" s="8">
        <f>Gmden!E1205</f>
        <v>1609</v>
      </c>
      <c r="F1206" s="37">
        <f>Gmden!N1205</f>
        <v>0</v>
      </c>
      <c r="G1206" s="8">
        <f t="shared" si="92"/>
        <v>0</v>
      </c>
      <c r="H1206" s="25">
        <f>ROUND(Anteile!$B$29/'Abs3'!$G$2102*'Abs3'!G1206,0)</f>
        <v>0</v>
      </c>
      <c r="I1206" s="37">
        <f>Gmden!O1205</f>
        <v>0</v>
      </c>
      <c r="J1206" s="8">
        <f t="shared" si="93"/>
        <v>0</v>
      </c>
      <c r="K1206" s="25">
        <f>ROUND(Anteile!$B$30/'Abs3'!$J$2102*'Abs3'!J1206,0)</f>
        <v>0</v>
      </c>
      <c r="L1206" s="8">
        <f>Gmden!M1205</f>
        <v>2305692.0682383832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ROUND(Anteile!$B$31/'Abs3'!$M$2102*'Abs3'!M1206,0)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41510</v>
      </c>
      <c r="B1207" s="9">
        <f t="shared" si="90"/>
        <v>4</v>
      </c>
      <c r="C1207" s="9">
        <f t="shared" si="91"/>
        <v>0</v>
      </c>
      <c r="D1207" s="7" t="str">
        <f>Gmden!D1206</f>
        <v>Maria Neustift</v>
      </c>
      <c r="E1207" s="8">
        <f>Gmden!E1206</f>
        <v>1612</v>
      </c>
      <c r="F1207" s="37">
        <f>Gmden!N1206</f>
        <v>0</v>
      </c>
      <c r="G1207" s="8">
        <f t="shared" si="92"/>
        <v>0</v>
      </c>
      <c r="H1207" s="25">
        <f>ROUND(Anteile!$B$29/'Abs3'!$G$2102*'Abs3'!G1207,0)</f>
        <v>0</v>
      </c>
      <c r="I1207" s="37">
        <f>Gmden!O1206</f>
        <v>0</v>
      </c>
      <c r="J1207" s="8">
        <f t="shared" si="93"/>
        <v>0</v>
      </c>
      <c r="K1207" s="25">
        <f>ROUND(Anteile!$B$30/'Abs3'!$J$2102*'Abs3'!J1207,0)</f>
        <v>0</v>
      </c>
      <c r="L1207" s="8">
        <f>Gmden!M1206</f>
        <v>1493288.2981232279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ROUND(Anteile!$B$31/'Abs3'!$M$2102*'Abs3'!M1207,0)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41511</v>
      </c>
      <c r="B1208" s="9">
        <f t="shared" si="90"/>
        <v>4</v>
      </c>
      <c r="C1208" s="9">
        <f t="shared" si="91"/>
        <v>0</v>
      </c>
      <c r="D1208" s="7" t="str">
        <f>Gmden!D1207</f>
        <v>Pfarrkirchen bei Bad Hall</v>
      </c>
      <c r="E1208" s="8">
        <f>Gmden!E1207</f>
        <v>2272</v>
      </c>
      <c r="F1208" s="37">
        <f>Gmden!N1207</f>
        <v>0</v>
      </c>
      <c r="G1208" s="8">
        <f t="shared" si="92"/>
        <v>0</v>
      </c>
      <c r="H1208" s="25">
        <f>ROUND(Anteile!$B$29/'Abs3'!$G$2102*'Abs3'!G1208,0)</f>
        <v>0</v>
      </c>
      <c r="I1208" s="37">
        <f>Gmden!O1207</f>
        <v>0</v>
      </c>
      <c r="J1208" s="8">
        <f t="shared" si="93"/>
        <v>0</v>
      </c>
      <c r="K1208" s="25">
        <f>ROUND(Anteile!$B$30/'Abs3'!$J$2102*'Abs3'!J1208,0)</f>
        <v>0</v>
      </c>
      <c r="L1208" s="8">
        <f>Gmden!M1207</f>
        <v>2326563.4827890657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ROUND(Anteile!$B$31/'Abs3'!$M$2102*'Abs3'!M1208,0)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41512</v>
      </c>
      <c r="B1209" s="9">
        <f t="shared" si="90"/>
        <v>4</v>
      </c>
      <c r="C1209" s="9">
        <f t="shared" si="91"/>
        <v>0</v>
      </c>
      <c r="D1209" s="7" t="str">
        <f>Gmden!D1208</f>
        <v>Reichraming</v>
      </c>
      <c r="E1209" s="8">
        <f>Gmden!E1208</f>
        <v>1712</v>
      </c>
      <c r="F1209" s="37">
        <f>Gmden!N1208</f>
        <v>0</v>
      </c>
      <c r="G1209" s="8">
        <f t="shared" si="92"/>
        <v>0</v>
      </c>
      <c r="H1209" s="25">
        <f>ROUND(Anteile!$B$29/'Abs3'!$G$2102*'Abs3'!G1209,0)</f>
        <v>0</v>
      </c>
      <c r="I1209" s="37">
        <f>Gmden!O1208</f>
        <v>0</v>
      </c>
      <c r="J1209" s="8">
        <f t="shared" si="93"/>
        <v>0</v>
      </c>
      <c r="K1209" s="25">
        <f>ROUND(Anteile!$B$30/'Abs3'!$J$2102*'Abs3'!J1209,0)</f>
        <v>0</v>
      </c>
      <c r="L1209" s="8">
        <f>Gmden!M1208</f>
        <v>1810083.1442847187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ROUND(Anteile!$B$31/'Abs3'!$M$2102*'Abs3'!M1209,0)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41513</v>
      </c>
      <c r="B1210" s="9">
        <f t="shared" si="90"/>
        <v>4</v>
      </c>
      <c r="C1210" s="9">
        <f t="shared" si="91"/>
        <v>0</v>
      </c>
      <c r="D1210" s="7" t="str">
        <f>Gmden!D1209</f>
        <v>Rohr im Kremstal</v>
      </c>
      <c r="E1210" s="8">
        <f>Gmden!E1209</f>
        <v>1404</v>
      </c>
      <c r="F1210" s="37">
        <f>Gmden!N1209</f>
        <v>0</v>
      </c>
      <c r="G1210" s="8">
        <f t="shared" si="92"/>
        <v>0</v>
      </c>
      <c r="H1210" s="25">
        <f>ROUND(Anteile!$B$29/'Abs3'!$G$2102*'Abs3'!G1210,0)</f>
        <v>0</v>
      </c>
      <c r="I1210" s="37">
        <f>Gmden!O1209</f>
        <v>0</v>
      </c>
      <c r="J1210" s="8">
        <f t="shared" si="93"/>
        <v>0</v>
      </c>
      <c r="K1210" s="25">
        <f>ROUND(Anteile!$B$30/'Abs3'!$J$2102*'Abs3'!J1210,0)</f>
        <v>0</v>
      </c>
      <c r="L1210" s="8">
        <f>Gmden!M1209</f>
        <v>1543717.9261073275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ROUND(Anteile!$B$31/'Abs3'!$M$2102*'Abs3'!M1210,0)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41514</v>
      </c>
      <c r="B1211" s="9">
        <f t="shared" si="90"/>
        <v>4</v>
      </c>
      <c r="C1211" s="9">
        <f t="shared" si="91"/>
        <v>0</v>
      </c>
      <c r="D1211" s="7" t="str">
        <f>Gmden!D1210</f>
        <v>St. Ulrich bei Steyr</v>
      </c>
      <c r="E1211" s="8">
        <f>Gmden!E1210</f>
        <v>3005</v>
      </c>
      <c r="F1211" s="37">
        <f>Gmden!N1210</f>
        <v>0</v>
      </c>
      <c r="G1211" s="8">
        <f t="shared" si="92"/>
        <v>0</v>
      </c>
      <c r="H1211" s="25">
        <f>ROUND(Anteile!$B$29/'Abs3'!$G$2102*'Abs3'!G1211,0)</f>
        <v>0</v>
      </c>
      <c r="I1211" s="37">
        <f>Gmden!O1210</f>
        <v>0</v>
      </c>
      <c r="J1211" s="8">
        <f t="shared" si="93"/>
        <v>0</v>
      </c>
      <c r="K1211" s="25">
        <f>ROUND(Anteile!$B$30/'Abs3'!$J$2102*'Abs3'!J1211,0)</f>
        <v>0</v>
      </c>
      <c r="L1211" s="8">
        <f>Gmden!M1210</f>
        <v>3366944.8946527913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ROUND(Anteile!$B$31/'Abs3'!$M$2102*'Abs3'!M1211,0)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41515</v>
      </c>
      <c r="B1212" s="9">
        <f t="shared" si="90"/>
        <v>4</v>
      </c>
      <c r="C1212" s="9">
        <f t="shared" si="91"/>
        <v>0</v>
      </c>
      <c r="D1212" s="7" t="str">
        <f>Gmden!D1211</f>
        <v>Schiedlberg</v>
      </c>
      <c r="E1212" s="8">
        <f>Gmden!E1211</f>
        <v>1215</v>
      </c>
      <c r="F1212" s="37">
        <f>Gmden!N1211</f>
        <v>0</v>
      </c>
      <c r="G1212" s="8">
        <f t="shared" si="92"/>
        <v>0</v>
      </c>
      <c r="H1212" s="25">
        <f>ROUND(Anteile!$B$29/'Abs3'!$G$2102*'Abs3'!G1212,0)</f>
        <v>0</v>
      </c>
      <c r="I1212" s="37">
        <f>Gmden!O1211</f>
        <v>0</v>
      </c>
      <c r="J1212" s="8">
        <f t="shared" si="93"/>
        <v>0</v>
      </c>
      <c r="K1212" s="25">
        <f>ROUND(Anteile!$B$30/'Abs3'!$J$2102*'Abs3'!J1212,0)</f>
        <v>0</v>
      </c>
      <c r="L1212" s="8">
        <f>Gmden!M1211</f>
        <v>1384879.8133621104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ROUND(Anteile!$B$31/'Abs3'!$M$2102*'Abs3'!M1212,0)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41516</v>
      </c>
      <c r="B1213" s="9">
        <f t="shared" si="90"/>
        <v>4</v>
      </c>
      <c r="C1213" s="9">
        <f t="shared" si="91"/>
        <v>0</v>
      </c>
      <c r="D1213" s="7" t="str">
        <f>Gmden!D1212</f>
        <v>Sierning</v>
      </c>
      <c r="E1213" s="8">
        <f>Gmden!E1212</f>
        <v>9335</v>
      </c>
      <c r="F1213" s="37">
        <f>Gmden!N1212</f>
        <v>0</v>
      </c>
      <c r="G1213" s="8">
        <f t="shared" si="92"/>
        <v>0</v>
      </c>
      <c r="H1213" s="25">
        <f>ROUND(Anteile!$B$29/'Abs3'!$G$2102*'Abs3'!G1213,0)</f>
        <v>0</v>
      </c>
      <c r="I1213" s="37">
        <f>Gmden!O1212</f>
        <v>0</v>
      </c>
      <c r="J1213" s="8">
        <f t="shared" si="93"/>
        <v>0</v>
      </c>
      <c r="K1213" s="25">
        <f>ROUND(Anteile!$B$30/'Abs3'!$J$2102*'Abs3'!J1213,0)</f>
        <v>0</v>
      </c>
      <c r="L1213" s="8">
        <f>Gmden!M1212</f>
        <v>10106222.468311269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ROUND(Anteile!$B$31/'Abs3'!$M$2102*'Abs3'!M1213,0)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41517</v>
      </c>
      <c r="B1214" s="9">
        <f t="shared" si="90"/>
        <v>4</v>
      </c>
      <c r="C1214" s="9">
        <f t="shared" si="91"/>
        <v>0</v>
      </c>
      <c r="D1214" s="7" t="str">
        <f>Gmden!D1213</f>
        <v>Ternberg</v>
      </c>
      <c r="E1214" s="8">
        <f>Gmden!E1213</f>
        <v>3399</v>
      </c>
      <c r="F1214" s="37">
        <f>Gmden!N1213</f>
        <v>0</v>
      </c>
      <c r="G1214" s="8">
        <f t="shared" si="92"/>
        <v>0</v>
      </c>
      <c r="H1214" s="25">
        <f>ROUND(Anteile!$B$29/'Abs3'!$G$2102*'Abs3'!G1214,0)</f>
        <v>0</v>
      </c>
      <c r="I1214" s="37">
        <f>Gmden!O1213</f>
        <v>0</v>
      </c>
      <c r="J1214" s="8">
        <f t="shared" si="93"/>
        <v>0</v>
      </c>
      <c r="K1214" s="25">
        <f>ROUND(Anteile!$B$30/'Abs3'!$J$2102*'Abs3'!J1214,0)</f>
        <v>0</v>
      </c>
      <c r="L1214" s="8">
        <f>Gmden!M1213</f>
        <v>3797293.1895290641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ROUND(Anteile!$B$31/'Abs3'!$M$2102*'Abs3'!M1214,0)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41518</v>
      </c>
      <c r="B1215" s="9">
        <f t="shared" si="90"/>
        <v>4</v>
      </c>
      <c r="C1215" s="9">
        <f t="shared" si="91"/>
        <v>0</v>
      </c>
      <c r="D1215" s="7" t="str">
        <f>Gmden!D1214</f>
        <v>Waldneukirchen</v>
      </c>
      <c r="E1215" s="8">
        <f>Gmden!E1214</f>
        <v>2203</v>
      </c>
      <c r="F1215" s="37">
        <f>Gmden!N1214</f>
        <v>0</v>
      </c>
      <c r="G1215" s="8">
        <f t="shared" si="92"/>
        <v>0</v>
      </c>
      <c r="H1215" s="25">
        <f>ROUND(Anteile!$B$29/'Abs3'!$G$2102*'Abs3'!G1215,0)</f>
        <v>0</v>
      </c>
      <c r="I1215" s="37">
        <f>Gmden!O1214</f>
        <v>0</v>
      </c>
      <c r="J1215" s="8">
        <f t="shared" si="93"/>
        <v>0</v>
      </c>
      <c r="K1215" s="25">
        <f>ROUND(Anteile!$B$30/'Abs3'!$J$2102*'Abs3'!J1215,0)</f>
        <v>0</v>
      </c>
      <c r="L1215" s="8">
        <f>Gmden!M1214</f>
        <v>3017855.5554376366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ROUND(Anteile!$B$31/'Abs3'!$M$2102*'Abs3'!M1215,0)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41521</v>
      </c>
      <c r="B1216" s="9">
        <f t="shared" si="90"/>
        <v>4</v>
      </c>
      <c r="C1216" s="9">
        <f t="shared" si="91"/>
        <v>0</v>
      </c>
      <c r="D1216" s="7" t="str">
        <f>Gmden!D1215</f>
        <v>Wolfern</v>
      </c>
      <c r="E1216" s="8">
        <f>Gmden!E1215</f>
        <v>3162</v>
      </c>
      <c r="F1216" s="37">
        <f>Gmden!N1215</f>
        <v>0</v>
      </c>
      <c r="G1216" s="8">
        <f t="shared" si="92"/>
        <v>0</v>
      </c>
      <c r="H1216" s="25">
        <f>ROUND(Anteile!$B$29/'Abs3'!$G$2102*'Abs3'!G1216,0)</f>
        <v>0</v>
      </c>
      <c r="I1216" s="37">
        <f>Gmden!O1215</f>
        <v>0</v>
      </c>
      <c r="J1216" s="8">
        <f t="shared" si="93"/>
        <v>0</v>
      </c>
      <c r="K1216" s="25">
        <f>ROUND(Anteile!$B$30/'Abs3'!$J$2102*'Abs3'!J1216,0)</f>
        <v>0</v>
      </c>
      <c r="L1216" s="8">
        <f>Gmden!M1215</f>
        <v>4254893.6786263324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ROUND(Anteile!$B$31/'Abs3'!$M$2102*'Abs3'!M1216,0)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41522</v>
      </c>
      <c r="B1217" s="9">
        <f t="shared" si="90"/>
        <v>4</v>
      </c>
      <c r="C1217" s="9">
        <f t="shared" si="91"/>
        <v>0</v>
      </c>
      <c r="D1217" s="7" t="str">
        <f>Gmden!D1216</f>
        <v>Weyer</v>
      </c>
      <c r="E1217" s="8">
        <f>Gmden!E1216</f>
        <v>4218</v>
      </c>
      <c r="F1217" s="37">
        <f>Gmden!N1216</f>
        <v>0</v>
      </c>
      <c r="G1217" s="8">
        <f t="shared" si="92"/>
        <v>0</v>
      </c>
      <c r="H1217" s="25">
        <f>ROUND(Anteile!$B$29/'Abs3'!$G$2102*'Abs3'!G1217,0)</f>
        <v>0</v>
      </c>
      <c r="I1217" s="37">
        <f>Gmden!O1216</f>
        <v>0</v>
      </c>
      <c r="J1217" s="8">
        <f t="shared" si="93"/>
        <v>0</v>
      </c>
      <c r="K1217" s="25">
        <f>ROUND(Anteile!$B$30/'Abs3'!$J$2102*'Abs3'!J1217,0)</f>
        <v>0</v>
      </c>
      <c r="L1217" s="8">
        <f>Gmden!M1216</f>
        <v>4400537.5280916719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ROUND(Anteile!$B$31/'Abs3'!$M$2102*'Abs3'!M1217,0)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41601</v>
      </c>
      <c r="B1218" s="9">
        <f t="shared" si="90"/>
        <v>4</v>
      </c>
      <c r="C1218" s="9">
        <f t="shared" si="91"/>
        <v>0</v>
      </c>
      <c r="D1218" s="7" t="str">
        <f>Gmden!D1217</f>
        <v>Alberndorf in der Riedmark</v>
      </c>
      <c r="E1218" s="8">
        <f>Gmden!E1217</f>
        <v>4141</v>
      </c>
      <c r="F1218" s="37">
        <f>Gmden!N1217</f>
        <v>0</v>
      </c>
      <c r="G1218" s="8">
        <f t="shared" si="92"/>
        <v>0</v>
      </c>
      <c r="H1218" s="25">
        <f>ROUND(Anteile!$B$29/'Abs3'!$G$2102*'Abs3'!G1218,0)</f>
        <v>0</v>
      </c>
      <c r="I1218" s="37">
        <f>Gmden!O1217</f>
        <v>0</v>
      </c>
      <c r="J1218" s="8">
        <f t="shared" si="93"/>
        <v>0</v>
      </c>
      <c r="K1218" s="25">
        <f>ROUND(Anteile!$B$30/'Abs3'!$J$2102*'Abs3'!J1218,0)</f>
        <v>0</v>
      </c>
      <c r="L1218" s="8">
        <f>Gmden!M1217</f>
        <v>3937339.2410473241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ROUND(Anteile!$B$31/'Abs3'!$M$2102*'Abs3'!M1218,0)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41602</v>
      </c>
      <c r="B1219" s="9">
        <f t="shared" si="90"/>
        <v>4</v>
      </c>
      <c r="C1219" s="9">
        <f t="shared" si="91"/>
        <v>0</v>
      </c>
      <c r="D1219" s="7" t="str">
        <f>Gmden!D1218</f>
        <v>Altenberg bei Linz</v>
      </c>
      <c r="E1219" s="8">
        <f>Gmden!E1218</f>
        <v>4597</v>
      </c>
      <c r="F1219" s="37">
        <f>Gmden!N1218</f>
        <v>0</v>
      </c>
      <c r="G1219" s="8">
        <f t="shared" si="92"/>
        <v>0</v>
      </c>
      <c r="H1219" s="25">
        <f>ROUND(Anteile!$B$29/'Abs3'!$G$2102*'Abs3'!G1219,0)</f>
        <v>0</v>
      </c>
      <c r="I1219" s="37">
        <f>Gmden!O1218</f>
        <v>0</v>
      </c>
      <c r="J1219" s="8">
        <f t="shared" si="93"/>
        <v>0</v>
      </c>
      <c r="K1219" s="25">
        <f>ROUND(Anteile!$B$30/'Abs3'!$J$2102*'Abs3'!J1219,0)</f>
        <v>0</v>
      </c>
      <c r="L1219" s="8">
        <f>Gmden!M1218</f>
        <v>4546504.9735437213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ROUND(Anteile!$B$31/'Abs3'!$M$2102*'Abs3'!M1219,0)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41603</v>
      </c>
      <c r="B1220" s="9">
        <f t="shared" si="90"/>
        <v>4</v>
      </c>
      <c r="C1220" s="9">
        <f t="shared" si="91"/>
        <v>0</v>
      </c>
      <c r="D1220" s="7" t="str">
        <f>Gmden!D1219</f>
        <v>Bad Leonfelden</v>
      </c>
      <c r="E1220" s="8">
        <f>Gmden!E1219</f>
        <v>4226</v>
      </c>
      <c r="F1220" s="37">
        <f>Gmden!N1219</f>
        <v>0</v>
      </c>
      <c r="G1220" s="8">
        <f t="shared" si="92"/>
        <v>0</v>
      </c>
      <c r="H1220" s="25">
        <f>ROUND(Anteile!$B$29/'Abs3'!$G$2102*'Abs3'!G1220,0)</f>
        <v>0</v>
      </c>
      <c r="I1220" s="37">
        <f>Gmden!O1219</f>
        <v>0</v>
      </c>
      <c r="J1220" s="8">
        <f t="shared" si="93"/>
        <v>0</v>
      </c>
      <c r="K1220" s="25">
        <f>ROUND(Anteile!$B$30/'Abs3'!$J$2102*'Abs3'!J1220,0)</f>
        <v>0</v>
      </c>
      <c r="L1220" s="8">
        <f>Gmden!M1219</f>
        <v>5668377.4165930133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ROUND(Anteile!$B$31/'Abs3'!$M$2102*'Abs3'!M1220,0)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41604</v>
      </c>
      <c r="B1221" s="9">
        <f t="shared" si="90"/>
        <v>4</v>
      </c>
      <c r="C1221" s="9">
        <f t="shared" si="91"/>
        <v>0</v>
      </c>
      <c r="D1221" s="7" t="str">
        <f>Gmden!D1220</f>
        <v>Eidenberg</v>
      </c>
      <c r="E1221" s="8">
        <f>Gmden!E1220</f>
        <v>2094</v>
      </c>
      <c r="F1221" s="37">
        <f>Gmden!N1220</f>
        <v>0</v>
      </c>
      <c r="G1221" s="8">
        <f t="shared" si="92"/>
        <v>0</v>
      </c>
      <c r="H1221" s="25">
        <f>ROUND(Anteile!$B$29/'Abs3'!$G$2102*'Abs3'!G1221,0)</f>
        <v>0</v>
      </c>
      <c r="I1221" s="37">
        <f>Gmden!O1220</f>
        <v>0</v>
      </c>
      <c r="J1221" s="8">
        <f t="shared" si="93"/>
        <v>0</v>
      </c>
      <c r="K1221" s="25">
        <f>ROUND(Anteile!$B$30/'Abs3'!$J$2102*'Abs3'!J1221,0)</f>
        <v>0</v>
      </c>
      <c r="L1221" s="8">
        <f>Gmden!M1220</f>
        <v>1994755.3696216126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ROUND(Anteile!$B$31/'Abs3'!$M$2102*'Abs3'!M1221,0)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41605</v>
      </c>
      <c r="B1222" s="9">
        <f t="shared" si="90"/>
        <v>4</v>
      </c>
      <c r="C1222" s="9">
        <f t="shared" si="91"/>
        <v>0</v>
      </c>
      <c r="D1222" s="7" t="str">
        <f>Gmden!D1221</f>
        <v>Engerwitzdorf</v>
      </c>
      <c r="E1222" s="8">
        <f>Gmden!E1221</f>
        <v>8815</v>
      </c>
      <c r="F1222" s="37">
        <f>Gmden!N1221</f>
        <v>0</v>
      </c>
      <c r="G1222" s="8">
        <f t="shared" si="92"/>
        <v>0</v>
      </c>
      <c r="H1222" s="25">
        <f>ROUND(Anteile!$B$29/'Abs3'!$G$2102*'Abs3'!G1222,0)</f>
        <v>0</v>
      </c>
      <c r="I1222" s="37">
        <f>Gmden!O1221</f>
        <v>0</v>
      </c>
      <c r="J1222" s="8">
        <f t="shared" si="93"/>
        <v>0</v>
      </c>
      <c r="K1222" s="25">
        <f>ROUND(Anteile!$B$30/'Abs3'!$J$2102*'Abs3'!J1222,0)</f>
        <v>0</v>
      </c>
      <c r="L1222" s="8">
        <f>Gmden!M1221</f>
        <v>9356142.1916353926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ROUND(Anteile!$B$31/'Abs3'!$M$2102*'Abs3'!M1222,0)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41606</v>
      </c>
      <c r="B1223" s="9">
        <f t="shared" si="90"/>
        <v>4</v>
      </c>
      <c r="C1223" s="9">
        <f t="shared" si="91"/>
        <v>0</v>
      </c>
      <c r="D1223" s="7" t="str">
        <f>Gmden!D1222</f>
        <v>Feldkirchen an der Donau</v>
      </c>
      <c r="E1223" s="8">
        <f>Gmden!E1222</f>
        <v>5382</v>
      </c>
      <c r="F1223" s="37">
        <f>Gmden!N1222</f>
        <v>0</v>
      </c>
      <c r="G1223" s="8">
        <f t="shared" si="92"/>
        <v>0</v>
      </c>
      <c r="H1223" s="25">
        <f>ROUND(Anteile!$B$29/'Abs3'!$G$2102*'Abs3'!G1223,0)</f>
        <v>0</v>
      </c>
      <c r="I1223" s="37">
        <f>Gmden!O1222</f>
        <v>0</v>
      </c>
      <c r="J1223" s="8">
        <f t="shared" si="93"/>
        <v>0</v>
      </c>
      <c r="K1223" s="25">
        <f>ROUND(Anteile!$B$30/'Abs3'!$J$2102*'Abs3'!J1223,0)</f>
        <v>0</v>
      </c>
      <c r="L1223" s="8">
        <f>Gmden!M1222</f>
        <v>5746607.2934114225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ROUND(Anteile!$B$31/'Abs3'!$M$2102*'Abs3'!M1223,0)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41607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Gallneukirchen</v>
      </c>
      <c r="E1224" s="8">
        <f>Gmden!E1223</f>
        <v>6498</v>
      </c>
      <c r="F1224" s="37">
        <f>Gmden!N1223</f>
        <v>0</v>
      </c>
      <c r="G1224" s="8">
        <f t="shared" ref="G1224:G1287" si="97">IF(AND(E1224&gt;$G$5,F1224=1),E1224,0)</f>
        <v>0</v>
      </c>
      <c r="H1224" s="25">
        <f>ROUND(Anteile!$B$29/'Abs3'!$G$2102*'Abs3'!G1224,0)</f>
        <v>0</v>
      </c>
      <c r="I1224" s="37">
        <f>Gmden!O1223</f>
        <v>0</v>
      </c>
      <c r="J1224" s="8">
        <f t="shared" ref="J1224:J1287" si="98">IF(I1224=1,E1224,0)</f>
        <v>0</v>
      </c>
      <c r="K1224" s="25">
        <f>ROUND(Anteile!$B$30/'Abs3'!$J$2102*'Abs3'!J1224,0)</f>
        <v>0</v>
      </c>
      <c r="L1224" s="8">
        <f>Gmden!M1223</f>
        <v>7073411.3805736564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ROUND(Anteile!$B$31/'Abs3'!$M$2102*'Abs3'!M1224,0)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41608</v>
      </c>
      <c r="B1225" s="9">
        <f t="shared" si="95"/>
        <v>4</v>
      </c>
      <c r="C1225" s="9">
        <f t="shared" si="96"/>
        <v>0</v>
      </c>
      <c r="D1225" s="7" t="str">
        <f>Gmden!D1224</f>
        <v>Goldwörth</v>
      </c>
      <c r="E1225" s="8">
        <f>Gmden!E1224</f>
        <v>831</v>
      </c>
      <c r="F1225" s="37">
        <f>Gmden!N1224</f>
        <v>0</v>
      </c>
      <c r="G1225" s="8">
        <f t="shared" si="97"/>
        <v>0</v>
      </c>
      <c r="H1225" s="25">
        <f>ROUND(Anteile!$B$29/'Abs3'!$G$2102*'Abs3'!G1225,0)</f>
        <v>0</v>
      </c>
      <c r="I1225" s="37">
        <f>Gmden!O1224</f>
        <v>0</v>
      </c>
      <c r="J1225" s="8">
        <f t="shared" si="98"/>
        <v>0</v>
      </c>
      <c r="K1225" s="25">
        <f>ROUND(Anteile!$B$30/'Abs3'!$J$2102*'Abs3'!J1225,0)</f>
        <v>0</v>
      </c>
      <c r="L1225" s="8">
        <f>Gmden!M1224</f>
        <v>861237.44810198667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ROUND(Anteile!$B$31/'Abs3'!$M$2102*'Abs3'!M1225,0)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41609</v>
      </c>
      <c r="B1226" s="9">
        <f t="shared" si="95"/>
        <v>4</v>
      </c>
      <c r="C1226" s="9">
        <f t="shared" si="96"/>
        <v>0</v>
      </c>
      <c r="D1226" s="7" t="str">
        <f>Gmden!D1225</f>
        <v>Gramastetten</v>
      </c>
      <c r="E1226" s="8">
        <f>Gmden!E1225</f>
        <v>5140</v>
      </c>
      <c r="F1226" s="37">
        <f>Gmden!N1225</f>
        <v>0</v>
      </c>
      <c r="G1226" s="8">
        <f t="shared" si="97"/>
        <v>0</v>
      </c>
      <c r="H1226" s="25">
        <f>ROUND(Anteile!$B$29/'Abs3'!$G$2102*'Abs3'!G1226,0)</f>
        <v>0</v>
      </c>
      <c r="I1226" s="37">
        <f>Gmden!O1225</f>
        <v>0</v>
      </c>
      <c r="J1226" s="8">
        <f t="shared" si="98"/>
        <v>0</v>
      </c>
      <c r="K1226" s="25">
        <f>ROUND(Anteile!$B$30/'Abs3'!$J$2102*'Abs3'!J1226,0)</f>
        <v>0</v>
      </c>
      <c r="L1226" s="8">
        <f>Gmden!M1225</f>
        <v>5063535.0427006148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ROUND(Anteile!$B$31/'Abs3'!$M$2102*'Abs3'!M1226,0)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41610</v>
      </c>
      <c r="B1227" s="9">
        <f t="shared" si="95"/>
        <v>4</v>
      </c>
      <c r="C1227" s="9">
        <f t="shared" si="96"/>
        <v>0</v>
      </c>
      <c r="D1227" s="7" t="str">
        <f>Gmden!D1226</f>
        <v>Haibach im Mühlkreis</v>
      </c>
      <c r="E1227" s="8">
        <f>Gmden!E1226</f>
        <v>921</v>
      </c>
      <c r="F1227" s="37">
        <f>Gmden!N1226</f>
        <v>0</v>
      </c>
      <c r="G1227" s="8">
        <f t="shared" si="97"/>
        <v>0</v>
      </c>
      <c r="H1227" s="25">
        <f>ROUND(Anteile!$B$29/'Abs3'!$G$2102*'Abs3'!G1227,0)</f>
        <v>0</v>
      </c>
      <c r="I1227" s="37">
        <f>Gmden!O1226</f>
        <v>0</v>
      </c>
      <c r="J1227" s="8">
        <f t="shared" si="98"/>
        <v>0</v>
      </c>
      <c r="K1227" s="25">
        <f>ROUND(Anteile!$B$30/'Abs3'!$J$2102*'Abs3'!J1227,0)</f>
        <v>0</v>
      </c>
      <c r="L1227" s="8">
        <f>Gmden!M1226</f>
        <v>827528.60464732791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ROUND(Anteile!$B$31/'Abs3'!$M$2102*'Abs3'!M1227,0)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41611</v>
      </c>
      <c r="B1228" s="9">
        <f t="shared" si="95"/>
        <v>4</v>
      </c>
      <c r="C1228" s="9">
        <f t="shared" si="96"/>
        <v>0</v>
      </c>
      <c r="D1228" s="7" t="str">
        <f>Gmden!D1227</f>
        <v>Hellmonsödt</v>
      </c>
      <c r="E1228" s="8">
        <f>Gmden!E1227</f>
        <v>2332</v>
      </c>
      <c r="F1228" s="37">
        <f>Gmden!N1227</f>
        <v>0</v>
      </c>
      <c r="G1228" s="8">
        <f t="shared" si="97"/>
        <v>0</v>
      </c>
      <c r="H1228" s="25">
        <f>ROUND(Anteile!$B$29/'Abs3'!$G$2102*'Abs3'!G1228,0)</f>
        <v>0</v>
      </c>
      <c r="I1228" s="37">
        <f>Gmden!O1227</f>
        <v>0</v>
      </c>
      <c r="J1228" s="8">
        <f t="shared" si="98"/>
        <v>0</v>
      </c>
      <c r="K1228" s="25">
        <f>ROUND(Anteile!$B$30/'Abs3'!$J$2102*'Abs3'!J1228,0)</f>
        <v>0</v>
      </c>
      <c r="L1228" s="8">
        <f>Gmden!M1227</f>
        <v>2504851.6804859596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ROUND(Anteile!$B$31/'Abs3'!$M$2102*'Abs3'!M1228,0)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41612</v>
      </c>
      <c r="B1229" s="9">
        <f t="shared" si="95"/>
        <v>4</v>
      </c>
      <c r="C1229" s="9">
        <f t="shared" si="96"/>
        <v>0</v>
      </c>
      <c r="D1229" s="7" t="str">
        <f>Gmden!D1228</f>
        <v>Herzogsdorf</v>
      </c>
      <c r="E1229" s="8">
        <f>Gmden!E1228</f>
        <v>2557</v>
      </c>
      <c r="F1229" s="37">
        <f>Gmden!N1228</f>
        <v>0</v>
      </c>
      <c r="G1229" s="8">
        <f t="shared" si="97"/>
        <v>0</v>
      </c>
      <c r="H1229" s="25">
        <f>ROUND(Anteile!$B$29/'Abs3'!$G$2102*'Abs3'!G1229,0)</f>
        <v>0</v>
      </c>
      <c r="I1229" s="37">
        <f>Gmden!O1228</f>
        <v>0</v>
      </c>
      <c r="J1229" s="8">
        <f t="shared" si="98"/>
        <v>0</v>
      </c>
      <c r="K1229" s="25">
        <f>ROUND(Anteile!$B$30/'Abs3'!$J$2102*'Abs3'!J1229,0)</f>
        <v>0</v>
      </c>
      <c r="L1229" s="8">
        <f>Gmden!M1228</f>
        <v>2659925.761849314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ROUND(Anteile!$B$31/'Abs3'!$M$2102*'Abs3'!M1229,0)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41613</v>
      </c>
      <c r="B1230" s="9">
        <f t="shared" si="95"/>
        <v>4</v>
      </c>
      <c r="C1230" s="9">
        <f t="shared" si="96"/>
        <v>0</v>
      </c>
      <c r="D1230" s="7" t="str">
        <f>Gmden!D1229</f>
        <v>Kirchschlag bei Linz</v>
      </c>
      <c r="E1230" s="8">
        <f>Gmden!E1229</f>
        <v>2174</v>
      </c>
      <c r="F1230" s="37">
        <f>Gmden!N1229</f>
        <v>0</v>
      </c>
      <c r="G1230" s="8">
        <f t="shared" si="97"/>
        <v>0</v>
      </c>
      <c r="H1230" s="25">
        <f>ROUND(Anteile!$B$29/'Abs3'!$G$2102*'Abs3'!G1230,0)</f>
        <v>0</v>
      </c>
      <c r="I1230" s="37">
        <f>Gmden!O1229</f>
        <v>0</v>
      </c>
      <c r="J1230" s="8">
        <f t="shared" si="98"/>
        <v>0</v>
      </c>
      <c r="K1230" s="25">
        <f>ROUND(Anteile!$B$30/'Abs3'!$J$2102*'Abs3'!J1230,0)</f>
        <v>0</v>
      </c>
      <c r="L1230" s="8">
        <f>Gmden!M1229</f>
        <v>2407990.1768453056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ROUND(Anteile!$B$31/'Abs3'!$M$2102*'Abs3'!M1230,0)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41614</v>
      </c>
      <c r="B1231" s="9">
        <f t="shared" si="95"/>
        <v>4</v>
      </c>
      <c r="C1231" s="9">
        <f t="shared" si="96"/>
        <v>0</v>
      </c>
      <c r="D1231" s="7" t="str">
        <f>Gmden!D1230</f>
        <v>Lichtenberg</v>
      </c>
      <c r="E1231" s="8">
        <f>Gmden!E1230</f>
        <v>2680</v>
      </c>
      <c r="F1231" s="37">
        <f>Gmden!N1230</f>
        <v>0</v>
      </c>
      <c r="G1231" s="8">
        <f t="shared" si="97"/>
        <v>0</v>
      </c>
      <c r="H1231" s="25">
        <f>ROUND(Anteile!$B$29/'Abs3'!$G$2102*'Abs3'!G1231,0)</f>
        <v>0</v>
      </c>
      <c r="I1231" s="37">
        <f>Gmden!O1230</f>
        <v>0</v>
      </c>
      <c r="J1231" s="8">
        <f t="shared" si="98"/>
        <v>0</v>
      </c>
      <c r="K1231" s="25">
        <f>ROUND(Anteile!$B$30/'Abs3'!$J$2102*'Abs3'!J1231,0)</f>
        <v>0</v>
      </c>
      <c r="L1231" s="8">
        <f>Gmden!M1230</f>
        <v>2689135.787127947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ROUND(Anteile!$B$31/'Abs3'!$M$2102*'Abs3'!M1231,0)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41615</v>
      </c>
      <c r="B1232" s="9">
        <f t="shared" si="95"/>
        <v>4</v>
      </c>
      <c r="C1232" s="9">
        <f t="shared" si="96"/>
        <v>0</v>
      </c>
      <c r="D1232" s="7" t="str">
        <f>Gmden!D1231</f>
        <v>Oberneukirchen</v>
      </c>
      <c r="E1232" s="8">
        <f>Gmden!E1231</f>
        <v>3198</v>
      </c>
      <c r="F1232" s="37">
        <f>Gmden!N1231</f>
        <v>0</v>
      </c>
      <c r="G1232" s="8">
        <f t="shared" si="97"/>
        <v>0</v>
      </c>
      <c r="H1232" s="25">
        <f>ROUND(Anteile!$B$29/'Abs3'!$G$2102*'Abs3'!G1232,0)</f>
        <v>0</v>
      </c>
      <c r="I1232" s="37">
        <f>Gmden!O1231</f>
        <v>0</v>
      </c>
      <c r="J1232" s="8">
        <f t="shared" si="98"/>
        <v>0</v>
      </c>
      <c r="K1232" s="25">
        <f>ROUND(Anteile!$B$30/'Abs3'!$J$2102*'Abs3'!J1232,0)</f>
        <v>0</v>
      </c>
      <c r="L1232" s="8">
        <f>Gmden!M1231</f>
        <v>3415718.1172444685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ROUND(Anteile!$B$31/'Abs3'!$M$2102*'Abs3'!M1232,0)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41616</v>
      </c>
      <c r="B1233" s="9">
        <f t="shared" si="95"/>
        <v>4</v>
      </c>
      <c r="C1233" s="9">
        <f t="shared" si="96"/>
        <v>0</v>
      </c>
      <c r="D1233" s="7" t="str">
        <f>Gmden!D1232</f>
        <v>Ottenschlag im Mühlkreis</v>
      </c>
      <c r="E1233" s="8">
        <f>Gmden!E1232</f>
        <v>538</v>
      </c>
      <c r="F1233" s="37">
        <f>Gmden!N1232</f>
        <v>0</v>
      </c>
      <c r="G1233" s="8">
        <f t="shared" si="97"/>
        <v>0</v>
      </c>
      <c r="H1233" s="25">
        <f>ROUND(Anteile!$B$29/'Abs3'!$G$2102*'Abs3'!G1233,0)</f>
        <v>0</v>
      </c>
      <c r="I1233" s="37">
        <f>Gmden!O1232</f>
        <v>0</v>
      </c>
      <c r="J1233" s="8">
        <f t="shared" si="98"/>
        <v>0</v>
      </c>
      <c r="K1233" s="25">
        <f>ROUND(Anteile!$B$30/'Abs3'!$J$2102*'Abs3'!J1233,0)</f>
        <v>0</v>
      </c>
      <c r="L1233" s="8">
        <f>Gmden!M1232</f>
        <v>487744.27934881923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ROUND(Anteile!$B$31/'Abs3'!$M$2102*'Abs3'!M1233,0)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41617</v>
      </c>
      <c r="B1234" s="9">
        <f t="shared" si="95"/>
        <v>4</v>
      </c>
      <c r="C1234" s="9">
        <f t="shared" si="96"/>
        <v>0</v>
      </c>
      <c r="D1234" s="7" t="str">
        <f>Gmden!D1233</f>
        <v>Ottensheim</v>
      </c>
      <c r="E1234" s="8">
        <f>Gmden!E1233</f>
        <v>4779</v>
      </c>
      <c r="F1234" s="37">
        <f>Gmden!N1233</f>
        <v>0</v>
      </c>
      <c r="G1234" s="8">
        <f t="shared" si="97"/>
        <v>0</v>
      </c>
      <c r="H1234" s="25">
        <f>ROUND(Anteile!$B$29/'Abs3'!$G$2102*'Abs3'!G1234,0)</f>
        <v>0</v>
      </c>
      <c r="I1234" s="37">
        <f>Gmden!O1233</f>
        <v>0</v>
      </c>
      <c r="J1234" s="8">
        <f t="shared" si="98"/>
        <v>0</v>
      </c>
      <c r="K1234" s="25">
        <f>ROUND(Anteile!$B$30/'Abs3'!$J$2102*'Abs3'!J1234,0)</f>
        <v>0</v>
      </c>
      <c r="L1234" s="8">
        <f>Gmden!M1233</f>
        <v>5285710.7265576338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ROUND(Anteile!$B$31/'Abs3'!$M$2102*'Abs3'!M1234,0)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41618</v>
      </c>
      <c r="B1235" s="9">
        <f t="shared" si="95"/>
        <v>4</v>
      </c>
      <c r="C1235" s="9">
        <f t="shared" si="96"/>
        <v>0</v>
      </c>
      <c r="D1235" s="7" t="str">
        <f>Gmden!D1234</f>
        <v>Puchenau</v>
      </c>
      <c r="E1235" s="8">
        <f>Gmden!E1234</f>
        <v>4453</v>
      </c>
      <c r="F1235" s="37">
        <f>Gmden!N1234</f>
        <v>0</v>
      </c>
      <c r="G1235" s="8">
        <f t="shared" si="97"/>
        <v>0</v>
      </c>
      <c r="H1235" s="25">
        <f>ROUND(Anteile!$B$29/'Abs3'!$G$2102*'Abs3'!G1235,0)</f>
        <v>0</v>
      </c>
      <c r="I1235" s="37">
        <f>Gmden!O1234</f>
        <v>0</v>
      </c>
      <c r="J1235" s="8">
        <f t="shared" si="98"/>
        <v>0</v>
      </c>
      <c r="K1235" s="25">
        <f>ROUND(Anteile!$B$30/'Abs3'!$J$2102*'Abs3'!J1235,0)</f>
        <v>0</v>
      </c>
      <c r="L1235" s="8">
        <f>Gmden!M1234</f>
        <v>4353861.8990711747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ROUND(Anteile!$B$31/'Abs3'!$M$2102*'Abs3'!M1235,0)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41619</v>
      </c>
      <c r="B1236" s="9">
        <f t="shared" si="95"/>
        <v>4</v>
      </c>
      <c r="C1236" s="9">
        <f t="shared" si="96"/>
        <v>0</v>
      </c>
      <c r="D1236" s="7" t="str">
        <f>Gmden!D1235</f>
        <v>Reichenau im Mühlkreis</v>
      </c>
      <c r="E1236" s="8">
        <f>Gmden!E1235</f>
        <v>1309</v>
      </c>
      <c r="F1236" s="37">
        <f>Gmden!N1235</f>
        <v>0</v>
      </c>
      <c r="G1236" s="8">
        <f t="shared" si="97"/>
        <v>0</v>
      </c>
      <c r="H1236" s="25">
        <f>ROUND(Anteile!$B$29/'Abs3'!$G$2102*'Abs3'!G1236,0)</f>
        <v>0</v>
      </c>
      <c r="I1236" s="37">
        <f>Gmden!O1235</f>
        <v>0</v>
      </c>
      <c r="J1236" s="8">
        <f t="shared" si="98"/>
        <v>0</v>
      </c>
      <c r="K1236" s="25">
        <f>ROUND(Anteile!$B$30/'Abs3'!$J$2102*'Abs3'!J1236,0)</f>
        <v>0</v>
      </c>
      <c r="L1236" s="8">
        <f>Gmden!M1235</f>
        <v>1241256.9097539112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ROUND(Anteile!$B$31/'Abs3'!$M$2102*'Abs3'!M1236,0)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41620</v>
      </c>
      <c r="B1237" s="9">
        <f t="shared" si="95"/>
        <v>4</v>
      </c>
      <c r="C1237" s="9">
        <f t="shared" si="96"/>
        <v>0</v>
      </c>
      <c r="D1237" s="7" t="str">
        <f>Gmden!D1236</f>
        <v>Reichenthal</v>
      </c>
      <c r="E1237" s="8">
        <f>Gmden!E1236</f>
        <v>1513</v>
      </c>
      <c r="F1237" s="37">
        <f>Gmden!N1236</f>
        <v>0</v>
      </c>
      <c r="G1237" s="8">
        <f t="shared" si="97"/>
        <v>0</v>
      </c>
      <c r="H1237" s="25">
        <f>ROUND(Anteile!$B$29/'Abs3'!$G$2102*'Abs3'!G1237,0)</f>
        <v>0</v>
      </c>
      <c r="I1237" s="37">
        <f>Gmden!O1236</f>
        <v>0</v>
      </c>
      <c r="J1237" s="8">
        <f t="shared" si="98"/>
        <v>0</v>
      </c>
      <c r="K1237" s="25">
        <f>ROUND(Anteile!$B$30/'Abs3'!$J$2102*'Abs3'!J1237,0)</f>
        <v>0</v>
      </c>
      <c r="L1237" s="8">
        <f>Gmden!M1236</f>
        <v>1771702.9719233522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ROUND(Anteile!$B$31/'Abs3'!$M$2102*'Abs3'!M1237,0)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41621</v>
      </c>
      <c r="B1238" s="9">
        <f t="shared" si="95"/>
        <v>4</v>
      </c>
      <c r="C1238" s="9">
        <f t="shared" si="96"/>
        <v>0</v>
      </c>
      <c r="D1238" s="7" t="str">
        <f>Gmden!D1237</f>
        <v>St. Gotthard im Mühlkreis</v>
      </c>
      <c r="E1238" s="8">
        <f>Gmden!E1237</f>
        <v>1301</v>
      </c>
      <c r="F1238" s="37">
        <f>Gmden!N1237</f>
        <v>0</v>
      </c>
      <c r="G1238" s="8">
        <f t="shared" si="97"/>
        <v>0</v>
      </c>
      <c r="H1238" s="25">
        <f>ROUND(Anteile!$B$29/'Abs3'!$G$2102*'Abs3'!G1238,0)</f>
        <v>0</v>
      </c>
      <c r="I1238" s="37">
        <f>Gmden!O1237</f>
        <v>0</v>
      </c>
      <c r="J1238" s="8">
        <f t="shared" si="98"/>
        <v>0</v>
      </c>
      <c r="K1238" s="25">
        <f>ROUND(Anteile!$B$30/'Abs3'!$J$2102*'Abs3'!J1238,0)</f>
        <v>0</v>
      </c>
      <c r="L1238" s="8">
        <f>Gmden!M1237</f>
        <v>1227235.9700609923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ROUND(Anteile!$B$31/'Abs3'!$M$2102*'Abs3'!M1238,0)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41622</v>
      </c>
      <c r="B1239" s="9">
        <f t="shared" si="95"/>
        <v>4</v>
      </c>
      <c r="C1239" s="9">
        <f t="shared" si="96"/>
        <v>0</v>
      </c>
      <c r="D1239" s="7" t="str">
        <f>Gmden!D1238</f>
        <v>Schenkenfelden</v>
      </c>
      <c r="E1239" s="8">
        <f>Gmden!E1238</f>
        <v>1582</v>
      </c>
      <c r="F1239" s="37">
        <f>Gmden!N1238</f>
        <v>0</v>
      </c>
      <c r="G1239" s="8">
        <f t="shared" si="97"/>
        <v>0</v>
      </c>
      <c r="H1239" s="25">
        <f>ROUND(Anteile!$B$29/'Abs3'!$G$2102*'Abs3'!G1239,0)</f>
        <v>0</v>
      </c>
      <c r="I1239" s="37">
        <f>Gmden!O1238</f>
        <v>0</v>
      </c>
      <c r="J1239" s="8">
        <f t="shared" si="98"/>
        <v>0</v>
      </c>
      <c r="K1239" s="25">
        <f>ROUND(Anteile!$B$30/'Abs3'!$J$2102*'Abs3'!J1239,0)</f>
        <v>0</v>
      </c>
      <c r="L1239" s="8">
        <f>Gmden!M1238</f>
        <v>1543093.6992747807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ROUND(Anteile!$B$31/'Abs3'!$M$2102*'Abs3'!M1239,0)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41623</v>
      </c>
      <c r="B1240" s="9">
        <f t="shared" si="95"/>
        <v>4</v>
      </c>
      <c r="C1240" s="9">
        <f t="shared" si="96"/>
        <v>0</v>
      </c>
      <c r="D1240" s="7" t="str">
        <f>Gmden!D1239</f>
        <v>Sonnberg im Mühlkreis</v>
      </c>
      <c r="E1240" s="8">
        <f>Gmden!E1239</f>
        <v>985</v>
      </c>
      <c r="F1240" s="37">
        <f>Gmden!N1239</f>
        <v>0</v>
      </c>
      <c r="G1240" s="8">
        <f t="shared" si="97"/>
        <v>0</v>
      </c>
      <c r="H1240" s="25">
        <f>ROUND(Anteile!$B$29/'Abs3'!$G$2102*'Abs3'!G1240,0)</f>
        <v>0</v>
      </c>
      <c r="I1240" s="37">
        <f>Gmden!O1239</f>
        <v>0</v>
      </c>
      <c r="J1240" s="8">
        <f t="shared" si="98"/>
        <v>0</v>
      </c>
      <c r="K1240" s="25">
        <f>ROUND(Anteile!$B$30/'Abs3'!$J$2102*'Abs3'!J1240,0)</f>
        <v>0</v>
      </c>
      <c r="L1240" s="8">
        <f>Gmden!M1239</f>
        <v>973516.05219068204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ROUND(Anteile!$B$31/'Abs3'!$M$2102*'Abs3'!M1240,0)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41624</v>
      </c>
      <c r="B1241" s="9">
        <f t="shared" si="95"/>
        <v>4</v>
      </c>
      <c r="C1241" s="9">
        <f t="shared" si="96"/>
        <v>0</v>
      </c>
      <c r="D1241" s="7" t="str">
        <f>Gmden!D1240</f>
        <v>Steyregg</v>
      </c>
      <c r="E1241" s="8">
        <f>Gmden!E1240</f>
        <v>4888</v>
      </c>
      <c r="F1241" s="37">
        <f>Gmden!N1240</f>
        <v>0</v>
      </c>
      <c r="G1241" s="8">
        <f t="shared" si="97"/>
        <v>0</v>
      </c>
      <c r="H1241" s="25">
        <f>ROUND(Anteile!$B$29/'Abs3'!$G$2102*'Abs3'!G1241,0)</f>
        <v>0</v>
      </c>
      <c r="I1241" s="37">
        <f>Gmden!O1240</f>
        <v>0</v>
      </c>
      <c r="J1241" s="8">
        <f t="shared" si="98"/>
        <v>0</v>
      </c>
      <c r="K1241" s="25">
        <f>ROUND(Anteile!$B$30/'Abs3'!$J$2102*'Abs3'!J1241,0)</f>
        <v>0</v>
      </c>
      <c r="L1241" s="8">
        <f>Gmden!M1240</f>
        <v>6392393.0123736579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ROUND(Anteile!$B$31/'Abs3'!$M$2102*'Abs3'!M1241,0)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41626</v>
      </c>
      <c r="B1242" s="9">
        <f t="shared" si="95"/>
        <v>4</v>
      </c>
      <c r="C1242" s="9">
        <f t="shared" si="96"/>
        <v>0</v>
      </c>
      <c r="D1242" s="7" t="str">
        <f>Gmden!D1241</f>
        <v>Walding</v>
      </c>
      <c r="E1242" s="8">
        <f>Gmden!E1241</f>
        <v>4135</v>
      </c>
      <c r="F1242" s="37">
        <f>Gmden!N1241</f>
        <v>0</v>
      </c>
      <c r="G1242" s="8">
        <f t="shared" si="97"/>
        <v>0</v>
      </c>
      <c r="H1242" s="25">
        <f>ROUND(Anteile!$B$29/'Abs3'!$G$2102*'Abs3'!G1242,0)</f>
        <v>0</v>
      </c>
      <c r="I1242" s="37">
        <f>Gmden!O1241</f>
        <v>0</v>
      </c>
      <c r="J1242" s="8">
        <f t="shared" si="98"/>
        <v>0</v>
      </c>
      <c r="K1242" s="25">
        <f>ROUND(Anteile!$B$30/'Abs3'!$J$2102*'Abs3'!J1242,0)</f>
        <v>0</v>
      </c>
      <c r="L1242" s="8">
        <f>Gmden!M1241</f>
        <v>4459300.8012776347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ROUND(Anteile!$B$31/'Abs3'!$M$2102*'Abs3'!M1242,0)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41627</v>
      </c>
      <c r="B1243" s="9">
        <f t="shared" si="95"/>
        <v>4</v>
      </c>
      <c r="C1243" s="9">
        <f t="shared" si="96"/>
        <v>0</v>
      </c>
      <c r="D1243" s="7" t="str">
        <f>Gmden!D1242</f>
        <v>Zwettl an der Rodl</v>
      </c>
      <c r="E1243" s="8">
        <f>Gmden!E1242</f>
        <v>1768</v>
      </c>
      <c r="F1243" s="37">
        <f>Gmden!N1242</f>
        <v>0</v>
      </c>
      <c r="G1243" s="8">
        <f t="shared" si="97"/>
        <v>0</v>
      </c>
      <c r="H1243" s="25">
        <f>ROUND(Anteile!$B$29/'Abs3'!$G$2102*'Abs3'!G1243,0)</f>
        <v>0</v>
      </c>
      <c r="I1243" s="37">
        <f>Gmden!O1242</f>
        <v>0</v>
      </c>
      <c r="J1243" s="8">
        <f t="shared" si="98"/>
        <v>0</v>
      </c>
      <c r="K1243" s="25">
        <f>ROUND(Anteile!$B$30/'Abs3'!$J$2102*'Abs3'!J1243,0)</f>
        <v>0</v>
      </c>
      <c r="L1243" s="8">
        <f>Gmden!M1242</f>
        <v>1759684.9621351529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ROUND(Anteile!$B$31/'Abs3'!$M$2102*'Abs3'!M1243,0)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41628</v>
      </c>
      <c r="B1244" s="9">
        <f t="shared" si="95"/>
        <v>4</v>
      </c>
      <c r="C1244" s="9">
        <f t="shared" si="96"/>
        <v>0</v>
      </c>
      <c r="D1244" s="7" t="str">
        <f>Gmden!D1243</f>
        <v>Vorderweißenbach</v>
      </c>
      <c r="E1244" s="8">
        <f>Gmden!E1243</f>
        <v>2641</v>
      </c>
      <c r="F1244" s="37">
        <f>Gmden!N1243</f>
        <v>0</v>
      </c>
      <c r="G1244" s="8">
        <f t="shared" si="97"/>
        <v>0</v>
      </c>
      <c r="H1244" s="25">
        <f>ROUND(Anteile!$B$29/'Abs3'!$G$2102*'Abs3'!G1244,0)</f>
        <v>0</v>
      </c>
      <c r="I1244" s="37">
        <f>Gmden!O1243</f>
        <v>0</v>
      </c>
      <c r="J1244" s="8">
        <f t="shared" si="98"/>
        <v>0</v>
      </c>
      <c r="K1244" s="25">
        <f>ROUND(Anteile!$B$30/'Abs3'!$J$2102*'Abs3'!J1244,0)</f>
        <v>0</v>
      </c>
      <c r="L1244" s="8">
        <f>Gmden!M1243</f>
        <v>2762206.7586249653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ROUND(Anteile!$B$31/'Abs3'!$M$2102*'Abs3'!M1244,0)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41701</v>
      </c>
      <c r="B1245" s="9">
        <f t="shared" si="95"/>
        <v>4</v>
      </c>
      <c r="C1245" s="9">
        <f t="shared" si="96"/>
        <v>0</v>
      </c>
      <c r="D1245" s="7" t="str">
        <f>Gmden!D1244</f>
        <v>Ampflwang im Hausruckwald</v>
      </c>
      <c r="E1245" s="8">
        <f>Gmden!E1244</f>
        <v>3352</v>
      </c>
      <c r="F1245" s="37">
        <f>Gmden!N1244</f>
        <v>0</v>
      </c>
      <c r="G1245" s="8">
        <f t="shared" si="97"/>
        <v>0</v>
      </c>
      <c r="H1245" s="25">
        <f>ROUND(Anteile!$B$29/'Abs3'!$G$2102*'Abs3'!G1245,0)</f>
        <v>0</v>
      </c>
      <c r="I1245" s="37">
        <f>Gmden!O1244</f>
        <v>0</v>
      </c>
      <c r="J1245" s="8">
        <f t="shared" si="98"/>
        <v>0</v>
      </c>
      <c r="K1245" s="25">
        <f>ROUND(Anteile!$B$30/'Abs3'!$J$2102*'Abs3'!J1245,0)</f>
        <v>0</v>
      </c>
      <c r="L1245" s="8">
        <f>Gmden!M1244</f>
        <v>3670029.6647772132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ROUND(Anteile!$B$31/'Abs3'!$M$2102*'Abs3'!M1245,0)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41702</v>
      </c>
      <c r="B1246" s="9">
        <f t="shared" si="95"/>
        <v>4</v>
      </c>
      <c r="C1246" s="9">
        <f t="shared" si="96"/>
        <v>0</v>
      </c>
      <c r="D1246" s="7" t="str">
        <f>Gmden!D1245</f>
        <v>Attersee am Attersee</v>
      </c>
      <c r="E1246" s="8">
        <f>Gmden!E1245</f>
        <v>1591</v>
      </c>
      <c r="F1246" s="37">
        <f>Gmden!N1245</f>
        <v>0</v>
      </c>
      <c r="G1246" s="8">
        <f t="shared" si="97"/>
        <v>0</v>
      </c>
      <c r="H1246" s="25">
        <f>ROUND(Anteile!$B$29/'Abs3'!$G$2102*'Abs3'!G1246,0)</f>
        <v>0</v>
      </c>
      <c r="I1246" s="37">
        <f>Gmden!O1245</f>
        <v>0</v>
      </c>
      <c r="J1246" s="8">
        <f t="shared" si="98"/>
        <v>0</v>
      </c>
      <c r="K1246" s="25">
        <f>ROUND(Anteile!$B$30/'Abs3'!$J$2102*'Abs3'!J1246,0)</f>
        <v>0</v>
      </c>
      <c r="L1246" s="8">
        <f>Gmden!M1245</f>
        <v>1893730.4920052346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ROUND(Anteile!$B$31/'Abs3'!$M$2102*'Abs3'!M1246,0)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41703</v>
      </c>
      <c r="B1247" s="9">
        <f t="shared" si="95"/>
        <v>4</v>
      </c>
      <c r="C1247" s="9">
        <f t="shared" si="96"/>
        <v>0</v>
      </c>
      <c r="D1247" s="7" t="str">
        <f>Gmden!D1246</f>
        <v>Attnang-Puchheim</v>
      </c>
      <c r="E1247" s="8">
        <f>Gmden!E1246</f>
        <v>9047</v>
      </c>
      <c r="F1247" s="37">
        <f>Gmden!N1246</f>
        <v>0</v>
      </c>
      <c r="G1247" s="8">
        <f t="shared" si="97"/>
        <v>0</v>
      </c>
      <c r="H1247" s="25">
        <f>ROUND(Anteile!$B$29/'Abs3'!$G$2102*'Abs3'!G1247,0)</f>
        <v>0</v>
      </c>
      <c r="I1247" s="37">
        <f>Gmden!O1246</f>
        <v>0</v>
      </c>
      <c r="J1247" s="8">
        <f t="shared" si="98"/>
        <v>0</v>
      </c>
      <c r="K1247" s="25">
        <f>ROUND(Anteile!$B$30/'Abs3'!$J$2102*'Abs3'!J1247,0)</f>
        <v>0</v>
      </c>
      <c r="L1247" s="8">
        <f>Gmden!M1246</f>
        <v>12594441.966438536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ROUND(Anteile!$B$31/'Abs3'!$M$2102*'Abs3'!M1247,0)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41704</v>
      </c>
      <c r="B1248" s="9">
        <f t="shared" si="95"/>
        <v>4</v>
      </c>
      <c r="C1248" s="9">
        <f t="shared" si="96"/>
        <v>0</v>
      </c>
      <c r="D1248" s="7" t="str">
        <f>Gmden!D1247</f>
        <v>Atzbach</v>
      </c>
      <c r="E1248" s="8">
        <f>Gmden!E1247</f>
        <v>1205</v>
      </c>
      <c r="F1248" s="37">
        <f>Gmden!N1247</f>
        <v>0</v>
      </c>
      <c r="G1248" s="8">
        <f t="shared" si="97"/>
        <v>0</v>
      </c>
      <c r="H1248" s="25">
        <f>ROUND(Anteile!$B$29/'Abs3'!$G$2102*'Abs3'!G1248,0)</f>
        <v>0</v>
      </c>
      <c r="I1248" s="37">
        <f>Gmden!O1247</f>
        <v>0</v>
      </c>
      <c r="J1248" s="8">
        <f t="shared" si="98"/>
        <v>0</v>
      </c>
      <c r="K1248" s="25">
        <f>ROUND(Anteile!$B$30/'Abs3'!$J$2102*'Abs3'!J1248,0)</f>
        <v>0</v>
      </c>
      <c r="L1248" s="8">
        <f>Gmden!M1247</f>
        <v>1547346.9837459612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ROUND(Anteile!$B$31/'Abs3'!$M$2102*'Abs3'!M1248,0)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41705</v>
      </c>
      <c r="B1249" s="9">
        <f t="shared" si="95"/>
        <v>4</v>
      </c>
      <c r="C1249" s="9">
        <f t="shared" si="96"/>
        <v>0</v>
      </c>
      <c r="D1249" s="7" t="str">
        <f>Gmden!D1248</f>
        <v>Aurach am Hongar</v>
      </c>
      <c r="E1249" s="8">
        <f>Gmden!E1248</f>
        <v>1733</v>
      </c>
      <c r="F1249" s="37">
        <f>Gmden!N1248</f>
        <v>0</v>
      </c>
      <c r="G1249" s="8">
        <f t="shared" si="97"/>
        <v>0</v>
      </c>
      <c r="H1249" s="25">
        <f>ROUND(Anteile!$B$29/'Abs3'!$G$2102*'Abs3'!G1249,0)</f>
        <v>0</v>
      </c>
      <c r="I1249" s="37">
        <f>Gmden!O1248</f>
        <v>0</v>
      </c>
      <c r="J1249" s="8">
        <f t="shared" si="98"/>
        <v>0</v>
      </c>
      <c r="K1249" s="25">
        <f>ROUND(Anteile!$B$30/'Abs3'!$J$2102*'Abs3'!J1249,0)</f>
        <v>0</v>
      </c>
      <c r="L1249" s="8">
        <f>Gmden!M1248</f>
        <v>1629307.9134786315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ROUND(Anteile!$B$31/'Abs3'!$M$2102*'Abs3'!M1249,0)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41706</v>
      </c>
      <c r="B1250" s="9">
        <f t="shared" si="95"/>
        <v>4</v>
      </c>
      <c r="C1250" s="9">
        <f t="shared" si="96"/>
        <v>0</v>
      </c>
      <c r="D1250" s="7" t="str">
        <f>Gmden!D1249</f>
        <v>Berg im Attergau</v>
      </c>
      <c r="E1250" s="8">
        <f>Gmden!E1249</f>
        <v>1056</v>
      </c>
      <c r="F1250" s="37">
        <f>Gmden!N1249</f>
        <v>0</v>
      </c>
      <c r="G1250" s="8">
        <f t="shared" si="97"/>
        <v>0</v>
      </c>
      <c r="H1250" s="25">
        <f>ROUND(Anteile!$B$29/'Abs3'!$G$2102*'Abs3'!G1250,0)</f>
        <v>0</v>
      </c>
      <c r="I1250" s="37">
        <f>Gmden!O1249</f>
        <v>0</v>
      </c>
      <c r="J1250" s="8">
        <f t="shared" si="98"/>
        <v>0</v>
      </c>
      <c r="K1250" s="25">
        <f>ROUND(Anteile!$B$30/'Abs3'!$J$2102*'Abs3'!J1250,0)</f>
        <v>0</v>
      </c>
      <c r="L1250" s="8">
        <f>Gmden!M1249</f>
        <v>1155936.4697044757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ROUND(Anteile!$B$31/'Abs3'!$M$2102*'Abs3'!M1250,0)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41707</v>
      </c>
      <c r="B1251" s="9">
        <f t="shared" si="95"/>
        <v>4</v>
      </c>
      <c r="C1251" s="9">
        <f t="shared" si="96"/>
        <v>0</v>
      </c>
      <c r="D1251" s="7" t="str">
        <f>Gmden!D1250</f>
        <v>Desselbrunn</v>
      </c>
      <c r="E1251" s="8">
        <f>Gmden!E1250</f>
        <v>1832</v>
      </c>
      <c r="F1251" s="37">
        <f>Gmden!N1250</f>
        <v>0</v>
      </c>
      <c r="G1251" s="8">
        <f t="shared" si="97"/>
        <v>0</v>
      </c>
      <c r="H1251" s="25">
        <f>ROUND(Anteile!$B$29/'Abs3'!$G$2102*'Abs3'!G1251,0)</f>
        <v>0</v>
      </c>
      <c r="I1251" s="37">
        <f>Gmden!O1250</f>
        <v>0</v>
      </c>
      <c r="J1251" s="8">
        <f t="shared" si="98"/>
        <v>0</v>
      </c>
      <c r="K1251" s="25">
        <f>ROUND(Anteile!$B$30/'Abs3'!$J$2102*'Abs3'!J1251,0)</f>
        <v>0</v>
      </c>
      <c r="L1251" s="8">
        <f>Gmden!M1250</f>
        <v>1892432.8396785073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ROUND(Anteile!$B$31/'Abs3'!$M$2102*'Abs3'!M1251,0)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41708</v>
      </c>
      <c r="B1252" s="9">
        <f t="shared" si="95"/>
        <v>4</v>
      </c>
      <c r="C1252" s="9">
        <f t="shared" si="96"/>
        <v>0</v>
      </c>
      <c r="D1252" s="7" t="str">
        <f>Gmden!D1251</f>
        <v>Fornach</v>
      </c>
      <c r="E1252" s="8">
        <f>Gmden!E1251</f>
        <v>990</v>
      </c>
      <c r="F1252" s="37">
        <f>Gmden!N1251</f>
        <v>0</v>
      </c>
      <c r="G1252" s="8">
        <f t="shared" si="97"/>
        <v>0</v>
      </c>
      <c r="H1252" s="25">
        <f>ROUND(Anteile!$B$29/'Abs3'!$G$2102*'Abs3'!G1252,0)</f>
        <v>0</v>
      </c>
      <c r="I1252" s="37">
        <f>Gmden!O1251</f>
        <v>0</v>
      </c>
      <c r="J1252" s="8">
        <f t="shared" si="98"/>
        <v>0</v>
      </c>
      <c r="K1252" s="25">
        <f>ROUND(Anteile!$B$30/'Abs3'!$J$2102*'Abs3'!J1252,0)</f>
        <v>0</v>
      </c>
      <c r="L1252" s="8">
        <f>Gmden!M1251</f>
        <v>1036517.9019987566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ROUND(Anteile!$B$31/'Abs3'!$M$2102*'Abs3'!M1252,0)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41709</v>
      </c>
      <c r="B1253" s="9">
        <f t="shared" si="95"/>
        <v>4</v>
      </c>
      <c r="C1253" s="9">
        <f t="shared" si="96"/>
        <v>0</v>
      </c>
      <c r="D1253" s="7" t="str">
        <f>Gmden!D1252</f>
        <v>Frankenburg am Hausruck</v>
      </c>
      <c r="E1253" s="8">
        <f>Gmden!E1252</f>
        <v>4874</v>
      </c>
      <c r="F1253" s="37">
        <f>Gmden!N1252</f>
        <v>0</v>
      </c>
      <c r="G1253" s="8">
        <f t="shared" si="97"/>
        <v>0</v>
      </c>
      <c r="H1253" s="25">
        <f>ROUND(Anteile!$B$29/'Abs3'!$G$2102*'Abs3'!G1253,0)</f>
        <v>0</v>
      </c>
      <c r="I1253" s="37">
        <f>Gmden!O1252</f>
        <v>0</v>
      </c>
      <c r="J1253" s="8">
        <f t="shared" si="98"/>
        <v>0</v>
      </c>
      <c r="K1253" s="25">
        <f>ROUND(Anteile!$B$30/'Abs3'!$J$2102*'Abs3'!J1253,0)</f>
        <v>0</v>
      </c>
      <c r="L1253" s="8">
        <f>Gmden!M1252</f>
        <v>5877380.9529110501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ROUND(Anteile!$B$31/'Abs3'!$M$2102*'Abs3'!M1253,0)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41710</v>
      </c>
      <c r="B1254" s="9">
        <f t="shared" si="95"/>
        <v>4</v>
      </c>
      <c r="C1254" s="9">
        <f t="shared" si="96"/>
        <v>0</v>
      </c>
      <c r="D1254" s="7" t="str">
        <f>Gmden!D1253</f>
        <v>Frankenmarkt</v>
      </c>
      <c r="E1254" s="8">
        <f>Gmden!E1253</f>
        <v>3664</v>
      </c>
      <c r="F1254" s="37">
        <f>Gmden!N1253</f>
        <v>0</v>
      </c>
      <c r="G1254" s="8">
        <f t="shared" si="97"/>
        <v>0</v>
      </c>
      <c r="H1254" s="25">
        <f>ROUND(Anteile!$B$29/'Abs3'!$G$2102*'Abs3'!G1254,0)</f>
        <v>0</v>
      </c>
      <c r="I1254" s="37">
        <f>Gmden!O1253</f>
        <v>0</v>
      </c>
      <c r="J1254" s="8">
        <f t="shared" si="98"/>
        <v>0</v>
      </c>
      <c r="K1254" s="25">
        <f>ROUND(Anteile!$B$30/'Abs3'!$J$2102*'Abs3'!J1254,0)</f>
        <v>0</v>
      </c>
      <c r="L1254" s="8">
        <f>Gmden!M1253</f>
        <v>5071921.3493570145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ROUND(Anteile!$B$31/'Abs3'!$M$2102*'Abs3'!M1254,0)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41711</v>
      </c>
      <c r="B1255" s="9">
        <f t="shared" si="95"/>
        <v>4</v>
      </c>
      <c r="C1255" s="9">
        <f t="shared" si="96"/>
        <v>0</v>
      </c>
      <c r="D1255" s="7" t="str">
        <f>Gmden!D1254</f>
        <v>Gampern</v>
      </c>
      <c r="E1255" s="8">
        <f>Gmden!E1254</f>
        <v>2958</v>
      </c>
      <c r="F1255" s="37">
        <f>Gmden!N1254</f>
        <v>0</v>
      </c>
      <c r="G1255" s="8">
        <f t="shared" si="97"/>
        <v>0</v>
      </c>
      <c r="H1255" s="25">
        <f>ROUND(Anteile!$B$29/'Abs3'!$G$2102*'Abs3'!G1255,0)</f>
        <v>0</v>
      </c>
      <c r="I1255" s="37">
        <f>Gmden!O1254</f>
        <v>0</v>
      </c>
      <c r="J1255" s="8">
        <f t="shared" si="98"/>
        <v>0</v>
      </c>
      <c r="K1255" s="25">
        <f>ROUND(Anteile!$B$30/'Abs3'!$J$2102*'Abs3'!J1255,0)</f>
        <v>0</v>
      </c>
      <c r="L1255" s="8">
        <f>Gmden!M1254</f>
        <v>4593328.9064568914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ROUND(Anteile!$B$31/'Abs3'!$M$2102*'Abs3'!M1255,0)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41712</v>
      </c>
      <c r="B1256" s="9">
        <f t="shared" si="95"/>
        <v>4</v>
      </c>
      <c r="C1256" s="9">
        <f t="shared" si="96"/>
        <v>0</v>
      </c>
      <c r="D1256" s="7" t="str">
        <f>Gmden!D1255</f>
        <v>Innerschwand am Mondsee</v>
      </c>
      <c r="E1256" s="8">
        <f>Gmden!E1255</f>
        <v>1167</v>
      </c>
      <c r="F1256" s="37">
        <f>Gmden!N1255</f>
        <v>0</v>
      </c>
      <c r="G1256" s="8">
        <f t="shared" si="97"/>
        <v>0</v>
      </c>
      <c r="H1256" s="25">
        <f>ROUND(Anteile!$B$29/'Abs3'!$G$2102*'Abs3'!G1256,0)</f>
        <v>0</v>
      </c>
      <c r="I1256" s="37">
        <f>Gmden!O1255</f>
        <v>0</v>
      </c>
      <c r="J1256" s="8">
        <f t="shared" si="98"/>
        <v>0</v>
      </c>
      <c r="K1256" s="25">
        <f>ROUND(Anteile!$B$30/'Abs3'!$J$2102*'Abs3'!J1256,0)</f>
        <v>0</v>
      </c>
      <c r="L1256" s="8">
        <f>Gmden!M1255</f>
        <v>1291767.3066363013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ROUND(Anteile!$B$31/'Abs3'!$M$2102*'Abs3'!M1256,0)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41713</v>
      </c>
      <c r="B1257" s="9">
        <f t="shared" si="95"/>
        <v>4</v>
      </c>
      <c r="C1257" s="9">
        <f t="shared" si="96"/>
        <v>0</v>
      </c>
      <c r="D1257" s="7" t="str">
        <f>Gmden!D1256</f>
        <v>Lenzing</v>
      </c>
      <c r="E1257" s="8">
        <f>Gmden!E1256</f>
        <v>5181</v>
      </c>
      <c r="F1257" s="37">
        <f>Gmden!N1256</f>
        <v>0</v>
      </c>
      <c r="G1257" s="8">
        <f t="shared" si="97"/>
        <v>0</v>
      </c>
      <c r="H1257" s="25">
        <f>ROUND(Anteile!$B$29/'Abs3'!$G$2102*'Abs3'!G1257,0)</f>
        <v>0</v>
      </c>
      <c r="I1257" s="37">
        <f>Gmden!O1256</f>
        <v>0</v>
      </c>
      <c r="J1257" s="8">
        <f t="shared" si="98"/>
        <v>0</v>
      </c>
      <c r="K1257" s="25">
        <f>ROUND(Anteile!$B$30/'Abs3'!$J$2102*'Abs3'!J1257,0)</f>
        <v>0</v>
      </c>
      <c r="L1257" s="8">
        <f>Gmden!M1256</f>
        <v>12705601.541126825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ROUND(Anteile!$B$31/'Abs3'!$M$2102*'Abs3'!M1257,0)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41714</v>
      </c>
      <c r="B1258" s="9">
        <f t="shared" si="95"/>
        <v>4</v>
      </c>
      <c r="C1258" s="9">
        <f t="shared" si="96"/>
        <v>0</v>
      </c>
      <c r="D1258" s="7" t="str">
        <f>Gmden!D1257</f>
        <v>Manning</v>
      </c>
      <c r="E1258" s="8">
        <f>Gmden!E1257</f>
        <v>797</v>
      </c>
      <c r="F1258" s="37">
        <f>Gmden!N1257</f>
        <v>0</v>
      </c>
      <c r="G1258" s="8">
        <f t="shared" si="97"/>
        <v>0</v>
      </c>
      <c r="H1258" s="25">
        <f>ROUND(Anteile!$B$29/'Abs3'!$G$2102*'Abs3'!G1258,0)</f>
        <v>0</v>
      </c>
      <c r="I1258" s="37">
        <f>Gmden!O1257</f>
        <v>0</v>
      </c>
      <c r="J1258" s="8">
        <f t="shared" si="98"/>
        <v>0</v>
      </c>
      <c r="K1258" s="25">
        <f>ROUND(Anteile!$B$30/'Abs3'!$J$2102*'Abs3'!J1258,0)</f>
        <v>0</v>
      </c>
      <c r="L1258" s="8">
        <f>Gmden!M1257</f>
        <v>723158.45940707973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ROUND(Anteile!$B$31/'Abs3'!$M$2102*'Abs3'!M1258,0)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41715</v>
      </c>
      <c r="B1259" s="9">
        <f t="shared" si="95"/>
        <v>4</v>
      </c>
      <c r="C1259" s="9">
        <f t="shared" si="96"/>
        <v>0</v>
      </c>
      <c r="D1259" s="7" t="str">
        <f>Gmden!D1258</f>
        <v>Mondsee</v>
      </c>
      <c r="E1259" s="8">
        <f>Gmden!E1258</f>
        <v>3784</v>
      </c>
      <c r="F1259" s="37">
        <f>Gmden!N1258</f>
        <v>0</v>
      </c>
      <c r="G1259" s="8">
        <f t="shared" si="97"/>
        <v>0</v>
      </c>
      <c r="H1259" s="25">
        <f>ROUND(Anteile!$B$29/'Abs3'!$G$2102*'Abs3'!G1259,0)</f>
        <v>0</v>
      </c>
      <c r="I1259" s="37">
        <f>Gmden!O1258</f>
        <v>0</v>
      </c>
      <c r="J1259" s="8">
        <f t="shared" si="98"/>
        <v>0</v>
      </c>
      <c r="K1259" s="25">
        <f>ROUND(Anteile!$B$30/'Abs3'!$J$2102*'Abs3'!J1259,0)</f>
        <v>0</v>
      </c>
      <c r="L1259" s="8">
        <f>Gmden!M1258</f>
        <v>6498337.1547508026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ROUND(Anteile!$B$31/'Abs3'!$M$2102*'Abs3'!M1259,0)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41716</v>
      </c>
      <c r="B1260" s="9">
        <f t="shared" si="95"/>
        <v>4</v>
      </c>
      <c r="C1260" s="9">
        <f t="shared" si="96"/>
        <v>0</v>
      </c>
      <c r="D1260" s="7" t="str">
        <f>Gmden!D1259</f>
        <v>Neukirchen an der Vöckla</v>
      </c>
      <c r="E1260" s="8">
        <f>Gmden!E1259</f>
        <v>2606</v>
      </c>
      <c r="F1260" s="37">
        <f>Gmden!N1259</f>
        <v>0</v>
      </c>
      <c r="G1260" s="8">
        <f t="shared" si="97"/>
        <v>0</v>
      </c>
      <c r="H1260" s="25">
        <f>ROUND(Anteile!$B$29/'Abs3'!$G$2102*'Abs3'!G1260,0)</f>
        <v>0</v>
      </c>
      <c r="I1260" s="37">
        <f>Gmden!O1259</f>
        <v>0</v>
      </c>
      <c r="J1260" s="8">
        <f t="shared" si="98"/>
        <v>0</v>
      </c>
      <c r="K1260" s="25">
        <f>ROUND(Anteile!$B$30/'Abs3'!$J$2102*'Abs3'!J1260,0)</f>
        <v>0</v>
      </c>
      <c r="L1260" s="8">
        <f>Gmden!M1259</f>
        <v>2971535.6554236338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ROUND(Anteile!$B$31/'Abs3'!$M$2102*'Abs3'!M1260,0)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41717</v>
      </c>
      <c r="B1261" s="9">
        <f t="shared" si="95"/>
        <v>4</v>
      </c>
      <c r="C1261" s="9">
        <f t="shared" si="96"/>
        <v>0</v>
      </c>
      <c r="D1261" s="7" t="str">
        <f>Gmden!D1260</f>
        <v>Niederthalheim</v>
      </c>
      <c r="E1261" s="8">
        <f>Gmden!E1260</f>
        <v>1120</v>
      </c>
      <c r="F1261" s="37">
        <f>Gmden!N1260</f>
        <v>0</v>
      </c>
      <c r="G1261" s="8">
        <f t="shared" si="97"/>
        <v>0</v>
      </c>
      <c r="H1261" s="25">
        <f>ROUND(Anteile!$B$29/'Abs3'!$G$2102*'Abs3'!G1261,0)</f>
        <v>0</v>
      </c>
      <c r="I1261" s="37">
        <f>Gmden!O1260</f>
        <v>0</v>
      </c>
      <c r="J1261" s="8">
        <f t="shared" si="98"/>
        <v>0</v>
      </c>
      <c r="K1261" s="25">
        <f>ROUND(Anteile!$B$30/'Abs3'!$J$2102*'Abs3'!J1261,0)</f>
        <v>0</v>
      </c>
      <c r="L1261" s="8">
        <f>Gmden!M1260</f>
        <v>1021361.7470086942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ROUND(Anteile!$B$31/'Abs3'!$M$2102*'Abs3'!M1261,0)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41718</v>
      </c>
      <c r="B1262" s="9">
        <f t="shared" si="95"/>
        <v>4</v>
      </c>
      <c r="C1262" s="9">
        <f t="shared" si="96"/>
        <v>0</v>
      </c>
      <c r="D1262" s="7" t="str">
        <f>Gmden!D1261</f>
        <v>Nußdorf am Attersee</v>
      </c>
      <c r="E1262" s="8">
        <f>Gmden!E1261</f>
        <v>1138</v>
      </c>
      <c r="F1262" s="37">
        <f>Gmden!N1261</f>
        <v>0</v>
      </c>
      <c r="G1262" s="8">
        <f t="shared" si="97"/>
        <v>0</v>
      </c>
      <c r="H1262" s="25">
        <f>ROUND(Anteile!$B$29/'Abs3'!$G$2102*'Abs3'!G1262,0)</f>
        <v>0</v>
      </c>
      <c r="I1262" s="37">
        <f>Gmden!O1261</f>
        <v>0</v>
      </c>
      <c r="J1262" s="8">
        <f t="shared" si="98"/>
        <v>0</v>
      </c>
      <c r="K1262" s="25">
        <f>ROUND(Anteile!$B$30/'Abs3'!$J$2102*'Abs3'!J1262,0)</f>
        <v>0</v>
      </c>
      <c r="L1262" s="8">
        <f>Gmden!M1261</f>
        <v>1501536.0162922684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ROUND(Anteile!$B$31/'Abs3'!$M$2102*'Abs3'!M1262,0)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41719</v>
      </c>
      <c r="B1263" s="9">
        <f t="shared" si="95"/>
        <v>4</v>
      </c>
      <c r="C1263" s="9">
        <f t="shared" si="96"/>
        <v>0</v>
      </c>
      <c r="D1263" s="7" t="str">
        <f>Gmden!D1262</f>
        <v>Oberhofen am Irrsee</v>
      </c>
      <c r="E1263" s="8">
        <f>Gmden!E1262</f>
        <v>1662</v>
      </c>
      <c r="F1263" s="37">
        <f>Gmden!N1262</f>
        <v>0</v>
      </c>
      <c r="G1263" s="8">
        <f t="shared" si="97"/>
        <v>0</v>
      </c>
      <c r="H1263" s="25">
        <f>ROUND(Anteile!$B$29/'Abs3'!$G$2102*'Abs3'!G1263,0)</f>
        <v>0</v>
      </c>
      <c r="I1263" s="37">
        <f>Gmden!O1262</f>
        <v>0</v>
      </c>
      <c r="J1263" s="8">
        <f t="shared" si="98"/>
        <v>0</v>
      </c>
      <c r="K1263" s="25">
        <f>ROUND(Anteile!$B$30/'Abs3'!$J$2102*'Abs3'!J1263,0)</f>
        <v>0</v>
      </c>
      <c r="L1263" s="8">
        <f>Gmden!M1262</f>
        <v>1807810.2562039732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ROUND(Anteile!$B$31/'Abs3'!$M$2102*'Abs3'!M1263,0)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41720</v>
      </c>
      <c r="B1264" s="9">
        <f t="shared" si="95"/>
        <v>4</v>
      </c>
      <c r="C1264" s="9">
        <f t="shared" si="96"/>
        <v>0</v>
      </c>
      <c r="D1264" s="7" t="str">
        <f>Gmden!D1263</f>
        <v>Oberndorf bei Schwanenstadt</v>
      </c>
      <c r="E1264" s="8">
        <f>Gmden!E1263</f>
        <v>1396</v>
      </c>
      <c r="F1264" s="37">
        <f>Gmden!N1263</f>
        <v>0</v>
      </c>
      <c r="G1264" s="8">
        <f t="shared" si="97"/>
        <v>0</v>
      </c>
      <c r="H1264" s="25">
        <f>ROUND(Anteile!$B$29/'Abs3'!$G$2102*'Abs3'!G1264,0)</f>
        <v>0</v>
      </c>
      <c r="I1264" s="37">
        <f>Gmden!O1263</f>
        <v>0</v>
      </c>
      <c r="J1264" s="8">
        <f t="shared" si="98"/>
        <v>0</v>
      </c>
      <c r="K1264" s="25">
        <f>ROUND(Anteile!$B$30/'Abs3'!$J$2102*'Abs3'!J1264,0)</f>
        <v>0</v>
      </c>
      <c r="L1264" s="8">
        <f>Gmden!M1263</f>
        <v>1605136.6264144082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ROUND(Anteile!$B$31/'Abs3'!$M$2102*'Abs3'!M1264,0)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41721</v>
      </c>
      <c r="B1265" s="9">
        <f t="shared" si="95"/>
        <v>4</v>
      </c>
      <c r="C1265" s="9">
        <f t="shared" si="96"/>
        <v>0</v>
      </c>
      <c r="D1265" s="7" t="str">
        <f>Gmden!D1264</f>
        <v>Oberwang</v>
      </c>
      <c r="E1265" s="8">
        <f>Gmden!E1264</f>
        <v>1741</v>
      </c>
      <c r="F1265" s="37">
        <f>Gmden!N1264</f>
        <v>0</v>
      </c>
      <c r="G1265" s="8">
        <f t="shared" si="97"/>
        <v>0</v>
      </c>
      <c r="H1265" s="25">
        <f>ROUND(Anteile!$B$29/'Abs3'!$G$2102*'Abs3'!G1265,0)</f>
        <v>0</v>
      </c>
      <c r="I1265" s="37">
        <f>Gmden!O1264</f>
        <v>0</v>
      </c>
      <c r="J1265" s="8">
        <f t="shared" si="98"/>
        <v>0</v>
      </c>
      <c r="K1265" s="25">
        <f>ROUND(Anteile!$B$30/'Abs3'!$J$2102*'Abs3'!J1265,0)</f>
        <v>0</v>
      </c>
      <c r="L1265" s="8">
        <f>Gmden!M1264</f>
        <v>2116248.4831715506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ROUND(Anteile!$B$31/'Abs3'!$M$2102*'Abs3'!M1265,0)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41722</v>
      </c>
      <c r="B1266" s="9">
        <f t="shared" si="95"/>
        <v>4</v>
      </c>
      <c r="C1266" s="9">
        <f t="shared" si="96"/>
        <v>0</v>
      </c>
      <c r="D1266" s="7" t="str">
        <f>Gmden!D1265</f>
        <v>Ottnang am Hausruck</v>
      </c>
      <c r="E1266" s="8">
        <f>Gmden!E1265</f>
        <v>3936</v>
      </c>
      <c r="F1266" s="37">
        <f>Gmden!N1265</f>
        <v>0</v>
      </c>
      <c r="G1266" s="8">
        <f t="shared" si="97"/>
        <v>0</v>
      </c>
      <c r="H1266" s="25">
        <f>ROUND(Anteile!$B$29/'Abs3'!$G$2102*'Abs3'!G1266,0)</f>
        <v>0</v>
      </c>
      <c r="I1266" s="37">
        <f>Gmden!O1265</f>
        <v>0</v>
      </c>
      <c r="J1266" s="8">
        <f t="shared" si="98"/>
        <v>0</v>
      </c>
      <c r="K1266" s="25">
        <f>ROUND(Anteile!$B$30/'Abs3'!$J$2102*'Abs3'!J1266,0)</f>
        <v>0</v>
      </c>
      <c r="L1266" s="8">
        <f>Gmden!M1265</f>
        <v>3958216.2889162684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ROUND(Anteile!$B$31/'Abs3'!$M$2102*'Abs3'!M1266,0)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41723</v>
      </c>
      <c r="B1267" s="9">
        <f t="shared" si="95"/>
        <v>4</v>
      </c>
      <c r="C1267" s="9">
        <f t="shared" si="96"/>
        <v>0</v>
      </c>
      <c r="D1267" s="7" t="str">
        <f>Gmden!D1266</f>
        <v>Pfaffing</v>
      </c>
      <c r="E1267" s="8">
        <f>Gmden!E1266</f>
        <v>1473</v>
      </c>
      <c r="F1267" s="37">
        <f>Gmden!N1266</f>
        <v>0</v>
      </c>
      <c r="G1267" s="8">
        <f t="shared" si="97"/>
        <v>0</v>
      </c>
      <c r="H1267" s="25">
        <f>ROUND(Anteile!$B$29/'Abs3'!$G$2102*'Abs3'!G1267,0)</f>
        <v>0</v>
      </c>
      <c r="I1267" s="37">
        <f>Gmden!O1266</f>
        <v>0</v>
      </c>
      <c r="J1267" s="8">
        <f t="shared" si="98"/>
        <v>0</v>
      </c>
      <c r="K1267" s="25">
        <f>ROUND(Anteile!$B$30/'Abs3'!$J$2102*'Abs3'!J1267,0)</f>
        <v>0</v>
      </c>
      <c r="L1267" s="8">
        <f>Gmden!M1266</f>
        <v>1401676.5634587561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ROUND(Anteile!$B$31/'Abs3'!$M$2102*'Abs3'!M1267,0)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41724</v>
      </c>
      <c r="B1268" s="9">
        <f t="shared" si="95"/>
        <v>4</v>
      </c>
      <c r="C1268" s="9">
        <f t="shared" si="96"/>
        <v>0</v>
      </c>
      <c r="D1268" s="7" t="str">
        <f>Gmden!D1267</f>
        <v>Pilsbach</v>
      </c>
      <c r="E1268" s="8">
        <f>Gmden!E1267</f>
        <v>622</v>
      </c>
      <c r="F1268" s="37">
        <f>Gmden!N1267</f>
        <v>0</v>
      </c>
      <c r="G1268" s="8">
        <f t="shared" si="97"/>
        <v>0</v>
      </c>
      <c r="H1268" s="25">
        <f>ROUND(Anteile!$B$29/'Abs3'!$G$2102*'Abs3'!G1268,0)</f>
        <v>0</v>
      </c>
      <c r="I1268" s="37">
        <f>Gmden!O1267</f>
        <v>0</v>
      </c>
      <c r="J1268" s="8">
        <f t="shared" si="98"/>
        <v>0</v>
      </c>
      <c r="K1268" s="25">
        <f>ROUND(Anteile!$B$30/'Abs3'!$J$2102*'Abs3'!J1268,0)</f>
        <v>0</v>
      </c>
      <c r="L1268" s="8">
        <f>Gmden!M1267</f>
        <v>565688.3661244713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ROUND(Anteile!$B$31/'Abs3'!$M$2102*'Abs3'!M1268,0)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41725</v>
      </c>
      <c r="B1269" s="9">
        <f t="shared" si="95"/>
        <v>4</v>
      </c>
      <c r="C1269" s="9">
        <f t="shared" si="96"/>
        <v>0</v>
      </c>
      <c r="D1269" s="7" t="str">
        <f>Gmden!D1268</f>
        <v>Pitzenberg</v>
      </c>
      <c r="E1269" s="8">
        <f>Gmden!E1268</f>
        <v>525</v>
      </c>
      <c r="F1269" s="37">
        <f>Gmden!N1268</f>
        <v>0</v>
      </c>
      <c r="G1269" s="8">
        <f t="shared" si="97"/>
        <v>0</v>
      </c>
      <c r="H1269" s="25">
        <f>ROUND(Anteile!$B$29/'Abs3'!$G$2102*'Abs3'!G1269,0)</f>
        <v>0</v>
      </c>
      <c r="I1269" s="37">
        <f>Gmden!O1268</f>
        <v>0</v>
      </c>
      <c r="J1269" s="8">
        <f t="shared" si="98"/>
        <v>0</v>
      </c>
      <c r="K1269" s="25">
        <f>ROUND(Anteile!$B$30/'Abs3'!$J$2102*'Abs3'!J1269,0)</f>
        <v>0</v>
      </c>
      <c r="L1269" s="8">
        <f>Gmden!M1268</f>
        <v>486795.95984782546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ROUND(Anteile!$B$31/'Abs3'!$M$2102*'Abs3'!M1269,0)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41726</v>
      </c>
      <c r="B1270" s="9">
        <f t="shared" si="95"/>
        <v>4</v>
      </c>
      <c r="C1270" s="9">
        <f t="shared" si="96"/>
        <v>0</v>
      </c>
      <c r="D1270" s="7" t="str">
        <f>Gmden!D1269</f>
        <v>Pöndorf</v>
      </c>
      <c r="E1270" s="8">
        <f>Gmden!E1269</f>
        <v>2407</v>
      </c>
      <c r="F1270" s="37">
        <f>Gmden!N1269</f>
        <v>0</v>
      </c>
      <c r="G1270" s="8">
        <f t="shared" si="97"/>
        <v>0</v>
      </c>
      <c r="H1270" s="25">
        <f>ROUND(Anteile!$B$29/'Abs3'!$G$2102*'Abs3'!G1270,0)</f>
        <v>0</v>
      </c>
      <c r="I1270" s="37">
        <f>Gmden!O1269</f>
        <v>0</v>
      </c>
      <c r="J1270" s="8">
        <f t="shared" si="98"/>
        <v>0</v>
      </c>
      <c r="K1270" s="25">
        <f>ROUND(Anteile!$B$30/'Abs3'!$J$2102*'Abs3'!J1270,0)</f>
        <v>0</v>
      </c>
      <c r="L1270" s="8">
        <f>Gmden!M1269</f>
        <v>2523782.2876070775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ROUND(Anteile!$B$31/'Abs3'!$M$2102*'Abs3'!M1270,0)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41727</v>
      </c>
      <c r="B1271" s="9">
        <f t="shared" si="95"/>
        <v>4</v>
      </c>
      <c r="C1271" s="9">
        <f t="shared" si="96"/>
        <v>0</v>
      </c>
      <c r="D1271" s="7" t="str">
        <f>Gmden!D1270</f>
        <v>Puchkirchen am Trattberg</v>
      </c>
      <c r="E1271" s="8">
        <f>Gmden!E1270</f>
        <v>1076</v>
      </c>
      <c r="F1271" s="37">
        <f>Gmden!N1270</f>
        <v>0</v>
      </c>
      <c r="G1271" s="8">
        <f t="shared" si="97"/>
        <v>0</v>
      </c>
      <c r="H1271" s="25">
        <f>ROUND(Anteile!$B$29/'Abs3'!$G$2102*'Abs3'!G1271,0)</f>
        <v>0</v>
      </c>
      <c r="I1271" s="37">
        <f>Gmden!O1270</f>
        <v>0</v>
      </c>
      <c r="J1271" s="8">
        <f t="shared" si="98"/>
        <v>0</v>
      </c>
      <c r="K1271" s="25">
        <f>ROUND(Anteile!$B$30/'Abs3'!$J$2102*'Abs3'!J1271,0)</f>
        <v>0</v>
      </c>
      <c r="L1271" s="8">
        <f>Gmden!M1270</f>
        <v>1061982.7686976385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ROUND(Anteile!$B$31/'Abs3'!$M$2102*'Abs3'!M1271,0)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41728</v>
      </c>
      <c r="B1272" s="9">
        <f t="shared" si="95"/>
        <v>4</v>
      </c>
      <c r="C1272" s="9">
        <f t="shared" si="96"/>
        <v>0</v>
      </c>
      <c r="D1272" s="7" t="str">
        <f>Gmden!D1271</f>
        <v>Pühret</v>
      </c>
      <c r="E1272" s="8">
        <f>Gmden!E1271</f>
        <v>615</v>
      </c>
      <c r="F1272" s="37">
        <f>Gmden!N1271</f>
        <v>0</v>
      </c>
      <c r="G1272" s="8">
        <f t="shared" si="97"/>
        <v>0</v>
      </c>
      <c r="H1272" s="25">
        <f>ROUND(Anteile!$B$29/'Abs3'!$G$2102*'Abs3'!G1272,0)</f>
        <v>0</v>
      </c>
      <c r="I1272" s="37">
        <f>Gmden!O1271</f>
        <v>0</v>
      </c>
      <c r="J1272" s="8">
        <f t="shared" si="98"/>
        <v>0</v>
      </c>
      <c r="K1272" s="25">
        <f>ROUND(Anteile!$B$30/'Abs3'!$J$2102*'Abs3'!J1272,0)</f>
        <v>0</v>
      </c>
      <c r="L1272" s="8">
        <f>Gmden!M1271</f>
        <v>557273.926393167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ROUND(Anteile!$B$31/'Abs3'!$M$2102*'Abs3'!M1272,0)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41729</v>
      </c>
      <c r="B1273" s="9">
        <f t="shared" si="95"/>
        <v>4</v>
      </c>
      <c r="C1273" s="9">
        <f t="shared" si="96"/>
        <v>0</v>
      </c>
      <c r="D1273" s="7" t="str">
        <f>Gmden!D1272</f>
        <v>Redleiten</v>
      </c>
      <c r="E1273" s="8">
        <f>Gmden!E1272</f>
        <v>539</v>
      </c>
      <c r="F1273" s="37">
        <f>Gmden!N1272</f>
        <v>0</v>
      </c>
      <c r="G1273" s="8">
        <f t="shared" si="97"/>
        <v>0</v>
      </c>
      <c r="H1273" s="25">
        <f>ROUND(Anteile!$B$29/'Abs3'!$G$2102*'Abs3'!G1273,0)</f>
        <v>0</v>
      </c>
      <c r="I1273" s="37">
        <f>Gmden!O1272</f>
        <v>0</v>
      </c>
      <c r="J1273" s="8">
        <f t="shared" si="98"/>
        <v>0</v>
      </c>
      <c r="K1273" s="25">
        <f>ROUND(Anteile!$B$30/'Abs3'!$J$2102*'Abs3'!J1273,0)</f>
        <v>0</v>
      </c>
      <c r="L1273" s="8">
        <f>Gmden!M1272</f>
        <v>510744.98931043409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ROUND(Anteile!$B$31/'Abs3'!$M$2102*'Abs3'!M1273,0)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41730</v>
      </c>
      <c r="B1274" s="9">
        <f t="shared" si="95"/>
        <v>4</v>
      </c>
      <c r="C1274" s="9">
        <f t="shared" si="96"/>
        <v>0</v>
      </c>
      <c r="D1274" s="7" t="str">
        <f>Gmden!D1273</f>
        <v>Redlham</v>
      </c>
      <c r="E1274" s="8">
        <f>Gmden!E1273</f>
        <v>1599</v>
      </c>
      <c r="F1274" s="37">
        <f>Gmden!N1273</f>
        <v>0</v>
      </c>
      <c r="G1274" s="8">
        <f t="shared" si="97"/>
        <v>0</v>
      </c>
      <c r="H1274" s="25">
        <f>ROUND(Anteile!$B$29/'Abs3'!$G$2102*'Abs3'!G1274,0)</f>
        <v>0</v>
      </c>
      <c r="I1274" s="37">
        <f>Gmden!O1273</f>
        <v>0</v>
      </c>
      <c r="J1274" s="8">
        <f t="shared" si="98"/>
        <v>0</v>
      </c>
      <c r="K1274" s="25">
        <f>ROUND(Anteile!$B$30/'Abs3'!$J$2102*'Abs3'!J1274,0)</f>
        <v>0</v>
      </c>
      <c r="L1274" s="8">
        <f>Gmden!M1273</f>
        <v>2908911.1686222339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ROUND(Anteile!$B$31/'Abs3'!$M$2102*'Abs3'!M1274,0)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41731</v>
      </c>
      <c r="B1275" s="9">
        <f t="shared" si="95"/>
        <v>4</v>
      </c>
      <c r="C1275" s="9">
        <f t="shared" si="96"/>
        <v>0</v>
      </c>
      <c r="D1275" s="7" t="str">
        <f>Gmden!D1274</f>
        <v>Regau</v>
      </c>
      <c r="E1275" s="8">
        <f>Gmden!E1274</f>
        <v>6707</v>
      </c>
      <c r="F1275" s="37">
        <f>Gmden!N1274</f>
        <v>0</v>
      </c>
      <c r="G1275" s="8">
        <f t="shared" si="97"/>
        <v>0</v>
      </c>
      <c r="H1275" s="25">
        <f>ROUND(Anteile!$B$29/'Abs3'!$G$2102*'Abs3'!G1275,0)</f>
        <v>0</v>
      </c>
      <c r="I1275" s="37">
        <f>Gmden!O1274</f>
        <v>0</v>
      </c>
      <c r="J1275" s="8">
        <f t="shared" si="98"/>
        <v>0</v>
      </c>
      <c r="K1275" s="25">
        <f>ROUND(Anteile!$B$30/'Abs3'!$J$2102*'Abs3'!J1275,0)</f>
        <v>0</v>
      </c>
      <c r="L1275" s="8">
        <f>Gmden!M1274</f>
        <v>8615541.3125511725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ROUND(Anteile!$B$31/'Abs3'!$M$2102*'Abs3'!M1275,0)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41732</v>
      </c>
      <c r="B1276" s="9">
        <f t="shared" si="95"/>
        <v>4</v>
      </c>
      <c r="C1276" s="9">
        <f t="shared" si="96"/>
        <v>0</v>
      </c>
      <c r="D1276" s="7" t="str">
        <f>Gmden!D1275</f>
        <v>Rüstorf</v>
      </c>
      <c r="E1276" s="8">
        <f>Gmden!E1275</f>
        <v>2095</v>
      </c>
      <c r="F1276" s="37">
        <f>Gmden!N1275</f>
        <v>0</v>
      </c>
      <c r="G1276" s="8">
        <f t="shared" si="97"/>
        <v>0</v>
      </c>
      <c r="H1276" s="25">
        <f>ROUND(Anteile!$B$29/'Abs3'!$G$2102*'Abs3'!G1276,0)</f>
        <v>0</v>
      </c>
      <c r="I1276" s="37">
        <f>Gmden!O1275</f>
        <v>0</v>
      </c>
      <c r="J1276" s="8">
        <f t="shared" si="98"/>
        <v>0</v>
      </c>
      <c r="K1276" s="25">
        <f>ROUND(Anteile!$B$30/'Abs3'!$J$2102*'Abs3'!J1276,0)</f>
        <v>0</v>
      </c>
      <c r="L1276" s="8">
        <f>Gmden!M1275</f>
        <v>2435207.0495832274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ROUND(Anteile!$B$31/'Abs3'!$M$2102*'Abs3'!M1276,0)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41733</v>
      </c>
      <c r="B1277" s="9">
        <f t="shared" si="95"/>
        <v>4</v>
      </c>
      <c r="C1277" s="9">
        <f t="shared" si="96"/>
        <v>0</v>
      </c>
      <c r="D1277" s="7" t="str">
        <f>Gmden!D1276</f>
        <v>Rutzenham</v>
      </c>
      <c r="E1277" s="8">
        <f>Gmden!E1276</f>
        <v>298</v>
      </c>
      <c r="F1277" s="37">
        <f>Gmden!N1276</f>
        <v>0</v>
      </c>
      <c r="G1277" s="8">
        <f t="shared" si="97"/>
        <v>0</v>
      </c>
      <c r="H1277" s="25">
        <f>ROUND(Anteile!$B$29/'Abs3'!$G$2102*'Abs3'!G1277,0)</f>
        <v>0</v>
      </c>
      <c r="I1277" s="37">
        <f>Gmden!O1276</f>
        <v>0</v>
      </c>
      <c r="J1277" s="8">
        <f t="shared" si="98"/>
        <v>0</v>
      </c>
      <c r="K1277" s="25">
        <f>ROUND(Anteile!$B$30/'Abs3'!$J$2102*'Abs3'!J1277,0)</f>
        <v>0</v>
      </c>
      <c r="L1277" s="8">
        <f>Gmden!M1276</f>
        <v>271700.87206186337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ROUND(Anteile!$B$31/'Abs3'!$M$2102*'Abs3'!M1277,0)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41734</v>
      </c>
      <c r="B1278" s="9">
        <f t="shared" si="95"/>
        <v>4</v>
      </c>
      <c r="C1278" s="9">
        <f t="shared" si="96"/>
        <v>0</v>
      </c>
      <c r="D1278" s="7" t="str">
        <f>Gmden!D1277</f>
        <v>St. Georgen im Attergau</v>
      </c>
      <c r="E1278" s="8">
        <f>Gmden!E1277</f>
        <v>4438</v>
      </c>
      <c r="F1278" s="37">
        <f>Gmden!N1277</f>
        <v>0</v>
      </c>
      <c r="G1278" s="8">
        <f t="shared" si="97"/>
        <v>0</v>
      </c>
      <c r="H1278" s="25">
        <f>ROUND(Anteile!$B$29/'Abs3'!$G$2102*'Abs3'!G1278,0)</f>
        <v>0</v>
      </c>
      <c r="I1278" s="37">
        <f>Gmden!O1277</f>
        <v>0</v>
      </c>
      <c r="J1278" s="8">
        <f t="shared" si="98"/>
        <v>0</v>
      </c>
      <c r="K1278" s="25">
        <f>ROUND(Anteile!$B$30/'Abs3'!$J$2102*'Abs3'!J1278,0)</f>
        <v>0</v>
      </c>
      <c r="L1278" s="8">
        <f>Gmden!M1277</f>
        <v>5316805.4996469514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ROUND(Anteile!$B$31/'Abs3'!$M$2102*'Abs3'!M1278,0)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41735</v>
      </c>
      <c r="B1279" s="9">
        <f t="shared" si="95"/>
        <v>4</v>
      </c>
      <c r="C1279" s="9">
        <f t="shared" si="96"/>
        <v>0</v>
      </c>
      <c r="D1279" s="7" t="str">
        <f>Gmden!D1278</f>
        <v>St. Lorenz</v>
      </c>
      <c r="E1279" s="8">
        <f>Gmden!E1278</f>
        <v>2513</v>
      </c>
      <c r="F1279" s="37">
        <f>Gmden!N1278</f>
        <v>0</v>
      </c>
      <c r="G1279" s="8">
        <f t="shared" si="97"/>
        <v>0</v>
      </c>
      <c r="H1279" s="25">
        <f>ROUND(Anteile!$B$29/'Abs3'!$G$2102*'Abs3'!G1279,0)</f>
        <v>0</v>
      </c>
      <c r="I1279" s="37">
        <f>Gmden!O1278</f>
        <v>0</v>
      </c>
      <c r="J1279" s="8">
        <f t="shared" si="98"/>
        <v>0</v>
      </c>
      <c r="K1279" s="25">
        <f>ROUND(Anteile!$B$30/'Abs3'!$J$2102*'Abs3'!J1279,0)</f>
        <v>0</v>
      </c>
      <c r="L1279" s="8">
        <f>Gmden!M1278</f>
        <v>2858924.0093086953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ROUND(Anteile!$B$31/'Abs3'!$M$2102*'Abs3'!M1279,0)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41736</v>
      </c>
      <c r="B1280" s="9">
        <f t="shared" si="95"/>
        <v>4</v>
      </c>
      <c r="C1280" s="9">
        <f t="shared" si="96"/>
        <v>0</v>
      </c>
      <c r="D1280" s="7" t="str">
        <f>Gmden!D1279</f>
        <v>Schlatt</v>
      </c>
      <c r="E1280" s="8">
        <f>Gmden!E1279</f>
        <v>1369</v>
      </c>
      <c r="F1280" s="37">
        <f>Gmden!N1279</f>
        <v>0</v>
      </c>
      <c r="G1280" s="8">
        <f t="shared" si="97"/>
        <v>0</v>
      </c>
      <c r="H1280" s="25">
        <f>ROUND(Anteile!$B$29/'Abs3'!$G$2102*'Abs3'!G1280,0)</f>
        <v>0</v>
      </c>
      <c r="I1280" s="37">
        <f>Gmden!O1279</f>
        <v>0</v>
      </c>
      <c r="J1280" s="8">
        <f t="shared" si="98"/>
        <v>0</v>
      </c>
      <c r="K1280" s="25">
        <f>ROUND(Anteile!$B$30/'Abs3'!$J$2102*'Abs3'!J1280,0)</f>
        <v>0</v>
      </c>
      <c r="L1280" s="8">
        <f>Gmden!M1279</f>
        <v>1483515.547450806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ROUND(Anteile!$B$31/'Abs3'!$M$2102*'Abs3'!M1280,0)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41737</v>
      </c>
      <c r="B1281" s="9">
        <f t="shared" si="95"/>
        <v>4</v>
      </c>
      <c r="C1281" s="9">
        <f t="shared" si="96"/>
        <v>0</v>
      </c>
      <c r="D1281" s="7" t="str">
        <f>Gmden!D1280</f>
        <v>Schörfling am Attersee</v>
      </c>
      <c r="E1281" s="8">
        <f>Gmden!E1280</f>
        <v>3461</v>
      </c>
      <c r="F1281" s="37">
        <f>Gmden!N1280</f>
        <v>0</v>
      </c>
      <c r="G1281" s="8">
        <f t="shared" si="97"/>
        <v>0</v>
      </c>
      <c r="H1281" s="25">
        <f>ROUND(Anteile!$B$29/'Abs3'!$G$2102*'Abs3'!G1281,0)</f>
        <v>0</v>
      </c>
      <c r="I1281" s="37">
        <f>Gmden!O1280</f>
        <v>0</v>
      </c>
      <c r="J1281" s="8">
        <f t="shared" si="98"/>
        <v>0</v>
      </c>
      <c r="K1281" s="25">
        <f>ROUND(Anteile!$B$30/'Abs3'!$J$2102*'Abs3'!J1281,0)</f>
        <v>0</v>
      </c>
      <c r="L1281" s="8">
        <f>Gmden!M1280</f>
        <v>4693602.2271491885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ROUND(Anteile!$B$31/'Abs3'!$M$2102*'Abs3'!M1281,0)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41738</v>
      </c>
      <c r="B1282" s="9">
        <f t="shared" si="95"/>
        <v>4</v>
      </c>
      <c r="C1282" s="9">
        <f t="shared" si="96"/>
        <v>0</v>
      </c>
      <c r="D1282" s="7" t="str">
        <f>Gmden!D1281</f>
        <v>Schwanenstadt</v>
      </c>
      <c r="E1282" s="8">
        <f>Gmden!E1281</f>
        <v>4357</v>
      </c>
      <c r="F1282" s="37">
        <f>Gmden!N1281</f>
        <v>0</v>
      </c>
      <c r="G1282" s="8">
        <f t="shared" si="97"/>
        <v>0</v>
      </c>
      <c r="H1282" s="25">
        <f>ROUND(Anteile!$B$29/'Abs3'!$G$2102*'Abs3'!G1282,0)</f>
        <v>0</v>
      </c>
      <c r="I1282" s="37">
        <f>Gmden!O1281</f>
        <v>0</v>
      </c>
      <c r="J1282" s="8">
        <f t="shared" si="98"/>
        <v>0</v>
      </c>
      <c r="K1282" s="25">
        <f>ROUND(Anteile!$B$30/'Abs3'!$J$2102*'Abs3'!J1282,0)</f>
        <v>0</v>
      </c>
      <c r="L1282" s="8">
        <f>Gmden!M1281</f>
        <v>5555370.4227561438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ROUND(Anteile!$B$31/'Abs3'!$M$2102*'Abs3'!M1282,0)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41739</v>
      </c>
      <c r="B1283" s="9">
        <f t="shared" si="95"/>
        <v>4</v>
      </c>
      <c r="C1283" s="9">
        <f t="shared" si="96"/>
        <v>0</v>
      </c>
      <c r="D1283" s="7" t="str">
        <f>Gmden!D1282</f>
        <v>Seewalchen am Attersee</v>
      </c>
      <c r="E1283" s="8">
        <f>Gmden!E1282</f>
        <v>5578</v>
      </c>
      <c r="F1283" s="37">
        <f>Gmden!N1282</f>
        <v>0</v>
      </c>
      <c r="G1283" s="8">
        <f t="shared" si="97"/>
        <v>0</v>
      </c>
      <c r="H1283" s="25">
        <f>ROUND(Anteile!$B$29/'Abs3'!$G$2102*'Abs3'!G1283,0)</f>
        <v>0</v>
      </c>
      <c r="I1283" s="37">
        <f>Gmden!O1282</f>
        <v>0</v>
      </c>
      <c r="J1283" s="8">
        <f t="shared" si="98"/>
        <v>0</v>
      </c>
      <c r="K1283" s="25">
        <f>ROUND(Anteile!$B$30/'Abs3'!$J$2102*'Abs3'!J1283,0)</f>
        <v>0</v>
      </c>
      <c r="L1283" s="8">
        <f>Gmden!M1282</f>
        <v>6054199.4858879428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ROUND(Anteile!$B$31/'Abs3'!$M$2102*'Abs3'!M1283,0)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41740</v>
      </c>
      <c r="B1284" s="9">
        <f t="shared" si="95"/>
        <v>4</v>
      </c>
      <c r="C1284" s="9">
        <f t="shared" si="96"/>
        <v>0</v>
      </c>
      <c r="D1284" s="7" t="str">
        <f>Gmden!D1283</f>
        <v>Steinbach am Attersee</v>
      </c>
      <c r="E1284" s="8">
        <f>Gmden!E1283</f>
        <v>880</v>
      </c>
      <c r="F1284" s="37">
        <f>Gmden!N1283</f>
        <v>0</v>
      </c>
      <c r="G1284" s="8">
        <f t="shared" si="97"/>
        <v>0</v>
      </c>
      <c r="H1284" s="25">
        <f>ROUND(Anteile!$B$29/'Abs3'!$G$2102*'Abs3'!G1284,0)</f>
        <v>0</v>
      </c>
      <c r="I1284" s="37">
        <f>Gmden!O1283</f>
        <v>0</v>
      </c>
      <c r="J1284" s="8">
        <f t="shared" si="98"/>
        <v>0</v>
      </c>
      <c r="K1284" s="25">
        <f>ROUND(Anteile!$B$30/'Abs3'!$J$2102*'Abs3'!J1284,0)</f>
        <v>0</v>
      </c>
      <c r="L1284" s="8">
        <f>Gmden!M1283</f>
        <v>1240880.4371637162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ROUND(Anteile!$B$31/'Abs3'!$M$2102*'Abs3'!M1284,0)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41741</v>
      </c>
      <c r="B1285" s="9">
        <f t="shared" si="95"/>
        <v>4</v>
      </c>
      <c r="C1285" s="9">
        <f t="shared" si="96"/>
        <v>0</v>
      </c>
      <c r="D1285" s="7" t="str">
        <f>Gmden!D1284</f>
        <v>Straß im Attergau</v>
      </c>
      <c r="E1285" s="8">
        <f>Gmden!E1284</f>
        <v>1485</v>
      </c>
      <c r="F1285" s="37">
        <f>Gmden!N1284</f>
        <v>0</v>
      </c>
      <c r="G1285" s="8">
        <f t="shared" si="97"/>
        <v>0</v>
      </c>
      <c r="H1285" s="25">
        <f>ROUND(Anteile!$B$29/'Abs3'!$G$2102*'Abs3'!G1285,0)</f>
        <v>0</v>
      </c>
      <c r="I1285" s="37">
        <f>Gmden!O1284</f>
        <v>0</v>
      </c>
      <c r="J1285" s="8">
        <f t="shared" si="98"/>
        <v>0</v>
      </c>
      <c r="K1285" s="25">
        <f>ROUND(Anteile!$B$30/'Abs3'!$J$2102*'Abs3'!J1285,0)</f>
        <v>0</v>
      </c>
      <c r="L1285" s="8">
        <f>Gmden!M1284</f>
        <v>1560060.9829981348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ROUND(Anteile!$B$31/'Abs3'!$M$2102*'Abs3'!M1285,0)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41742</v>
      </c>
      <c r="B1286" s="9">
        <f t="shared" si="95"/>
        <v>4</v>
      </c>
      <c r="C1286" s="9">
        <f t="shared" si="96"/>
        <v>0</v>
      </c>
      <c r="D1286" s="7" t="str">
        <f>Gmden!D1285</f>
        <v>Tiefgraben</v>
      </c>
      <c r="E1286" s="8">
        <f>Gmden!E1285</f>
        <v>3978</v>
      </c>
      <c r="F1286" s="37">
        <f>Gmden!N1285</f>
        <v>0</v>
      </c>
      <c r="G1286" s="8">
        <f t="shared" si="97"/>
        <v>0</v>
      </c>
      <c r="H1286" s="25">
        <f>ROUND(Anteile!$B$29/'Abs3'!$G$2102*'Abs3'!G1286,0)</f>
        <v>0</v>
      </c>
      <c r="I1286" s="37">
        <f>Gmden!O1285</f>
        <v>0</v>
      </c>
      <c r="J1286" s="8">
        <f t="shared" si="98"/>
        <v>0</v>
      </c>
      <c r="K1286" s="25">
        <f>ROUND(Anteile!$B$30/'Abs3'!$J$2102*'Abs3'!J1286,0)</f>
        <v>0</v>
      </c>
      <c r="L1286" s="8">
        <f>Gmden!M1285</f>
        <v>4529790.1673040949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ROUND(Anteile!$B$31/'Abs3'!$M$2102*'Abs3'!M1286,0)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41743</v>
      </c>
      <c r="B1287" s="9">
        <f t="shared" si="95"/>
        <v>4</v>
      </c>
      <c r="C1287" s="9">
        <f t="shared" si="96"/>
        <v>0</v>
      </c>
      <c r="D1287" s="7" t="str">
        <f>Gmden!D1286</f>
        <v>Timelkam</v>
      </c>
      <c r="E1287" s="8">
        <f>Gmden!E1286</f>
        <v>5691</v>
      </c>
      <c r="F1287" s="37">
        <f>Gmden!N1286</f>
        <v>0</v>
      </c>
      <c r="G1287" s="8">
        <f t="shared" si="97"/>
        <v>0</v>
      </c>
      <c r="H1287" s="25">
        <f>ROUND(Anteile!$B$29/'Abs3'!$G$2102*'Abs3'!G1287,0)</f>
        <v>0</v>
      </c>
      <c r="I1287" s="37">
        <f>Gmden!O1286</f>
        <v>0</v>
      </c>
      <c r="J1287" s="8">
        <f t="shared" si="98"/>
        <v>0</v>
      </c>
      <c r="K1287" s="25">
        <f>ROUND(Anteile!$B$30/'Abs3'!$J$2102*'Abs3'!J1287,0)</f>
        <v>0</v>
      </c>
      <c r="L1287" s="8">
        <f>Gmden!M1286</f>
        <v>6324474.9715504274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ROUND(Anteile!$B$31/'Abs3'!$M$2102*'Abs3'!M1287,0)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41744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Ungenach</v>
      </c>
      <c r="E1288" s="8">
        <f>Gmden!E1287</f>
        <v>1501</v>
      </c>
      <c r="F1288" s="37">
        <f>Gmden!N1287</f>
        <v>0</v>
      </c>
      <c r="G1288" s="8">
        <f t="shared" ref="G1288:G1351" si="102">IF(AND(E1288&gt;$G$5,F1288=1),E1288,0)</f>
        <v>0</v>
      </c>
      <c r="H1288" s="25">
        <f>ROUND(Anteile!$B$29/'Abs3'!$G$2102*'Abs3'!G1288,0)</f>
        <v>0</v>
      </c>
      <c r="I1288" s="37">
        <f>Gmden!O1287</f>
        <v>0</v>
      </c>
      <c r="J1288" s="8">
        <f t="shared" ref="J1288:J1351" si="103">IF(I1288=1,E1288,0)</f>
        <v>0</v>
      </c>
      <c r="K1288" s="25">
        <f>ROUND(Anteile!$B$30/'Abs3'!$J$2102*'Abs3'!J1288,0)</f>
        <v>0</v>
      </c>
      <c r="L1288" s="8">
        <f>Gmden!M1287</f>
        <v>1401137.4923839732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ROUND(Anteile!$B$31/'Abs3'!$M$2102*'Abs3'!M1288,0)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41745</v>
      </c>
      <c r="B1289" s="9">
        <f t="shared" si="100"/>
        <v>4</v>
      </c>
      <c r="C1289" s="9">
        <f t="shared" si="101"/>
        <v>0</v>
      </c>
      <c r="D1289" s="7" t="str">
        <f>Gmden!D1288</f>
        <v>Unterach am Attersee</v>
      </c>
      <c r="E1289" s="8">
        <f>Gmden!E1288</f>
        <v>1469</v>
      </c>
      <c r="F1289" s="37">
        <f>Gmden!N1288</f>
        <v>0</v>
      </c>
      <c r="G1289" s="8">
        <f t="shared" si="102"/>
        <v>0</v>
      </c>
      <c r="H1289" s="25">
        <f>ROUND(Anteile!$B$29/'Abs3'!$G$2102*'Abs3'!G1289,0)</f>
        <v>0</v>
      </c>
      <c r="I1289" s="37">
        <f>Gmden!O1288</f>
        <v>0</v>
      </c>
      <c r="J1289" s="8">
        <f t="shared" si="103"/>
        <v>0</v>
      </c>
      <c r="K1289" s="25">
        <f>ROUND(Anteile!$B$30/'Abs3'!$J$2102*'Abs3'!J1289,0)</f>
        <v>0</v>
      </c>
      <c r="L1289" s="8">
        <f>Gmden!M1288</f>
        <v>2626406.8185312785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ROUND(Anteile!$B$31/'Abs3'!$M$2102*'Abs3'!M1289,0)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41746</v>
      </c>
      <c r="B1290" s="9">
        <f t="shared" si="100"/>
        <v>4</v>
      </c>
      <c r="C1290" s="9">
        <f t="shared" si="101"/>
        <v>1</v>
      </c>
      <c r="D1290" s="7" t="str">
        <f>Gmden!D1289</f>
        <v>Vöcklabruck</v>
      </c>
      <c r="E1290" s="8">
        <f>Gmden!E1289</f>
        <v>12364</v>
      </c>
      <c r="F1290" s="37">
        <f>Gmden!N1289</f>
        <v>0</v>
      </c>
      <c r="G1290" s="8">
        <f t="shared" si="102"/>
        <v>0</v>
      </c>
      <c r="H1290" s="25">
        <f>ROUND(Anteile!$B$29/'Abs3'!$G$2102*'Abs3'!G1290,0)</f>
        <v>0</v>
      </c>
      <c r="I1290" s="37">
        <f>Gmden!O1289</f>
        <v>0</v>
      </c>
      <c r="J1290" s="8">
        <f t="shared" si="103"/>
        <v>0</v>
      </c>
      <c r="K1290" s="25">
        <f>ROUND(Anteile!$B$30/'Abs3'!$J$2102*'Abs3'!J1290,0)</f>
        <v>0</v>
      </c>
      <c r="L1290" s="8">
        <f>Gmden!M1289</f>
        <v>19594329.504841864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ROUND(Anteile!$B$31/'Abs3'!$M$2102*'Abs3'!M1290,0)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41747</v>
      </c>
      <c r="B1291" s="9">
        <f t="shared" si="100"/>
        <v>4</v>
      </c>
      <c r="C1291" s="9">
        <f t="shared" si="101"/>
        <v>0</v>
      </c>
      <c r="D1291" s="7" t="str">
        <f>Gmden!D1290</f>
        <v>Vöcklamarkt</v>
      </c>
      <c r="E1291" s="8">
        <f>Gmden!E1290</f>
        <v>4967</v>
      </c>
      <c r="F1291" s="37">
        <f>Gmden!N1290</f>
        <v>0</v>
      </c>
      <c r="G1291" s="8">
        <f t="shared" si="102"/>
        <v>0</v>
      </c>
      <c r="H1291" s="25">
        <f>ROUND(Anteile!$B$29/'Abs3'!$G$2102*'Abs3'!G1291,0)</f>
        <v>0</v>
      </c>
      <c r="I1291" s="37">
        <f>Gmden!O1290</f>
        <v>0</v>
      </c>
      <c r="J1291" s="8">
        <f t="shared" si="103"/>
        <v>0</v>
      </c>
      <c r="K1291" s="25">
        <f>ROUND(Anteile!$B$30/'Abs3'!$J$2102*'Abs3'!J1291,0)</f>
        <v>0</v>
      </c>
      <c r="L1291" s="8">
        <f>Gmden!M1290</f>
        <v>6364942.2893412355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ROUND(Anteile!$B$31/'Abs3'!$M$2102*'Abs3'!M1291,0)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41748</v>
      </c>
      <c r="B1292" s="9">
        <f t="shared" si="100"/>
        <v>4</v>
      </c>
      <c r="C1292" s="9">
        <f t="shared" si="101"/>
        <v>0</v>
      </c>
      <c r="D1292" s="7" t="str">
        <f>Gmden!D1291</f>
        <v>Weißenkirchen im Attergau</v>
      </c>
      <c r="E1292" s="8">
        <f>Gmden!E1291</f>
        <v>966</v>
      </c>
      <c r="F1292" s="37">
        <f>Gmden!N1291</f>
        <v>0</v>
      </c>
      <c r="G1292" s="8">
        <f t="shared" si="102"/>
        <v>0</v>
      </c>
      <c r="H1292" s="25">
        <f>ROUND(Anteile!$B$29/'Abs3'!$G$2102*'Abs3'!G1292,0)</f>
        <v>0</v>
      </c>
      <c r="I1292" s="37">
        <f>Gmden!O1291</f>
        <v>0</v>
      </c>
      <c r="J1292" s="8">
        <f t="shared" si="103"/>
        <v>0</v>
      </c>
      <c r="K1292" s="25">
        <f>ROUND(Anteile!$B$30/'Abs3'!$J$2102*'Abs3'!J1292,0)</f>
        <v>0</v>
      </c>
      <c r="L1292" s="8">
        <f>Gmden!M1291</f>
        <v>1110170.3529199988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ROUND(Anteile!$B$31/'Abs3'!$M$2102*'Abs3'!M1292,0)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41749</v>
      </c>
      <c r="B1293" s="9">
        <f t="shared" si="100"/>
        <v>4</v>
      </c>
      <c r="C1293" s="9">
        <f t="shared" si="101"/>
        <v>0</v>
      </c>
      <c r="D1293" s="7" t="str">
        <f>Gmden!D1292</f>
        <v>Weyregg am Attersee</v>
      </c>
      <c r="E1293" s="8">
        <f>Gmden!E1292</f>
        <v>1588</v>
      </c>
      <c r="F1293" s="37">
        <f>Gmden!N1292</f>
        <v>0</v>
      </c>
      <c r="G1293" s="8">
        <f t="shared" si="102"/>
        <v>0</v>
      </c>
      <c r="H1293" s="25">
        <f>ROUND(Anteile!$B$29/'Abs3'!$G$2102*'Abs3'!G1293,0)</f>
        <v>0</v>
      </c>
      <c r="I1293" s="37">
        <f>Gmden!O1292</f>
        <v>0</v>
      </c>
      <c r="J1293" s="8">
        <f t="shared" si="103"/>
        <v>0</v>
      </c>
      <c r="K1293" s="25">
        <f>ROUND(Anteile!$B$30/'Abs3'!$J$2102*'Abs3'!J1293,0)</f>
        <v>0</v>
      </c>
      <c r="L1293" s="8">
        <f>Gmden!M1292</f>
        <v>1746799.8504649501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ROUND(Anteile!$B$31/'Abs3'!$M$2102*'Abs3'!M1293,0)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41750</v>
      </c>
      <c r="B1294" s="9">
        <f t="shared" si="100"/>
        <v>4</v>
      </c>
      <c r="C1294" s="9">
        <f t="shared" si="101"/>
        <v>0</v>
      </c>
      <c r="D1294" s="7" t="str">
        <f>Gmden!D1293</f>
        <v>Wolfsegg am Hausruck</v>
      </c>
      <c r="E1294" s="8">
        <f>Gmden!E1293</f>
        <v>1988</v>
      </c>
      <c r="F1294" s="37">
        <f>Gmden!N1293</f>
        <v>0</v>
      </c>
      <c r="G1294" s="8">
        <f t="shared" si="102"/>
        <v>0</v>
      </c>
      <c r="H1294" s="25">
        <f>ROUND(Anteile!$B$29/'Abs3'!$G$2102*'Abs3'!G1294,0)</f>
        <v>0</v>
      </c>
      <c r="I1294" s="37">
        <f>Gmden!O1293</f>
        <v>0</v>
      </c>
      <c r="J1294" s="8">
        <f t="shared" si="103"/>
        <v>0</v>
      </c>
      <c r="K1294" s="25">
        <f>ROUND(Anteile!$B$30/'Abs3'!$J$2102*'Abs3'!J1294,0)</f>
        <v>0</v>
      </c>
      <c r="L1294" s="8">
        <f>Gmden!M1293</f>
        <v>2264598.0536904326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ROUND(Anteile!$B$31/'Abs3'!$M$2102*'Abs3'!M1294,0)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41751</v>
      </c>
      <c r="B1295" s="9">
        <f t="shared" si="100"/>
        <v>4</v>
      </c>
      <c r="C1295" s="9">
        <f t="shared" si="101"/>
        <v>0</v>
      </c>
      <c r="D1295" s="7" t="str">
        <f>Gmden!D1294</f>
        <v>Zell am Moos</v>
      </c>
      <c r="E1295" s="8">
        <f>Gmden!E1294</f>
        <v>1612</v>
      </c>
      <c r="F1295" s="37">
        <f>Gmden!N1294</f>
        <v>0</v>
      </c>
      <c r="G1295" s="8">
        <f t="shared" si="102"/>
        <v>0</v>
      </c>
      <c r="H1295" s="25">
        <f>ROUND(Anteile!$B$29/'Abs3'!$G$2102*'Abs3'!G1295,0)</f>
        <v>0</v>
      </c>
      <c r="I1295" s="37">
        <f>Gmden!O1294</f>
        <v>0</v>
      </c>
      <c r="J1295" s="8">
        <f t="shared" si="103"/>
        <v>0</v>
      </c>
      <c r="K1295" s="25">
        <f>ROUND(Anteile!$B$30/'Abs3'!$J$2102*'Abs3'!J1295,0)</f>
        <v>0</v>
      </c>
      <c r="L1295" s="8">
        <f>Gmden!M1294</f>
        <v>2049818.6781232278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ROUND(Anteile!$B$31/'Abs3'!$M$2102*'Abs3'!M1295,0)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41752</v>
      </c>
      <c r="B1296" s="9">
        <f t="shared" si="100"/>
        <v>4</v>
      </c>
      <c r="C1296" s="9">
        <f t="shared" si="101"/>
        <v>0</v>
      </c>
      <c r="D1296" s="7" t="str">
        <f>Gmden!D1295</f>
        <v>Zell am Pettenfirst</v>
      </c>
      <c r="E1296" s="8">
        <f>Gmden!E1295</f>
        <v>1246</v>
      </c>
      <c r="F1296" s="37">
        <f>Gmden!N1295</f>
        <v>0</v>
      </c>
      <c r="G1296" s="8">
        <f t="shared" si="102"/>
        <v>0</v>
      </c>
      <c r="H1296" s="25">
        <f>ROUND(Anteile!$B$29/'Abs3'!$G$2102*'Abs3'!G1296,0)</f>
        <v>0</v>
      </c>
      <c r="I1296" s="37">
        <f>Gmden!O1295</f>
        <v>0</v>
      </c>
      <c r="J1296" s="8">
        <f t="shared" si="103"/>
        <v>0</v>
      </c>
      <c r="K1296" s="25">
        <f>ROUND(Anteile!$B$30/'Abs3'!$J$2102*'Abs3'!J1296,0)</f>
        <v>0</v>
      </c>
      <c r="L1296" s="8">
        <f>Gmden!M1295</f>
        <v>1213047.5821721724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ROUND(Anteile!$B$31/'Abs3'!$M$2102*'Abs3'!M1296,0)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41801</v>
      </c>
      <c r="B1297" s="9">
        <f t="shared" si="100"/>
        <v>4</v>
      </c>
      <c r="C1297" s="9">
        <f t="shared" si="101"/>
        <v>0</v>
      </c>
      <c r="D1297" s="7" t="str">
        <f>Gmden!D1296</f>
        <v>Aichkirchen</v>
      </c>
      <c r="E1297" s="8">
        <f>Gmden!E1296</f>
        <v>596</v>
      </c>
      <c r="F1297" s="37">
        <f>Gmden!N1296</f>
        <v>0</v>
      </c>
      <c r="G1297" s="8">
        <f t="shared" si="102"/>
        <v>0</v>
      </c>
      <c r="H1297" s="25">
        <f>ROUND(Anteile!$B$29/'Abs3'!$G$2102*'Abs3'!G1297,0)</f>
        <v>0</v>
      </c>
      <c r="I1297" s="37">
        <f>Gmden!O1296</f>
        <v>0</v>
      </c>
      <c r="J1297" s="8">
        <f t="shared" si="103"/>
        <v>0</v>
      </c>
      <c r="K1297" s="25">
        <f>ROUND(Anteile!$B$30/'Abs3'!$J$2102*'Abs3'!J1297,0)</f>
        <v>0</v>
      </c>
      <c r="L1297" s="8">
        <f>Gmden!M1296</f>
        <v>666844.45712248376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ROUND(Anteile!$B$31/'Abs3'!$M$2102*'Abs3'!M1297,0)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41802</v>
      </c>
      <c r="B1298" s="9">
        <f t="shared" si="100"/>
        <v>4</v>
      </c>
      <c r="C1298" s="9">
        <f t="shared" si="101"/>
        <v>0</v>
      </c>
      <c r="D1298" s="7" t="str">
        <f>Gmden!D1297</f>
        <v>Bachmanning</v>
      </c>
      <c r="E1298" s="8">
        <f>Gmden!E1297</f>
        <v>720</v>
      </c>
      <c r="F1298" s="37">
        <f>Gmden!N1297</f>
        <v>0</v>
      </c>
      <c r="G1298" s="8">
        <f t="shared" si="102"/>
        <v>0</v>
      </c>
      <c r="H1298" s="25">
        <f>ROUND(Anteile!$B$29/'Abs3'!$G$2102*'Abs3'!G1298,0)</f>
        <v>0</v>
      </c>
      <c r="I1298" s="37">
        <f>Gmden!O1297</f>
        <v>0</v>
      </c>
      <c r="J1298" s="8">
        <f t="shared" si="103"/>
        <v>0</v>
      </c>
      <c r="K1298" s="25">
        <f>ROUND(Anteile!$B$30/'Abs3'!$J$2102*'Abs3'!J1298,0)</f>
        <v>0</v>
      </c>
      <c r="L1298" s="8">
        <f>Gmden!M1297</f>
        <v>770372.792362732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ROUND(Anteile!$B$31/'Abs3'!$M$2102*'Abs3'!M1298,0)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41803</v>
      </c>
      <c r="B1299" s="9">
        <f t="shared" si="100"/>
        <v>4</v>
      </c>
      <c r="C1299" s="9">
        <f t="shared" si="101"/>
        <v>0</v>
      </c>
      <c r="D1299" s="7" t="str">
        <f>Gmden!D1298</f>
        <v>Bad Wimsbach-Neydharting</v>
      </c>
      <c r="E1299" s="8">
        <f>Gmden!E1298</f>
        <v>2562</v>
      </c>
      <c r="F1299" s="37">
        <f>Gmden!N1298</f>
        <v>0</v>
      </c>
      <c r="G1299" s="8">
        <f t="shared" si="102"/>
        <v>0</v>
      </c>
      <c r="H1299" s="25">
        <f>ROUND(Anteile!$B$29/'Abs3'!$G$2102*'Abs3'!G1299,0)</f>
        <v>0</v>
      </c>
      <c r="I1299" s="37">
        <f>Gmden!O1298</f>
        <v>0</v>
      </c>
      <c r="J1299" s="8">
        <f t="shared" si="103"/>
        <v>0</v>
      </c>
      <c r="K1299" s="25">
        <f>ROUND(Anteile!$B$30/'Abs3'!$J$2102*'Abs3'!J1299,0)</f>
        <v>0</v>
      </c>
      <c r="L1299" s="8">
        <f>Gmden!M1298</f>
        <v>3153036.5416573882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ROUND(Anteile!$B$31/'Abs3'!$M$2102*'Abs3'!M1299,0)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41804</v>
      </c>
      <c r="B1300" s="9">
        <f t="shared" si="100"/>
        <v>4</v>
      </c>
      <c r="C1300" s="9">
        <f t="shared" si="101"/>
        <v>0</v>
      </c>
      <c r="D1300" s="7" t="str">
        <f>Gmden!D1299</f>
        <v>Buchkirchen</v>
      </c>
      <c r="E1300" s="8">
        <f>Gmden!E1299</f>
        <v>4067</v>
      </c>
      <c r="F1300" s="37">
        <f>Gmden!N1299</f>
        <v>0</v>
      </c>
      <c r="G1300" s="8">
        <f t="shared" si="102"/>
        <v>0</v>
      </c>
      <c r="H1300" s="25">
        <f>ROUND(Anteile!$B$29/'Abs3'!$G$2102*'Abs3'!G1300,0)</f>
        <v>0</v>
      </c>
      <c r="I1300" s="37">
        <f>Gmden!O1299</f>
        <v>0</v>
      </c>
      <c r="J1300" s="8">
        <f t="shared" si="103"/>
        <v>0</v>
      </c>
      <c r="K1300" s="25">
        <f>ROUND(Anteile!$B$30/'Abs3'!$J$2102*'Abs3'!J1300,0)</f>
        <v>0</v>
      </c>
      <c r="L1300" s="8">
        <f>Gmden!M1299</f>
        <v>4485272.7238878217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ROUND(Anteile!$B$31/'Abs3'!$M$2102*'Abs3'!M1300,0)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41805</v>
      </c>
      <c r="B1301" s="9">
        <f t="shared" si="100"/>
        <v>4</v>
      </c>
      <c r="C1301" s="9">
        <f t="shared" si="101"/>
        <v>0</v>
      </c>
      <c r="D1301" s="7" t="str">
        <f>Gmden!D1300</f>
        <v>Eberstalzell</v>
      </c>
      <c r="E1301" s="8">
        <f>Gmden!E1300</f>
        <v>2648</v>
      </c>
      <c r="F1301" s="37">
        <f>Gmden!N1300</f>
        <v>0</v>
      </c>
      <c r="G1301" s="8">
        <f t="shared" si="102"/>
        <v>0</v>
      </c>
      <c r="H1301" s="25">
        <f>ROUND(Anteile!$B$29/'Abs3'!$G$2102*'Abs3'!G1301,0)</f>
        <v>0</v>
      </c>
      <c r="I1301" s="37">
        <f>Gmden!O1300</f>
        <v>0</v>
      </c>
      <c r="J1301" s="8">
        <f t="shared" si="103"/>
        <v>0</v>
      </c>
      <c r="K1301" s="25">
        <f>ROUND(Anteile!$B$30/'Abs3'!$J$2102*'Abs3'!J1301,0)</f>
        <v>0</v>
      </c>
      <c r="L1301" s="8">
        <f>Gmden!M1300</f>
        <v>4523062.1783562694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ROUND(Anteile!$B$31/'Abs3'!$M$2102*'Abs3'!M1301,0)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41806</v>
      </c>
      <c r="B1302" s="9">
        <f t="shared" si="100"/>
        <v>4</v>
      </c>
      <c r="C1302" s="9">
        <f t="shared" si="101"/>
        <v>0</v>
      </c>
      <c r="D1302" s="7" t="str">
        <f>Gmden!D1301</f>
        <v>Edt bei Lambach</v>
      </c>
      <c r="E1302" s="8">
        <f>Gmden!E1301</f>
        <v>2254</v>
      </c>
      <c r="F1302" s="37">
        <f>Gmden!N1301</f>
        <v>0</v>
      </c>
      <c r="G1302" s="8">
        <f t="shared" si="102"/>
        <v>0</v>
      </c>
      <c r="H1302" s="25">
        <f>ROUND(Anteile!$B$29/'Abs3'!$G$2102*'Abs3'!G1302,0)</f>
        <v>0</v>
      </c>
      <c r="I1302" s="37">
        <f>Gmden!O1301</f>
        <v>0</v>
      </c>
      <c r="J1302" s="8">
        <f t="shared" si="103"/>
        <v>0</v>
      </c>
      <c r="K1302" s="25">
        <f>ROUND(Anteile!$B$30/'Abs3'!$J$2102*'Abs3'!J1302,0)</f>
        <v>0</v>
      </c>
      <c r="L1302" s="8">
        <f>Gmden!M1301</f>
        <v>3649804.9534799973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ROUND(Anteile!$B$31/'Abs3'!$M$2102*'Abs3'!M1302,0)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41807</v>
      </c>
      <c r="B1303" s="9">
        <f t="shared" si="100"/>
        <v>4</v>
      </c>
      <c r="C1303" s="9">
        <f t="shared" si="101"/>
        <v>0</v>
      </c>
      <c r="D1303" s="7" t="str">
        <f>Gmden!D1302</f>
        <v>Fischlham</v>
      </c>
      <c r="E1303" s="8">
        <f>Gmden!E1302</f>
        <v>1341</v>
      </c>
      <c r="F1303" s="37">
        <f>Gmden!N1302</f>
        <v>0</v>
      </c>
      <c r="G1303" s="8">
        <f t="shared" si="102"/>
        <v>0</v>
      </c>
      <c r="H1303" s="25">
        <f>ROUND(Anteile!$B$29/'Abs3'!$G$2102*'Abs3'!G1303,0)</f>
        <v>0</v>
      </c>
      <c r="I1303" s="37">
        <f>Gmden!O1302</f>
        <v>0</v>
      </c>
      <c r="J1303" s="8">
        <f t="shared" si="103"/>
        <v>0</v>
      </c>
      <c r="K1303" s="25">
        <f>ROUND(Anteile!$B$30/'Abs3'!$J$2102*'Abs3'!J1303,0)</f>
        <v>0</v>
      </c>
      <c r="L1303" s="8">
        <f>Gmden!M1302</f>
        <v>1569317.0685255884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ROUND(Anteile!$B$31/'Abs3'!$M$2102*'Abs3'!M1303,0)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41808</v>
      </c>
      <c r="B1304" s="9">
        <f t="shared" si="100"/>
        <v>4</v>
      </c>
      <c r="C1304" s="9">
        <f t="shared" si="101"/>
        <v>0</v>
      </c>
      <c r="D1304" s="7" t="str">
        <f>Gmden!D1303</f>
        <v>Gunskirchen</v>
      </c>
      <c r="E1304" s="8">
        <f>Gmden!E1303</f>
        <v>6119</v>
      </c>
      <c r="F1304" s="37">
        <f>Gmden!N1303</f>
        <v>0</v>
      </c>
      <c r="G1304" s="8">
        <f t="shared" si="102"/>
        <v>0</v>
      </c>
      <c r="H1304" s="25">
        <f>ROUND(Anteile!$B$29/'Abs3'!$G$2102*'Abs3'!G1304,0)</f>
        <v>0</v>
      </c>
      <c r="I1304" s="37">
        <f>Gmden!O1303</f>
        <v>0</v>
      </c>
      <c r="J1304" s="8">
        <f t="shared" si="103"/>
        <v>0</v>
      </c>
      <c r="K1304" s="25">
        <f>ROUND(Anteile!$B$30/'Abs3'!$J$2102*'Abs3'!J1304,0)</f>
        <v>0</v>
      </c>
      <c r="L1304" s="8">
        <f>Gmden!M1303</f>
        <v>10661683.245121608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ROUND(Anteile!$B$31/'Abs3'!$M$2102*'Abs3'!M1304,0)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41809</v>
      </c>
      <c r="B1305" s="9">
        <f t="shared" si="100"/>
        <v>4</v>
      </c>
      <c r="C1305" s="9">
        <f t="shared" si="101"/>
        <v>0</v>
      </c>
      <c r="D1305" s="7" t="str">
        <f>Gmden!D1304</f>
        <v>Holzhausen</v>
      </c>
      <c r="E1305" s="8">
        <f>Gmden!E1304</f>
        <v>1027</v>
      </c>
      <c r="F1305" s="37">
        <f>Gmden!N1304</f>
        <v>0</v>
      </c>
      <c r="G1305" s="8">
        <f t="shared" si="102"/>
        <v>0</v>
      </c>
      <c r="H1305" s="25">
        <f>ROUND(Anteile!$B$29/'Abs3'!$G$2102*'Abs3'!G1305,0)</f>
        <v>0</v>
      </c>
      <c r="I1305" s="37">
        <f>Gmden!O1304</f>
        <v>0</v>
      </c>
      <c r="J1305" s="8">
        <f t="shared" si="103"/>
        <v>0</v>
      </c>
      <c r="K1305" s="25">
        <f>ROUND(Anteile!$B$30/'Abs3'!$J$2102*'Abs3'!J1305,0)</f>
        <v>0</v>
      </c>
      <c r="L1305" s="8">
        <f>Gmden!M1304</f>
        <v>1585334.1405785081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ROUND(Anteile!$B$31/'Abs3'!$M$2102*'Abs3'!M1305,0)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41810</v>
      </c>
      <c r="B1306" s="9">
        <f t="shared" si="100"/>
        <v>4</v>
      </c>
      <c r="C1306" s="9">
        <f t="shared" si="101"/>
        <v>0</v>
      </c>
      <c r="D1306" s="7" t="str">
        <f>Gmden!D1305</f>
        <v>Krenglbach</v>
      </c>
      <c r="E1306" s="8">
        <f>Gmden!E1305</f>
        <v>3184</v>
      </c>
      <c r="F1306" s="37">
        <f>Gmden!N1305</f>
        <v>0</v>
      </c>
      <c r="G1306" s="8">
        <f t="shared" si="102"/>
        <v>0</v>
      </c>
      <c r="H1306" s="25">
        <f>ROUND(Anteile!$B$29/'Abs3'!$G$2102*'Abs3'!G1306,0)</f>
        <v>0</v>
      </c>
      <c r="I1306" s="37">
        <f>Gmden!O1305</f>
        <v>0</v>
      </c>
      <c r="J1306" s="8">
        <f t="shared" si="103"/>
        <v>0</v>
      </c>
      <c r="K1306" s="25">
        <f>ROUND(Anteile!$B$30/'Abs3'!$J$2102*'Abs3'!J1306,0)</f>
        <v>0</v>
      </c>
      <c r="L1306" s="8">
        <f>Gmden!M1305</f>
        <v>3533684.8377818596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ROUND(Anteile!$B$31/'Abs3'!$M$2102*'Abs3'!M1306,0)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41811</v>
      </c>
      <c r="B1307" s="9">
        <f t="shared" si="100"/>
        <v>4</v>
      </c>
      <c r="C1307" s="9">
        <f t="shared" si="101"/>
        <v>0</v>
      </c>
      <c r="D1307" s="7" t="str">
        <f>Gmden!D1306</f>
        <v>Lambach</v>
      </c>
      <c r="E1307" s="8">
        <f>Gmden!E1306</f>
        <v>3491</v>
      </c>
      <c r="F1307" s="37">
        <f>Gmden!N1306</f>
        <v>0</v>
      </c>
      <c r="G1307" s="8">
        <f t="shared" si="102"/>
        <v>0</v>
      </c>
      <c r="H1307" s="25">
        <f>ROUND(Anteile!$B$29/'Abs3'!$G$2102*'Abs3'!G1307,0)</f>
        <v>0</v>
      </c>
      <c r="I1307" s="37">
        <f>Gmden!O1306</f>
        <v>0</v>
      </c>
      <c r="J1307" s="8">
        <f t="shared" si="103"/>
        <v>0</v>
      </c>
      <c r="K1307" s="25">
        <f>ROUND(Anteile!$B$30/'Abs3'!$J$2102*'Abs3'!J1307,0)</f>
        <v>0</v>
      </c>
      <c r="L1307" s="8">
        <f>Gmden!M1306</f>
        <v>3955642.5059976354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ROUND(Anteile!$B$31/'Abs3'!$M$2102*'Abs3'!M1307,0)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41812</v>
      </c>
      <c r="B1308" s="9">
        <f t="shared" si="100"/>
        <v>4</v>
      </c>
      <c r="C1308" s="9">
        <f t="shared" si="101"/>
        <v>1</v>
      </c>
      <c r="D1308" s="7" t="str">
        <f>Gmden!D1307</f>
        <v>Marchtrenk</v>
      </c>
      <c r="E1308" s="8">
        <f>Gmden!E1307</f>
        <v>13742</v>
      </c>
      <c r="F1308" s="37">
        <f>Gmden!N1307</f>
        <v>0</v>
      </c>
      <c r="G1308" s="8">
        <f t="shared" si="102"/>
        <v>0</v>
      </c>
      <c r="H1308" s="25">
        <f>ROUND(Anteile!$B$29/'Abs3'!$G$2102*'Abs3'!G1308,0)</f>
        <v>0</v>
      </c>
      <c r="I1308" s="37">
        <f>Gmden!O1307</f>
        <v>0</v>
      </c>
      <c r="J1308" s="8">
        <f t="shared" si="103"/>
        <v>0</v>
      </c>
      <c r="K1308" s="25">
        <f>ROUND(Anteile!$B$30/'Abs3'!$J$2102*'Abs3'!J1308,0)</f>
        <v>0</v>
      </c>
      <c r="L1308" s="8">
        <f>Gmden!M1307</f>
        <v>22343726.960813403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ROUND(Anteile!$B$31/'Abs3'!$M$2102*'Abs3'!M1308,0)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41813</v>
      </c>
      <c r="B1309" s="9">
        <f t="shared" si="100"/>
        <v>4</v>
      </c>
      <c r="C1309" s="9">
        <f t="shared" si="101"/>
        <v>0</v>
      </c>
      <c r="D1309" s="7" t="str">
        <f>Gmden!D1308</f>
        <v>Neukirchen bei Lambach</v>
      </c>
      <c r="E1309" s="8">
        <f>Gmden!E1308</f>
        <v>924</v>
      </c>
      <c r="F1309" s="37">
        <f>Gmden!N1308</f>
        <v>0</v>
      </c>
      <c r="G1309" s="8">
        <f t="shared" si="102"/>
        <v>0</v>
      </c>
      <c r="H1309" s="25">
        <f>ROUND(Anteile!$B$29/'Abs3'!$G$2102*'Abs3'!G1309,0)</f>
        <v>0</v>
      </c>
      <c r="I1309" s="37">
        <f>Gmden!O1308</f>
        <v>0</v>
      </c>
      <c r="J1309" s="8">
        <f t="shared" si="103"/>
        <v>0</v>
      </c>
      <c r="K1309" s="25">
        <f>ROUND(Anteile!$B$30/'Abs3'!$J$2102*'Abs3'!J1309,0)</f>
        <v>0</v>
      </c>
      <c r="L1309" s="8">
        <f>Gmden!M1308</f>
        <v>1018785.9845321728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ROUND(Anteile!$B$31/'Abs3'!$M$2102*'Abs3'!M1309,0)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41814</v>
      </c>
      <c r="B1310" s="9">
        <f t="shared" si="100"/>
        <v>4</v>
      </c>
      <c r="C1310" s="9">
        <f t="shared" si="101"/>
        <v>0</v>
      </c>
      <c r="D1310" s="7" t="str">
        <f>Gmden!D1309</f>
        <v>Offenhausen</v>
      </c>
      <c r="E1310" s="8">
        <f>Gmden!E1309</f>
        <v>1686</v>
      </c>
      <c r="F1310" s="37">
        <f>Gmden!N1309</f>
        <v>0</v>
      </c>
      <c r="G1310" s="8">
        <f t="shared" si="102"/>
        <v>0</v>
      </c>
      <c r="H1310" s="25">
        <f>ROUND(Anteile!$B$29/'Abs3'!$G$2102*'Abs3'!G1310,0)</f>
        <v>0</v>
      </c>
      <c r="I1310" s="37">
        <f>Gmden!O1309</f>
        <v>0</v>
      </c>
      <c r="J1310" s="8">
        <f t="shared" si="103"/>
        <v>0</v>
      </c>
      <c r="K1310" s="25">
        <f>ROUND(Anteile!$B$30/'Abs3'!$J$2102*'Abs3'!J1310,0)</f>
        <v>0</v>
      </c>
      <c r="L1310" s="8">
        <f>Gmden!M1309</f>
        <v>1698117.3652827307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ROUND(Anteile!$B$31/'Abs3'!$M$2102*'Abs3'!M1310,0)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41815</v>
      </c>
      <c r="B1311" s="9">
        <f t="shared" si="100"/>
        <v>4</v>
      </c>
      <c r="C1311" s="9">
        <f t="shared" si="101"/>
        <v>0</v>
      </c>
      <c r="D1311" s="7" t="str">
        <f>Gmden!D1310</f>
        <v>Pennewang</v>
      </c>
      <c r="E1311" s="8">
        <f>Gmden!E1310</f>
        <v>914</v>
      </c>
      <c r="F1311" s="37">
        <f>Gmden!N1310</f>
        <v>0</v>
      </c>
      <c r="G1311" s="8">
        <f t="shared" si="102"/>
        <v>0</v>
      </c>
      <c r="H1311" s="25">
        <f>ROUND(Anteile!$B$29/'Abs3'!$G$2102*'Abs3'!G1311,0)</f>
        <v>0</v>
      </c>
      <c r="I1311" s="37">
        <f>Gmden!O1310</f>
        <v>0</v>
      </c>
      <c r="J1311" s="8">
        <f t="shared" si="103"/>
        <v>0</v>
      </c>
      <c r="K1311" s="25">
        <f>ROUND(Anteile!$B$30/'Abs3'!$J$2102*'Abs3'!J1311,0)</f>
        <v>0</v>
      </c>
      <c r="L1311" s="8">
        <f>Gmden!M1310</f>
        <v>879112.44491602364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ROUND(Anteile!$B$31/'Abs3'!$M$2102*'Abs3'!M1311,0)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41816</v>
      </c>
      <c r="B1312" s="9">
        <f t="shared" si="100"/>
        <v>4</v>
      </c>
      <c r="C1312" s="9">
        <f t="shared" si="101"/>
        <v>0</v>
      </c>
      <c r="D1312" s="7" t="str">
        <f>Gmden!D1311</f>
        <v>Pichl bei Wels</v>
      </c>
      <c r="E1312" s="8">
        <f>Gmden!E1311</f>
        <v>2945</v>
      </c>
      <c r="F1312" s="37">
        <f>Gmden!N1311</f>
        <v>0</v>
      </c>
      <c r="G1312" s="8">
        <f t="shared" si="102"/>
        <v>0</v>
      </c>
      <c r="H1312" s="25">
        <f>ROUND(Anteile!$B$29/'Abs3'!$G$2102*'Abs3'!G1312,0)</f>
        <v>0</v>
      </c>
      <c r="I1312" s="37">
        <f>Gmden!O1311</f>
        <v>0</v>
      </c>
      <c r="J1312" s="8">
        <f t="shared" si="103"/>
        <v>0</v>
      </c>
      <c r="K1312" s="25">
        <f>ROUND(Anteile!$B$30/'Abs3'!$J$2102*'Abs3'!J1312,0)</f>
        <v>0</v>
      </c>
      <c r="L1312" s="8">
        <f>Gmden!M1311</f>
        <v>3535130.1469558971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ROUND(Anteile!$B$31/'Abs3'!$M$2102*'Abs3'!M1312,0)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41817</v>
      </c>
      <c r="B1313" s="9">
        <f t="shared" si="100"/>
        <v>4</v>
      </c>
      <c r="C1313" s="9">
        <f t="shared" si="101"/>
        <v>0</v>
      </c>
      <c r="D1313" s="7" t="str">
        <f>Gmden!D1312</f>
        <v>Sattledt</v>
      </c>
      <c r="E1313" s="8">
        <f>Gmden!E1312</f>
        <v>2707</v>
      </c>
      <c r="F1313" s="37">
        <f>Gmden!N1312</f>
        <v>0</v>
      </c>
      <c r="G1313" s="8">
        <f t="shared" si="102"/>
        <v>0</v>
      </c>
      <c r="H1313" s="25">
        <f>ROUND(Anteile!$B$29/'Abs3'!$G$2102*'Abs3'!G1313,0)</f>
        <v>0</v>
      </c>
      <c r="I1313" s="37">
        <f>Gmden!O1312</f>
        <v>0</v>
      </c>
      <c r="J1313" s="8">
        <f t="shared" si="103"/>
        <v>0</v>
      </c>
      <c r="K1313" s="25">
        <f>ROUND(Anteile!$B$30/'Abs3'!$J$2102*'Abs3'!J1313,0)</f>
        <v>0</v>
      </c>
      <c r="L1313" s="8">
        <f>Gmden!M1312</f>
        <v>8759005.5560915507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ROUND(Anteile!$B$31/'Abs3'!$M$2102*'Abs3'!M1313,0)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41818</v>
      </c>
      <c r="B1314" s="9">
        <f t="shared" si="100"/>
        <v>4</v>
      </c>
      <c r="C1314" s="9">
        <f t="shared" si="101"/>
        <v>0</v>
      </c>
      <c r="D1314" s="7" t="str">
        <f>Gmden!D1313</f>
        <v>Schleißheim</v>
      </c>
      <c r="E1314" s="8">
        <f>Gmden!E1313</f>
        <v>1401</v>
      </c>
      <c r="F1314" s="37">
        <f>Gmden!N1313</f>
        <v>0</v>
      </c>
      <c r="G1314" s="8">
        <f t="shared" si="102"/>
        <v>0</v>
      </c>
      <c r="H1314" s="25">
        <f>ROUND(Anteile!$B$29/'Abs3'!$G$2102*'Abs3'!G1314,0)</f>
        <v>0</v>
      </c>
      <c r="I1314" s="37">
        <f>Gmden!O1313</f>
        <v>0</v>
      </c>
      <c r="J1314" s="8">
        <f t="shared" si="103"/>
        <v>0</v>
      </c>
      <c r="K1314" s="25">
        <f>ROUND(Anteile!$B$30/'Abs3'!$J$2102*'Abs3'!J1314,0)</f>
        <v>0</v>
      </c>
      <c r="L1314" s="8">
        <f>Gmden!M1313</f>
        <v>1334638.5462224828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ROUND(Anteile!$B$31/'Abs3'!$M$2102*'Abs3'!M1314,0)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41819</v>
      </c>
      <c r="B1315" s="9">
        <f t="shared" si="100"/>
        <v>4</v>
      </c>
      <c r="C1315" s="9">
        <f t="shared" si="101"/>
        <v>0</v>
      </c>
      <c r="D1315" s="7" t="str">
        <f>Gmden!D1314</f>
        <v>Sipbachzell</v>
      </c>
      <c r="E1315" s="8">
        <f>Gmden!E1314</f>
        <v>2006</v>
      </c>
      <c r="F1315" s="37">
        <f>Gmden!N1314</f>
        <v>0</v>
      </c>
      <c r="G1315" s="8">
        <f t="shared" si="102"/>
        <v>0</v>
      </c>
      <c r="H1315" s="25">
        <f>ROUND(Anteile!$B$29/'Abs3'!$G$2102*'Abs3'!G1315,0)</f>
        <v>0</v>
      </c>
      <c r="I1315" s="37">
        <f>Gmden!O1314</f>
        <v>0</v>
      </c>
      <c r="J1315" s="8">
        <f t="shared" si="103"/>
        <v>0</v>
      </c>
      <c r="K1315" s="25">
        <f>ROUND(Anteile!$B$30/'Abs3'!$J$2102*'Abs3'!J1315,0)</f>
        <v>0</v>
      </c>
      <c r="L1315" s="8">
        <f>Gmden!M1314</f>
        <v>2203775.6529995007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ROUND(Anteile!$B$31/'Abs3'!$M$2102*'Abs3'!M1315,0)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41820</v>
      </c>
      <c r="B1316" s="9">
        <f t="shared" si="100"/>
        <v>4</v>
      </c>
      <c r="C1316" s="9">
        <f t="shared" si="101"/>
        <v>0</v>
      </c>
      <c r="D1316" s="7" t="str">
        <f>Gmden!D1315</f>
        <v>Stadl-Paura</v>
      </c>
      <c r="E1316" s="8">
        <f>Gmden!E1315</f>
        <v>5052</v>
      </c>
      <c r="F1316" s="37">
        <f>Gmden!N1315</f>
        <v>0</v>
      </c>
      <c r="G1316" s="8">
        <f t="shared" si="102"/>
        <v>0</v>
      </c>
      <c r="H1316" s="25">
        <f>ROUND(Anteile!$B$29/'Abs3'!$G$2102*'Abs3'!G1316,0)</f>
        <v>0</v>
      </c>
      <c r="I1316" s="37">
        <f>Gmden!O1315</f>
        <v>0</v>
      </c>
      <c r="J1316" s="8">
        <f t="shared" si="103"/>
        <v>0</v>
      </c>
      <c r="K1316" s="25">
        <f>ROUND(Anteile!$B$30/'Abs3'!$J$2102*'Abs3'!J1316,0)</f>
        <v>0</v>
      </c>
      <c r="L1316" s="8">
        <f>Gmden!M1315</f>
        <v>5245773.7160785031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ROUND(Anteile!$B$31/'Abs3'!$M$2102*'Abs3'!M1316,0)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41821</v>
      </c>
      <c r="B1317" s="9">
        <f t="shared" si="100"/>
        <v>4</v>
      </c>
      <c r="C1317" s="9">
        <f t="shared" si="101"/>
        <v>0</v>
      </c>
      <c r="D1317" s="7" t="str">
        <f>Gmden!D1316</f>
        <v>Steinerkirchen an der Traun</v>
      </c>
      <c r="E1317" s="8">
        <f>Gmden!E1316</f>
        <v>2381</v>
      </c>
      <c r="F1317" s="37">
        <f>Gmden!N1316</f>
        <v>0</v>
      </c>
      <c r="G1317" s="8">
        <f t="shared" si="102"/>
        <v>0</v>
      </c>
      <c r="H1317" s="25">
        <f>ROUND(Anteile!$B$29/'Abs3'!$G$2102*'Abs3'!G1317,0)</f>
        <v>0</v>
      </c>
      <c r="I1317" s="37">
        <f>Gmden!O1316</f>
        <v>0</v>
      </c>
      <c r="J1317" s="8">
        <f t="shared" si="103"/>
        <v>0</v>
      </c>
      <c r="K1317" s="25">
        <f>ROUND(Anteile!$B$30/'Abs3'!$J$2102*'Abs3'!J1317,0)</f>
        <v>0</v>
      </c>
      <c r="L1317" s="8">
        <f>Gmden!M1316</f>
        <v>2435871.3586050901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ROUND(Anteile!$B$31/'Abs3'!$M$2102*'Abs3'!M1317,0)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41822</v>
      </c>
      <c r="B1318" s="9">
        <f t="shared" si="100"/>
        <v>4</v>
      </c>
      <c r="C1318" s="9">
        <f t="shared" si="101"/>
        <v>0</v>
      </c>
      <c r="D1318" s="7" t="str">
        <f>Gmden!D1317</f>
        <v>Steinhaus</v>
      </c>
      <c r="E1318" s="8">
        <f>Gmden!E1317</f>
        <v>2224</v>
      </c>
      <c r="F1318" s="37">
        <f>Gmden!N1317</f>
        <v>0</v>
      </c>
      <c r="G1318" s="8">
        <f t="shared" si="102"/>
        <v>0</v>
      </c>
      <c r="H1318" s="25">
        <f>ROUND(Anteile!$B$29/'Abs3'!$G$2102*'Abs3'!G1318,0)</f>
        <v>0</v>
      </c>
      <c r="I1318" s="37">
        <f>Gmden!O1317</f>
        <v>0</v>
      </c>
      <c r="J1318" s="8">
        <f t="shared" si="103"/>
        <v>0</v>
      </c>
      <c r="K1318" s="25">
        <f>ROUND(Anteile!$B$30/'Abs3'!$J$2102*'Abs3'!J1318,0)</f>
        <v>0</v>
      </c>
      <c r="L1318" s="8">
        <f>Gmden!M1317</f>
        <v>4264500.0946315499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ROUND(Anteile!$B$31/'Abs3'!$M$2102*'Abs3'!M1318,0)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41823</v>
      </c>
      <c r="B1319" s="9">
        <f t="shared" si="100"/>
        <v>4</v>
      </c>
      <c r="C1319" s="9">
        <f t="shared" si="101"/>
        <v>0</v>
      </c>
      <c r="D1319" s="7" t="str">
        <f>Gmden!D1318</f>
        <v>Thalheim bei Wels</v>
      </c>
      <c r="E1319" s="8">
        <f>Gmden!E1318</f>
        <v>5528</v>
      </c>
      <c r="F1319" s="37">
        <f>Gmden!N1318</f>
        <v>0</v>
      </c>
      <c r="G1319" s="8">
        <f t="shared" si="102"/>
        <v>0</v>
      </c>
      <c r="H1319" s="25">
        <f>ROUND(Anteile!$B$29/'Abs3'!$G$2102*'Abs3'!G1319,0)</f>
        <v>0</v>
      </c>
      <c r="I1319" s="37">
        <f>Gmden!O1318</f>
        <v>0</v>
      </c>
      <c r="J1319" s="8">
        <f t="shared" si="103"/>
        <v>0</v>
      </c>
      <c r="K1319" s="25">
        <f>ROUND(Anteile!$B$30/'Abs3'!$J$2102*'Abs3'!J1319,0)</f>
        <v>0</v>
      </c>
      <c r="L1319" s="8">
        <f>Gmden!M1318</f>
        <v>8305448.927807197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ROUND(Anteile!$B$31/'Abs3'!$M$2102*'Abs3'!M1319,0)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41824</v>
      </c>
      <c r="B1320" s="9">
        <f t="shared" si="100"/>
        <v>4</v>
      </c>
      <c r="C1320" s="9">
        <f t="shared" si="101"/>
        <v>0</v>
      </c>
      <c r="D1320" s="7" t="str">
        <f>Gmden!D1319</f>
        <v>Weißkirchen an der Traun</v>
      </c>
      <c r="E1320" s="8">
        <f>Gmden!E1319</f>
        <v>3445</v>
      </c>
      <c r="F1320" s="37">
        <f>Gmden!N1319</f>
        <v>0</v>
      </c>
      <c r="G1320" s="8">
        <f t="shared" si="102"/>
        <v>0</v>
      </c>
      <c r="H1320" s="25">
        <f>ROUND(Anteile!$B$29/'Abs3'!$G$2102*'Abs3'!G1320,0)</f>
        <v>0</v>
      </c>
      <c r="I1320" s="37">
        <f>Gmden!O1319</f>
        <v>0</v>
      </c>
      <c r="J1320" s="8">
        <f t="shared" si="103"/>
        <v>0</v>
      </c>
      <c r="K1320" s="25">
        <f>ROUND(Anteile!$B$30/'Abs3'!$J$2102*'Abs3'!J1320,0)</f>
        <v>0</v>
      </c>
      <c r="L1320" s="8">
        <f>Gmden!M1319</f>
        <v>4421532.0477633495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ROUND(Anteile!$B$31/'Abs3'!$M$2102*'Abs3'!M1320,0)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50101</v>
      </c>
      <c r="B1321" s="9">
        <f t="shared" si="100"/>
        <v>5</v>
      </c>
      <c r="C1321" s="9">
        <f t="shared" si="101"/>
        <v>3</v>
      </c>
      <c r="D1321" s="7" t="str">
        <f>Gmden!D1320</f>
        <v>Salzburg</v>
      </c>
      <c r="E1321" s="8">
        <f>Gmden!E1320</f>
        <v>154086</v>
      </c>
      <c r="F1321" s="37">
        <f>Gmden!N1320</f>
        <v>1</v>
      </c>
      <c r="G1321" s="8">
        <f t="shared" si="102"/>
        <v>154086</v>
      </c>
      <c r="H1321" s="25">
        <f>ROUND(Anteile!$B$29/'Abs3'!$G$2102*'Abs3'!G1321,0)</f>
        <v>1136349</v>
      </c>
      <c r="I1321" s="37">
        <f>Gmden!O1320</f>
        <v>1</v>
      </c>
      <c r="J1321" s="8">
        <f t="shared" si="103"/>
        <v>154086</v>
      </c>
      <c r="K1321" s="25">
        <f>ROUND(Anteile!$B$30/'Abs3'!$J$2102*'Abs3'!J1321,0)</f>
        <v>754890</v>
      </c>
      <c r="L1321" s="8">
        <f>Gmden!M1320</f>
        <v>322640414.90252215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ROUND(Anteile!$B$31/'Abs3'!$M$2102*'Abs3'!M1321,0)</f>
        <v>0</v>
      </c>
      <c r="O1321" s="27"/>
      <c r="P1321" s="25">
        <f t="shared" ca="1" si="104"/>
        <v>1891239</v>
      </c>
    </row>
    <row r="1322" spans="1:16" x14ac:dyDescent="0.25">
      <c r="A1322" s="9">
        <f>Gmden!A1321</f>
        <v>50201</v>
      </c>
      <c r="B1322" s="9">
        <f t="shared" si="100"/>
        <v>5</v>
      </c>
      <c r="C1322" s="9">
        <f t="shared" si="101"/>
        <v>0</v>
      </c>
      <c r="D1322" s="7" t="str">
        <f>Gmden!D1321</f>
        <v>Abtenau</v>
      </c>
      <c r="E1322" s="8">
        <f>Gmden!E1321</f>
        <v>5901</v>
      </c>
      <c r="F1322" s="37">
        <f>Gmden!N1321</f>
        <v>0</v>
      </c>
      <c r="G1322" s="8">
        <f t="shared" si="102"/>
        <v>0</v>
      </c>
      <c r="H1322" s="25">
        <f>ROUND(Anteile!$B$29/'Abs3'!$G$2102*'Abs3'!G1322,0)</f>
        <v>0</v>
      </c>
      <c r="I1322" s="37">
        <f>Gmden!O1321</f>
        <v>0</v>
      </c>
      <c r="J1322" s="8">
        <f t="shared" si="103"/>
        <v>0</v>
      </c>
      <c r="K1322" s="25">
        <f>ROUND(Anteile!$B$30/'Abs3'!$J$2102*'Abs3'!J1322,0)</f>
        <v>0</v>
      </c>
      <c r="L1322" s="8">
        <f>Gmden!M1321</f>
        <v>7595292.8319001999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ROUND(Anteile!$B$31/'Abs3'!$M$2102*'Abs3'!M1322,0)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50202</v>
      </c>
      <c r="B1323" s="9">
        <f t="shared" si="100"/>
        <v>5</v>
      </c>
      <c r="C1323" s="9">
        <f t="shared" si="101"/>
        <v>0</v>
      </c>
      <c r="D1323" s="7" t="str">
        <f>Gmden!D1322</f>
        <v>Adnet</v>
      </c>
      <c r="E1323" s="8">
        <f>Gmden!E1322</f>
        <v>3568</v>
      </c>
      <c r="F1323" s="37">
        <f>Gmden!N1322</f>
        <v>0</v>
      </c>
      <c r="G1323" s="8">
        <f t="shared" si="102"/>
        <v>0</v>
      </c>
      <c r="H1323" s="25">
        <f>ROUND(Anteile!$B$29/'Abs3'!$G$2102*'Abs3'!G1323,0)</f>
        <v>0</v>
      </c>
      <c r="I1323" s="37">
        <f>Gmden!O1322</f>
        <v>0</v>
      </c>
      <c r="J1323" s="8">
        <f t="shared" si="103"/>
        <v>0</v>
      </c>
      <c r="K1323" s="25">
        <f>ROUND(Anteile!$B$30/'Abs3'!$J$2102*'Abs3'!J1323,0)</f>
        <v>0</v>
      </c>
      <c r="L1323" s="8">
        <f>Gmden!M1322</f>
        <v>4763492.0915695559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ROUND(Anteile!$B$31/'Abs3'!$M$2102*'Abs3'!M1323,0)</f>
        <v>0</v>
      </c>
      <c r="O1323" s="27"/>
      <c r="P1323" s="25">
        <f t="shared" ca="1" si="104"/>
        <v>0</v>
      </c>
    </row>
    <row r="1324" spans="1:16" x14ac:dyDescent="0.25">
      <c r="A1324" s="9">
        <f>Gmden!A1323</f>
        <v>50203</v>
      </c>
      <c r="B1324" s="9">
        <f t="shared" si="100"/>
        <v>5</v>
      </c>
      <c r="C1324" s="9">
        <f t="shared" si="101"/>
        <v>0</v>
      </c>
      <c r="D1324" s="7" t="str">
        <f>Gmden!D1323</f>
        <v>Annaberg-Lungötz</v>
      </c>
      <c r="E1324" s="8">
        <f>Gmden!E1323</f>
        <v>2215</v>
      </c>
      <c r="F1324" s="37">
        <f>Gmden!N1323</f>
        <v>0</v>
      </c>
      <c r="G1324" s="8">
        <f t="shared" si="102"/>
        <v>0</v>
      </c>
      <c r="H1324" s="25">
        <f>ROUND(Anteile!$B$29/'Abs3'!$G$2102*'Abs3'!G1324,0)</f>
        <v>0</v>
      </c>
      <c r="I1324" s="37">
        <f>Gmden!O1323</f>
        <v>0</v>
      </c>
      <c r="J1324" s="8">
        <f t="shared" si="103"/>
        <v>0</v>
      </c>
      <c r="K1324" s="25">
        <f>ROUND(Anteile!$B$30/'Abs3'!$J$2102*'Abs3'!J1324,0)</f>
        <v>0</v>
      </c>
      <c r="L1324" s="8">
        <f>Gmden!M1323</f>
        <v>2933842.5814114613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ROUND(Anteile!$B$31/'Abs3'!$M$2102*'Abs3'!M1324,0)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50204</v>
      </c>
      <c r="B1325" s="9">
        <f t="shared" si="100"/>
        <v>5</v>
      </c>
      <c r="C1325" s="9">
        <f t="shared" si="101"/>
        <v>0</v>
      </c>
      <c r="D1325" s="7" t="str">
        <f>Gmden!D1324</f>
        <v>Golling an der Salzach</v>
      </c>
      <c r="E1325" s="8">
        <f>Gmden!E1324</f>
        <v>4288</v>
      </c>
      <c r="F1325" s="37">
        <f>Gmden!N1324</f>
        <v>0</v>
      </c>
      <c r="G1325" s="8">
        <f t="shared" si="102"/>
        <v>0</v>
      </c>
      <c r="H1325" s="25">
        <f>ROUND(Anteile!$B$29/'Abs3'!$G$2102*'Abs3'!G1325,0)</f>
        <v>0</v>
      </c>
      <c r="I1325" s="37">
        <f>Gmden!O1324</f>
        <v>0</v>
      </c>
      <c r="J1325" s="8">
        <f t="shared" si="103"/>
        <v>0</v>
      </c>
      <c r="K1325" s="25">
        <f>ROUND(Anteile!$B$30/'Abs3'!$J$2102*'Abs3'!J1325,0)</f>
        <v>0</v>
      </c>
      <c r="L1325" s="8">
        <f>Gmden!M1324</f>
        <v>5484968.5532868048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ROUND(Anteile!$B$31/'Abs3'!$M$2102*'Abs3'!M1325,0)</f>
        <v>0</v>
      </c>
      <c r="O1325" s="27"/>
      <c r="P1325" s="25">
        <f t="shared" ca="1" si="104"/>
        <v>0</v>
      </c>
    </row>
    <row r="1326" spans="1:16" x14ac:dyDescent="0.25">
      <c r="A1326" s="9">
        <f>Gmden!A1325</f>
        <v>50205</v>
      </c>
      <c r="B1326" s="9">
        <f t="shared" si="100"/>
        <v>5</v>
      </c>
      <c r="C1326" s="9">
        <f t="shared" si="101"/>
        <v>2</v>
      </c>
      <c r="D1326" s="7" t="str">
        <f>Gmden!D1325</f>
        <v>Hallein</v>
      </c>
      <c r="E1326" s="8">
        <f>Gmden!E1325</f>
        <v>21242</v>
      </c>
      <c r="F1326" s="37">
        <f>Gmden!N1325</f>
        <v>0</v>
      </c>
      <c r="G1326" s="8">
        <f t="shared" si="102"/>
        <v>0</v>
      </c>
      <c r="H1326" s="25">
        <f>ROUND(Anteile!$B$29/'Abs3'!$G$2102*'Abs3'!G1326,0)</f>
        <v>0</v>
      </c>
      <c r="I1326" s="37">
        <f>Gmden!O1325</f>
        <v>0</v>
      </c>
      <c r="J1326" s="8">
        <f t="shared" si="103"/>
        <v>0</v>
      </c>
      <c r="K1326" s="25">
        <f>ROUND(Anteile!$B$30/'Abs3'!$J$2102*'Abs3'!J1326,0)</f>
        <v>0</v>
      </c>
      <c r="L1326" s="8">
        <f>Gmden!M1325</f>
        <v>35369656.562073663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ROUND(Anteile!$B$31/'Abs3'!$M$2102*'Abs3'!M1326,0)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50206</v>
      </c>
      <c r="B1327" s="9">
        <f t="shared" si="100"/>
        <v>5</v>
      </c>
      <c r="C1327" s="9">
        <f t="shared" si="101"/>
        <v>0</v>
      </c>
      <c r="D1327" s="7" t="str">
        <f>Gmden!D1326</f>
        <v>Krispl</v>
      </c>
      <c r="E1327" s="8">
        <f>Gmden!E1326</f>
        <v>884</v>
      </c>
      <c r="F1327" s="37">
        <f>Gmden!N1326</f>
        <v>0</v>
      </c>
      <c r="G1327" s="8">
        <f t="shared" si="102"/>
        <v>0</v>
      </c>
      <c r="H1327" s="25">
        <f>ROUND(Anteile!$B$29/'Abs3'!$G$2102*'Abs3'!G1327,0)</f>
        <v>0</v>
      </c>
      <c r="I1327" s="37">
        <f>Gmden!O1326</f>
        <v>0</v>
      </c>
      <c r="J1327" s="8">
        <f t="shared" si="103"/>
        <v>0</v>
      </c>
      <c r="K1327" s="25">
        <f>ROUND(Anteile!$B$30/'Abs3'!$J$2102*'Abs3'!J1327,0)</f>
        <v>0</v>
      </c>
      <c r="L1327" s="8">
        <f>Gmden!M1326</f>
        <v>908712.13350853231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ROUND(Anteile!$B$31/'Abs3'!$M$2102*'Abs3'!M1327,0)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50207</v>
      </c>
      <c r="B1328" s="9">
        <f t="shared" si="100"/>
        <v>5</v>
      </c>
      <c r="C1328" s="9">
        <f t="shared" si="101"/>
        <v>0</v>
      </c>
      <c r="D1328" s="7" t="str">
        <f>Gmden!D1327</f>
        <v>Kuchl</v>
      </c>
      <c r="E1328" s="8">
        <f>Gmden!E1327</f>
        <v>7319</v>
      </c>
      <c r="F1328" s="37">
        <f>Gmden!N1327</f>
        <v>0</v>
      </c>
      <c r="G1328" s="8">
        <f t="shared" si="102"/>
        <v>0</v>
      </c>
      <c r="H1328" s="25">
        <f>ROUND(Anteile!$B$29/'Abs3'!$G$2102*'Abs3'!G1328,0)</f>
        <v>0</v>
      </c>
      <c r="I1328" s="37">
        <f>Gmden!O1327</f>
        <v>0</v>
      </c>
      <c r="J1328" s="8">
        <f t="shared" si="103"/>
        <v>0</v>
      </c>
      <c r="K1328" s="25">
        <f>ROUND(Anteile!$B$30/'Abs3'!$J$2102*'Abs3'!J1328,0)</f>
        <v>0</v>
      </c>
      <c r="L1328" s="8">
        <f>Gmden!M1327</f>
        <v>9291852.4248478543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ROUND(Anteile!$B$31/'Abs3'!$M$2102*'Abs3'!M1328,0)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50208</v>
      </c>
      <c r="B1329" s="9">
        <f t="shared" si="100"/>
        <v>5</v>
      </c>
      <c r="C1329" s="9">
        <f t="shared" si="101"/>
        <v>0</v>
      </c>
      <c r="D1329" s="7" t="str">
        <f>Gmden!D1328</f>
        <v>Oberalm</v>
      </c>
      <c r="E1329" s="8">
        <f>Gmden!E1328</f>
        <v>4355</v>
      </c>
      <c r="F1329" s="37">
        <f>Gmden!N1328</f>
        <v>0</v>
      </c>
      <c r="G1329" s="8">
        <f t="shared" si="102"/>
        <v>0</v>
      </c>
      <c r="H1329" s="25">
        <f>ROUND(Anteile!$B$29/'Abs3'!$G$2102*'Abs3'!G1329,0)</f>
        <v>0</v>
      </c>
      <c r="I1329" s="37">
        <f>Gmden!O1328</f>
        <v>0</v>
      </c>
      <c r="J1329" s="8">
        <f t="shared" si="103"/>
        <v>0</v>
      </c>
      <c r="K1329" s="25">
        <f>ROUND(Anteile!$B$30/'Abs3'!$J$2102*'Abs3'!J1329,0)</f>
        <v>0</v>
      </c>
      <c r="L1329" s="8">
        <f>Gmden!M1328</f>
        <v>4922333.7611506982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ROUND(Anteile!$B$31/'Abs3'!$M$2102*'Abs3'!M1329,0)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50209</v>
      </c>
      <c r="B1330" s="9">
        <f t="shared" si="100"/>
        <v>5</v>
      </c>
      <c r="C1330" s="9">
        <f t="shared" si="101"/>
        <v>0</v>
      </c>
      <c r="D1330" s="7" t="str">
        <f>Gmden!D1329</f>
        <v>Puch bei Hallein</v>
      </c>
      <c r="E1330" s="8">
        <f>Gmden!E1329</f>
        <v>4672</v>
      </c>
      <c r="F1330" s="37">
        <f>Gmden!N1329</f>
        <v>0</v>
      </c>
      <c r="G1330" s="8">
        <f t="shared" si="102"/>
        <v>0</v>
      </c>
      <c r="H1330" s="25">
        <f>ROUND(Anteile!$B$29/'Abs3'!$G$2102*'Abs3'!G1330,0)</f>
        <v>0</v>
      </c>
      <c r="I1330" s="37">
        <f>Gmden!O1329</f>
        <v>0</v>
      </c>
      <c r="J1330" s="8">
        <f t="shared" si="103"/>
        <v>0</v>
      </c>
      <c r="K1330" s="25">
        <f>ROUND(Anteile!$B$30/'Abs3'!$J$2102*'Abs3'!J1330,0)</f>
        <v>0</v>
      </c>
      <c r="L1330" s="8">
        <f>Gmden!M1329</f>
        <v>7088614.474536946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ROUND(Anteile!$B$31/'Abs3'!$M$2102*'Abs3'!M1330,0)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50210</v>
      </c>
      <c r="B1331" s="9">
        <f t="shared" si="100"/>
        <v>5</v>
      </c>
      <c r="C1331" s="9">
        <f t="shared" si="101"/>
        <v>0</v>
      </c>
      <c r="D1331" s="7" t="str">
        <f>Gmden!D1330</f>
        <v>Rußbach am Paß Gschütt</v>
      </c>
      <c r="E1331" s="8">
        <f>Gmden!E1330</f>
        <v>754</v>
      </c>
      <c r="F1331" s="37">
        <f>Gmden!N1330</f>
        <v>0</v>
      </c>
      <c r="G1331" s="8">
        <f t="shared" si="102"/>
        <v>0</v>
      </c>
      <c r="H1331" s="25">
        <f>ROUND(Anteile!$B$29/'Abs3'!$G$2102*'Abs3'!G1331,0)</f>
        <v>0</v>
      </c>
      <c r="I1331" s="37">
        <f>Gmden!O1330</f>
        <v>0</v>
      </c>
      <c r="J1331" s="8">
        <f t="shared" si="103"/>
        <v>0</v>
      </c>
      <c r="K1331" s="25">
        <f>ROUND(Anteile!$B$30/'Abs3'!$J$2102*'Abs3'!J1331,0)</f>
        <v>0</v>
      </c>
      <c r="L1331" s="8">
        <f>Gmden!M1330</f>
        <v>956855.37208224856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ROUND(Anteile!$B$31/'Abs3'!$M$2102*'Abs3'!M1331,0)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50211</v>
      </c>
      <c r="B1332" s="9">
        <f t="shared" si="100"/>
        <v>5</v>
      </c>
      <c r="C1332" s="9">
        <f t="shared" si="101"/>
        <v>0</v>
      </c>
      <c r="D1332" s="7" t="str">
        <f>Gmden!D1331</f>
        <v>Sankt Koloman</v>
      </c>
      <c r="E1332" s="8">
        <f>Gmden!E1331</f>
        <v>1732</v>
      </c>
      <c r="F1332" s="37">
        <f>Gmden!N1331</f>
        <v>0</v>
      </c>
      <c r="G1332" s="8">
        <f t="shared" si="102"/>
        <v>0</v>
      </c>
      <c r="H1332" s="25">
        <f>ROUND(Anteile!$B$29/'Abs3'!$G$2102*'Abs3'!G1332,0)</f>
        <v>0</v>
      </c>
      <c r="I1332" s="37">
        <f>Gmden!O1331</f>
        <v>0</v>
      </c>
      <c r="J1332" s="8">
        <f t="shared" si="103"/>
        <v>0</v>
      </c>
      <c r="K1332" s="25">
        <f>ROUND(Anteile!$B$30/'Abs3'!$J$2102*'Abs3'!J1332,0)</f>
        <v>0</v>
      </c>
      <c r="L1332" s="8">
        <f>Gmden!M1331</f>
        <v>1792665.8790494469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ROUND(Anteile!$B$31/'Abs3'!$M$2102*'Abs3'!M1332,0)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50212</v>
      </c>
      <c r="B1333" s="9">
        <f t="shared" si="100"/>
        <v>5</v>
      </c>
      <c r="C1333" s="9">
        <f t="shared" si="101"/>
        <v>0</v>
      </c>
      <c r="D1333" s="7" t="str">
        <f>Gmden!D1332</f>
        <v>Scheffau am Tennengebirge</v>
      </c>
      <c r="E1333" s="8">
        <f>Gmden!E1332</f>
        <v>1388</v>
      </c>
      <c r="F1333" s="37">
        <f>Gmden!N1332</f>
        <v>0</v>
      </c>
      <c r="G1333" s="8">
        <f t="shared" si="102"/>
        <v>0</v>
      </c>
      <c r="H1333" s="25">
        <f>ROUND(Anteile!$B$29/'Abs3'!$G$2102*'Abs3'!G1333,0)</f>
        <v>0</v>
      </c>
      <c r="I1333" s="37">
        <f>Gmden!O1332</f>
        <v>0</v>
      </c>
      <c r="J1333" s="8">
        <f t="shared" si="103"/>
        <v>0</v>
      </c>
      <c r="K1333" s="25">
        <f>ROUND(Anteile!$B$30/'Abs3'!$J$2102*'Abs3'!J1333,0)</f>
        <v>0</v>
      </c>
      <c r="L1333" s="8">
        <f>Gmden!M1332</f>
        <v>1549209.3682302688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ROUND(Anteile!$B$31/'Abs3'!$M$2102*'Abs3'!M1333,0)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50213</v>
      </c>
      <c r="B1334" s="9">
        <f t="shared" si="100"/>
        <v>5</v>
      </c>
      <c r="C1334" s="9">
        <f t="shared" si="101"/>
        <v>0</v>
      </c>
      <c r="D1334" s="7" t="str">
        <f>Gmden!D1333</f>
        <v>Bad Vigaun</v>
      </c>
      <c r="E1334" s="8">
        <f>Gmden!E1333</f>
        <v>2086</v>
      </c>
      <c r="F1334" s="37">
        <f>Gmden!N1333</f>
        <v>0</v>
      </c>
      <c r="G1334" s="8">
        <f t="shared" si="102"/>
        <v>0</v>
      </c>
      <c r="H1334" s="25">
        <f>ROUND(Anteile!$B$29/'Abs3'!$G$2102*'Abs3'!G1334,0)</f>
        <v>0</v>
      </c>
      <c r="I1334" s="37">
        <f>Gmden!O1333</f>
        <v>0</v>
      </c>
      <c r="J1334" s="8">
        <f t="shared" si="103"/>
        <v>0</v>
      </c>
      <c r="K1334" s="25">
        <f>ROUND(Anteile!$B$30/'Abs3'!$J$2102*'Abs3'!J1334,0)</f>
        <v>0</v>
      </c>
      <c r="L1334" s="8">
        <f>Gmden!M1333</f>
        <v>2592242.9265888524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ROUND(Anteile!$B$31/'Abs3'!$M$2102*'Abs3'!M1334,0)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50301</v>
      </c>
      <c r="B1335" s="9">
        <f t="shared" si="100"/>
        <v>5</v>
      </c>
      <c r="C1335" s="9">
        <f t="shared" si="101"/>
        <v>0</v>
      </c>
      <c r="D1335" s="7" t="str">
        <f>Gmden!D1334</f>
        <v>Anif</v>
      </c>
      <c r="E1335" s="8">
        <f>Gmden!E1334</f>
        <v>4202</v>
      </c>
      <c r="F1335" s="37">
        <f>Gmden!N1334</f>
        <v>0</v>
      </c>
      <c r="G1335" s="8">
        <f t="shared" si="102"/>
        <v>0</v>
      </c>
      <c r="H1335" s="25">
        <f>ROUND(Anteile!$B$29/'Abs3'!$G$2102*'Abs3'!G1335,0)</f>
        <v>0</v>
      </c>
      <c r="I1335" s="37">
        <f>Gmden!O1334</f>
        <v>0</v>
      </c>
      <c r="J1335" s="8">
        <f t="shared" si="103"/>
        <v>0</v>
      </c>
      <c r="K1335" s="25">
        <f>ROUND(Anteile!$B$30/'Abs3'!$J$2102*'Abs3'!J1335,0)</f>
        <v>0</v>
      </c>
      <c r="L1335" s="8">
        <f>Gmden!M1334</f>
        <v>6782937.8622983573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ROUND(Anteile!$B$31/'Abs3'!$M$2102*'Abs3'!M1335,0)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50302</v>
      </c>
      <c r="B1336" s="9">
        <f t="shared" si="100"/>
        <v>5</v>
      </c>
      <c r="C1336" s="9">
        <f t="shared" si="101"/>
        <v>0</v>
      </c>
      <c r="D1336" s="7" t="str">
        <f>Gmden!D1335</f>
        <v>Anthering</v>
      </c>
      <c r="E1336" s="8">
        <f>Gmden!E1335</f>
        <v>3759</v>
      </c>
      <c r="F1336" s="37">
        <f>Gmden!N1335</f>
        <v>0</v>
      </c>
      <c r="G1336" s="8">
        <f t="shared" si="102"/>
        <v>0</v>
      </c>
      <c r="H1336" s="25">
        <f>ROUND(Anteile!$B$29/'Abs3'!$G$2102*'Abs3'!G1336,0)</f>
        <v>0</v>
      </c>
      <c r="I1336" s="37">
        <f>Gmden!O1335</f>
        <v>0</v>
      </c>
      <c r="J1336" s="8">
        <f t="shared" si="103"/>
        <v>0</v>
      </c>
      <c r="K1336" s="25">
        <f>ROUND(Anteile!$B$30/'Abs3'!$J$2102*'Abs3'!J1336,0)</f>
        <v>0</v>
      </c>
      <c r="L1336" s="8">
        <f>Gmden!M1335</f>
        <v>4740618.9629624374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ROUND(Anteile!$B$31/'Abs3'!$M$2102*'Abs3'!M1336,0)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50303</v>
      </c>
      <c r="B1337" s="9">
        <f t="shared" si="100"/>
        <v>5</v>
      </c>
      <c r="C1337" s="9">
        <f t="shared" si="101"/>
        <v>0</v>
      </c>
      <c r="D1337" s="7" t="str">
        <f>Gmden!D1336</f>
        <v>Bergheim</v>
      </c>
      <c r="E1337" s="8">
        <f>Gmden!E1336</f>
        <v>5410</v>
      </c>
      <c r="F1337" s="37">
        <f>Gmden!N1336</f>
        <v>0</v>
      </c>
      <c r="G1337" s="8">
        <f t="shared" si="102"/>
        <v>0</v>
      </c>
      <c r="H1337" s="25">
        <f>ROUND(Anteile!$B$29/'Abs3'!$G$2102*'Abs3'!G1337,0)</f>
        <v>0</v>
      </c>
      <c r="I1337" s="37">
        <f>Gmden!O1336</f>
        <v>0</v>
      </c>
      <c r="J1337" s="8">
        <f t="shared" si="103"/>
        <v>0</v>
      </c>
      <c r="K1337" s="25">
        <f>ROUND(Anteile!$B$30/'Abs3'!$J$2102*'Abs3'!J1337,0)</f>
        <v>0</v>
      </c>
      <c r="L1337" s="8">
        <f>Gmden!M1336</f>
        <v>10739862.100224383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ROUND(Anteile!$B$31/'Abs3'!$M$2102*'Abs3'!M1337,0)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50304</v>
      </c>
      <c r="B1338" s="9">
        <f t="shared" si="100"/>
        <v>5</v>
      </c>
      <c r="C1338" s="9">
        <f t="shared" si="101"/>
        <v>0</v>
      </c>
      <c r="D1338" s="7" t="str">
        <f>Gmden!D1337</f>
        <v>Berndorf bei Salzburg</v>
      </c>
      <c r="E1338" s="8">
        <f>Gmden!E1337</f>
        <v>1715</v>
      </c>
      <c r="F1338" s="37">
        <f>Gmden!N1337</f>
        <v>0</v>
      </c>
      <c r="G1338" s="8">
        <f t="shared" si="102"/>
        <v>0</v>
      </c>
      <c r="H1338" s="25">
        <f>ROUND(Anteile!$B$29/'Abs3'!$G$2102*'Abs3'!G1338,0)</f>
        <v>0</v>
      </c>
      <c r="I1338" s="37">
        <f>Gmden!O1337</f>
        <v>0</v>
      </c>
      <c r="J1338" s="8">
        <f t="shared" si="103"/>
        <v>0</v>
      </c>
      <c r="K1338" s="25">
        <f>ROUND(Anteile!$B$30/'Abs3'!$J$2102*'Abs3'!J1338,0)</f>
        <v>0</v>
      </c>
      <c r="L1338" s="8">
        <f>Gmden!M1337</f>
        <v>1935970.3195009232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ROUND(Anteile!$B$31/'Abs3'!$M$2102*'Abs3'!M1338,0)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50305</v>
      </c>
      <c r="B1339" s="9">
        <f t="shared" si="100"/>
        <v>5</v>
      </c>
      <c r="C1339" s="9">
        <f t="shared" si="101"/>
        <v>0</v>
      </c>
      <c r="D1339" s="7" t="str">
        <f>Gmden!D1338</f>
        <v>Bürmoos</v>
      </c>
      <c r="E1339" s="8">
        <f>Gmden!E1338</f>
        <v>4908</v>
      </c>
      <c r="F1339" s="37">
        <f>Gmden!N1338</f>
        <v>0</v>
      </c>
      <c r="G1339" s="8">
        <f t="shared" si="102"/>
        <v>0</v>
      </c>
      <c r="H1339" s="25">
        <f>ROUND(Anteile!$B$29/'Abs3'!$G$2102*'Abs3'!G1339,0)</f>
        <v>0</v>
      </c>
      <c r="I1339" s="37">
        <f>Gmden!O1338</f>
        <v>0</v>
      </c>
      <c r="J1339" s="8">
        <f t="shared" si="103"/>
        <v>0</v>
      </c>
      <c r="K1339" s="25">
        <f>ROUND(Anteile!$B$30/'Abs3'!$J$2102*'Abs3'!J1339,0)</f>
        <v>0</v>
      </c>
      <c r="L1339" s="8">
        <f>Gmden!M1338</f>
        <v>6348244.8031114927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ROUND(Anteile!$B$31/'Abs3'!$M$2102*'Abs3'!M1339,0)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50306</v>
      </c>
      <c r="B1340" s="9">
        <f t="shared" si="100"/>
        <v>5</v>
      </c>
      <c r="C1340" s="9">
        <f t="shared" si="101"/>
        <v>0</v>
      </c>
      <c r="D1340" s="7" t="str">
        <f>Gmden!D1339</f>
        <v>Dorfbeuern</v>
      </c>
      <c r="E1340" s="8">
        <f>Gmden!E1339</f>
        <v>1549</v>
      </c>
      <c r="F1340" s="37">
        <f>Gmden!N1339</f>
        <v>0</v>
      </c>
      <c r="G1340" s="8">
        <f t="shared" si="102"/>
        <v>0</v>
      </c>
      <c r="H1340" s="25">
        <f>ROUND(Anteile!$B$29/'Abs3'!$G$2102*'Abs3'!G1340,0)</f>
        <v>0</v>
      </c>
      <c r="I1340" s="37">
        <f>Gmden!O1339</f>
        <v>0</v>
      </c>
      <c r="J1340" s="8">
        <f t="shared" si="103"/>
        <v>0</v>
      </c>
      <c r="K1340" s="25">
        <f>ROUND(Anteile!$B$30/'Abs3'!$J$2102*'Abs3'!J1340,0)</f>
        <v>0</v>
      </c>
      <c r="L1340" s="8">
        <f>Gmden!M1339</f>
        <v>1562761.2943966028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ROUND(Anteile!$B$31/'Abs3'!$M$2102*'Abs3'!M1340,0)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50307</v>
      </c>
      <c r="B1341" s="9">
        <f t="shared" si="100"/>
        <v>5</v>
      </c>
      <c r="C1341" s="9">
        <f t="shared" si="101"/>
        <v>0</v>
      </c>
      <c r="D1341" s="7" t="str">
        <f>Gmden!D1340</f>
        <v>Ebenau</v>
      </c>
      <c r="E1341" s="8">
        <f>Gmden!E1340</f>
        <v>1417</v>
      </c>
      <c r="F1341" s="37">
        <f>Gmden!N1340</f>
        <v>0</v>
      </c>
      <c r="G1341" s="8">
        <f t="shared" si="102"/>
        <v>0</v>
      </c>
      <c r="H1341" s="25">
        <f>ROUND(Anteile!$B$29/'Abs3'!$G$2102*'Abs3'!G1341,0)</f>
        <v>0</v>
      </c>
      <c r="I1341" s="37">
        <f>Gmden!O1340</f>
        <v>0</v>
      </c>
      <c r="J1341" s="8">
        <f t="shared" si="103"/>
        <v>0</v>
      </c>
      <c r="K1341" s="25">
        <f>ROUND(Anteile!$B$30/'Abs3'!$J$2102*'Abs3'!J1341,0)</f>
        <v>0</v>
      </c>
      <c r="L1341" s="8">
        <f>Gmden!M1340</f>
        <v>1423227.2182829399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ROUND(Anteile!$B$31/'Abs3'!$M$2102*'Abs3'!M1341,0)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50308</v>
      </c>
      <c r="B1342" s="9">
        <f t="shared" si="100"/>
        <v>5</v>
      </c>
      <c r="C1342" s="9">
        <f t="shared" si="101"/>
        <v>0</v>
      </c>
      <c r="D1342" s="7" t="str">
        <f>Gmden!D1341</f>
        <v>Elixhausen</v>
      </c>
      <c r="E1342" s="8">
        <f>Gmden!E1341</f>
        <v>2968</v>
      </c>
      <c r="F1342" s="37">
        <f>Gmden!N1341</f>
        <v>0</v>
      </c>
      <c r="G1342" s="8">
        <f t="shared" si="102"/>
        <v>0</v>
      </c>
      <c r="H1342" s="25">
        <f>ROUND(Anteile!$B$29/'Abs3'!$G$2102*'Abs3'!G1342,0)</f>
        <v>0</v>
      </c>
      <c r="I1342" s="37">
        <f>Gmden!O1341</f>
        <v>0</v>
      </c>
      <c r="J1342" s="8">
        <f t="shared" si="103"/>
        <v>0</v>
      </c>
      <c r="K1342" s="25">
        <f>ROUND(Anteile!$B$30/'Abs3'!$J$2102*'Abs3'!J1342,0)</f>
        <v>0</v>
      </c>
      <c r="L1342" s="8">
        <f>Gmden!M1341</f>
        <v>3693752.6897108438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ROUND(Anteile!$B$31/'Abs3'!$M$2102*'Abs3'!M1342,0)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50309</v>
      </c>
      <c r="B1343" s="9">
        <f t="shared" si="100"/>
        <v>5</v>
      </c>
      <c r="C1343" s="9">
        <f t="shared" si="101"/>
        <v>0</v>
      </c>
      <c r="D1343" s="7" t="str">
        <f>Gmden!D1342</f>
        <v>Elsbethen</v>
      </c>
      <c r="E1343" s="8">
        <f>Gmden!E1342</f>
        <v>5443</v>
      </c>
      <c r="F1343" s="37">
        <f>Gmden!N1342</f>
        <v>0</v>
      </c>
      <c r="G1343" s="8">
        <f t="shared" si="102"/>
        <v>0</v>
      </c>
      <c r="H1343" s="25">
        <f>ROUND(Anteile!$B$29/'Abs3'!$G$2102*'Abs3'!G1343,0)</f>
        <v>0</v>
      </c>
      <c r="I1343" s="37">
        <f>Gmden!O1342</f>
        <v>0</v>
      </c>
      <c r="J1343" s="8">
        <f t="shared" si="103"/>
        <v>0</v>
      </c>
      <c r="K1343" s="25">
        <f>ROUND(Anteile!$B$30/'Abs3'!$J$2102*'Abs3'!J1343,0)</f>
        <v>0</v>
      </c>
      <c r="L1343" s="8">
        <f>Gmden!M1342</f>
        <v>8767750.6818324365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ROUND(Anteile!$B$31/'Abs3'!$M$2102*'Abs3'!M1343,0)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50310</v>
      </c>
      <c r="B1344" s="9">
        <f t="shared" si="100"/>
        <v>5</v>
      </c>
      <c r="C1344" s="9">
        <f t="shared" si="101"/>
        <v>0</v>
      </c>
      <c r="D1344" s="7" t="str">
        <f>Gmden!D1343</f>
        <v>Eugendorf</v>
      </c>
      <c r="E1344" s="8">
        <f>Gmden!E1343</f>
        <v>6927</v>
      </c>
      <c r="F1344" s="37">
        <f>Gmden!N1343</f>
        <v>0</v>
      </c>
      <c r="G1344" s="8">
        <f t="shared" si="102"/>
        <v>0</v>
      </c>
      <c r="H1344" s="25">
        <f>ROUND(Anteile!$B$29/'Abs3'!$G$2102*'Abs3'!G1344,0)</f>
        <v>0</v>
      </c>
      <c r="I1344" s="37">
        <f>Gmden!O1343</f>
        <v>0</v>
      </c>
      <c r="J1344" s="8">
        <f t="shared" si="103"/>
        <v>0</v>
      </c>
      <c r="K1344" s="25">
        <f>ROUND(Anteile!$B$30/'Abs3'!$J$2102*'Abs3'!J1344,0)</f>
        <v>0</v>
      </c>
      <c r="L1344" s="8">
        <f>Gmden!M1343</f>
        <v>11435588.491756013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ROUND(Anteile!$B$31/'Abs3'!$M$2102*'Abs3'!M1344,0)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50311</v>
      </c>
      <c r="B1345" s="9">
        <f t="shared" si="100"/>
        <v>5</v>
      </c>
      <c r="C1345" s="9">
        <f t="shared" si="101"/>
        <v>0</v>
      </c>
      <c r="D1345" s="7" t="str">
        <f>Gmden!D1344</f>
        <v>Faistenau</v>
      </c>
      <c r="E1345" s="8">
        <f>Gmden!E1344</f>
        <v>3105</v>
      </c>
      <c r="F1345" s="37">
        <f>Gmden!N1344</f>
        <v>0</v>
      </c>
      <c r="G1345" s="8">
        <f t="shared" si="102"/>
        <v>0</v>
      </c>
      <c r="H1345" s="25">
        <f>ROUND(Anteile!$B$29/'Abs3'!$G$2102*'Abs3'!G1345,0)</f>
        <v>0</v>
      </c>
      <c r="I1345" s="37">
        <f>Gmden!O1344</f>
        <v>0</v>
      </c>
      <c r="J1345" s="8">
        <f t="shared" si="103"/>
        <v>0</v>
      </c>
      <c r="K1345" s="25">
        <f>ROUND(Anteile!$B$30/'Abs3'!$J$2102*'Abs3'!J1345,0)</f>
        <v>0</v>
      </c>
      <c r="L1345" s="8">
        <f>Gmden!M1344</f>
        <v>3251105.7218198162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ROUND(Anteile!$B$31/'Abs3'!$M$2102*'Abs3'!M1345,0)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50312</v>
      </c>
      <c r="B1346" s="9">
        <f t="shared" si="100"/>
        <v>5</v>
      </c>
      <c r="C1346" s="9">
        <f t="shared" si="101"/>
        <v>0</v>
      </c>
      <c r="D1346" s="7" t="str">
        <f>Gmden!D1345</f>
        <v>Fuschl am See</v>
      </c>
      <c r="E1346" s="8">
        <f>Gmden!E1345</f>
        <v>1571</v>
      </c>
      <c r="F1346" s="37">
        <f>Gmden!N1345</f>
        <v>0</v>
      </c>
      <c r="G1346" s="8">
        <f t="shared" si="102"/>
        <v>0</v>
      </c>
      <c r="H1346" s="25">
        <f>ROUND(Anteile!$B$29/'Abs3'!$G$2102*'Abs3'!G1346,0)</f>
        <v>0</v>
      </c>
      <c r="I1346" s="37">
        <f>Gmden!O1345</f>
        <v>0</v>
      </c>
      <c r="J1346" s="8">
        <f t="shared" si="103"/>
        <v>0</v>
      </c>
      <c r="K1346" s="25">
        <f>ROUND(Anteile!$B$30/'Abs3'!$J$2102*'Abs3'!J1346,0)</f>
        <v>0</v>
      </c>
      <c r="L1346" s="8">
        <f>Gmden!M1345</f>
        <v>4755434.8245451041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ROUND(Anteile!$B$31/'Abs3'!$M$2102*'Abs3'!M1346,0)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50313</v>
      </c>
      <c r="B1347" s="9">
        <f t="shared" si="100"/>
        <v>5</v>
      </c>
      <c r="C1347" s="9">
        <f t="shared" si="101"/>
        <v>0</v>
      </c>
      <c r="D1347" s="7" t="str">
        <f>Gmden!D1346</f>
        <v>Göming</v>
      </c>
      <c r="E1347" s="8">
        <f>Gmden!E1346</f>
        <v>764</v>
      </c>
      <c r="F1347" s="37">
        <f>Gmden!N1346</f>
        <v>0</v>
      </c>
      <c r="G1347" s="8">
        <f t="shared" si="102"/>
        <v>0</v>
      </c>
      <c r="H1347" s="25">
        <f>ROUND(Anteile!$B$29/'Abs3'!$G$2102*'Abs3'!G1347,0)</f>
        <v>0</v>
      </c>
      <c r="I1347" s="37">
        <f>Gmden!O1346</f>
        <v>0</v>
      </c>
      <c r="J1347" s="8">
        <f t="shared" si="103"/>
        <v>0</v>
      </c>
      <c r="K1347" s="25">
        <f>ROUND(Anteile!$B$30/'Abs3'!$J$2102*'Abs3'!J1347,0)</f>
        <v>0</v>
      </c>
      <c r="L1347" s="8">
        <f>Gmden!M1346</f>
        <v>850977.62889245921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ROUND(Anteile!$B$31/'Abs3'!$M$2102*'Abs3'!M1347,0)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50314</v>
      </c>
      <c r="B1348" s="9">
        <f t="shared" si="100"/>
        <v>5</v>
      </c>
      <c r="C1348" s="9">
        <f t="shared" si="101"/>
        <v>0</v>
      </c>
      <c r="D1348" s="7" t="str">
        <f>Gmden!D1347</f>
        <v>Grödig</v>
      </c>
      <c r="E1348" s="8">
        <f>Gmden!E1347</f>
        <v>7288</v>
      </c>
      <c r="F1348" s="37">
        <f>Gmden!N1347</f>
        <v>0</v>
      </c>
      <c r="G1348" s="8">
        <f t="shared" si="102"/>
        <v>0</v>
      </c>
      <c r="H1348" s="25">
        <f>ROUND(Anteile!$B$29/'Abs3'!$G$2102*'Abs3'!G1348,0)</f>
        <v>0</v>
      </c>
      <c r="I1348" s="37">
        <f>Gmden!O1347</f>
        <v>0</v>
      </c>
      <c r="J1348" s="8">
        <f t="shared" si="103"/>
        <v>0</v>
      </c>
      <c r="K1348" s="25">
        <f>ROUND(Anteile!$B$30/'Abs3'!$J$2102*'Abs3'!J1348,0)</f>
        <v>0</v>
      </c>
      <c r="L1348" s="8">
        <f>Gmden!M1347</f>
        <v>10938032.825765271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ROUND(Anteile!$B$31/'Abs3'!$M$2102*'Abs3'!M1348,0)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50315</v>
      </c>
      <c r="B1349" s="9">
        <f t="shared" si="100"/>
        <v>5</v>
      </c>
      <c r="C1349" s="9">
        <f t="shared" si="101"/>
        <v>0</v>
      </c>
      <c r="D1349" s="7" t="str">
        <f>Gmden!D1348</f>
        <v>Großgmain</v>
      </c>
      <c r="E1349" s="8">
        <f>Gmden!E1348</f>
        <v>2611</v>
      </c>
      <c r="F1349" s="37">
        <f>Gmden!N1348</f>
        <v>0</v>
      </c>
      <c r="G1349" s="8">
        <f t="shared" si="102"/>
        <v>0</v>
      </c>
      <c r="H1349" s="25">
        <f>ROUND(Anteile!$B$29/'Abs3'!$G$2102*'Abs3'!G1349,0)</f>
        <v>0</v>
      </c>
      <c r="I1349" s="37">
        <f>Gmden!O1348</f>
        <v>0</v>
      </c>
      <c r="J1349" s="8">
        <f t="shared" si="103"/>
        <v>0</v>
      </c>
      <c r="K1349" s="25">
        <f>ROUND(Anteile!$B$30/'Abs3'!$J$2102*'Abs3'!J1349,0)</f>
        <v>0</v>
      </c>
      <c r="L1349" s="8">
        <f>Gmden!M1348</f>
        <v>3055619.7967603449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ROUND(Anteile!$B$31/'Abs3'!$M$2102*'Abs3'!M1349,0)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50316</v>
      </c>
      <c r="B1350" s="9">
        <f t="shared" si="100"/>
        <v>5</v>
      </c>
      <c r="C1350" s="9">
        <f t="shared" si="101"/>
        <v>0</v>
      </c>
      <c r="D1350" s="7" t="str">
        <f>Gmden!D1349</f>
        <v>Hallwang</v>
      </c>
      <c r="E1350" s="8">
        <f>Gmden!E1349</f>
        <v>4240</v>
      </c>
      <c r="F1350" s="37">
        <f>Gmden!N1349</f>
        <v>0</v>
      </c>
      <c r="G1350" s="8">
        <f t="shared" si="102"/>
        <v>0</v>
      </c>
      <c r="H1350" s="25">
        <f>ROUND(Anteile!$B$29/'Abs3'!$G$2102*'Abs3'!G1350,0)</f>
        <v>0</v>
      </c>
      <c r="I1350" s="37">
        <f>Gmden!O1349</f>
        <v>0</v>
      </c>
      <c r="J1350" s="8">
        <f t="shared" si="103"/>
        <v>0</v>
      </c>
      <c r="K1350" s="25">
        <f>ROUND(Anteile!$B$30/'Abs3'!$J$2102*'Abs3'!J1350,0)</f>
        <v>0</v>
      </c>
      <c r="L1350" s="8">
        <f>Gmden!M1349</f>
        <v>6091729.871587906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ROUND(Anteile!$B$31/'Abs3'!$M$2102*'Abs3'!M1350,0)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50317</v>
      </c>
      <c r="B1351" s="9">
        <f t="shared" si="100"/>
        <v>5</v>
      </c>
      <c r="C1351" s="9">
        <f t="shared" si="101"/>
        <v>0</v>
      </c>
      <c r="D1351" s="7" t="str">
        <f>Gmden!D1350</f>
        <v>Henndorf am Wallersee</v>
      </c>
      <c r="E1351" s="8">
        <f>Gmden!E1350</f>
        <v>4934</v>
      </c>
      <c r="F1351" s="37">
        <f>Gmden!N1350</f>
        <v>0</v>
      </c>
      <c r="G1351" s="8">
        <f t="shared" si="102"/>
        <v>0</v>
      </c>
      <c r="H1351" s="25">
        <f>ROUND(Anteile!$B$29/'Abs3'!$G$2102*'Abs3'!G1351,0)</f>
        <v>0</v>
      </c>
      <c r="I1351" s="37">
        <f>Gmden!O1350</f>
        <v>0</v>
      </c>
      <c r="J1351" s="8">
        <f t="shared" si="103"/>
        <v>0</v>
      </c>
      <c r="K1351" s="25">
        <f>ROUND(Anteile!$B$30/'Abs3'!$J$2102*'Abs3'!J1351,0)</f>
        <v>0</v>
      </c>
      <c r="L1351" s="8">
        <f>Gmden!M1350</f>
        <v>6385891.8382565007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ROUND(Anteile!$B$31/'Abs3'!$M$2102*'Abs3'!M1351,0)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50318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Hintersee</v>
      </c>
      <c r="E1352" s="8">
        <f>Gmden!E1351</f>
        <v>450</v>
      </c>
      <c r="F1352" s="37">
        <f>Gmden!N1351</f>
        <v>0</v>
      </c>
      <c r="G1352" s="8">
        <f t="shared" ref="G1352:G1415" si="107">IF(AND(E1352&gt;$G$5,F1352=1),E1352,0)</f>
        <v>0</v>
      </c>
      <c r="H1352" s="25">
        <f>ROUND(Anteile!$B$29/'Abs3'!$G$2102*'Abs3'!G1352,0)</f>
        <v>0</v>
      </c>
      <c r="I1352" s="37">
        <f>Gmden!O1351</f>
        <v>0</v>
      </c>
      <c r="J1352" s="8">
        <f t="shared" ref="J1352:J1415" si="108">IF(I1352=1,E1352,0)</f>
        <v>0</v>
      </c>
      <c r="K1352" s="25">
        <f>ROUND(Anteile!$B$30/'Abs3'!$J$2102*'Abs3'!J1352,0)</f>
        <v>0</v>
      </c>
      <c r="L1352" s="8">
        <f>Gmden!M1351</f>
        <v>480564.56674019306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ROUND(Anteile!$B$31/'Abs3'!$M$2102*'Abs3'!M1352,0)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50319</v>
      </c>
      <c r="B1353" s="9">
        <f t="shared" si="105"/>
        <v>5</v>
      </c>
      <c r="C1353" s="9">
        <f t="shared" si="106"/>
        <v>0</v>
      </c>
      <c r="D1353" s="7" t="str">
        <f>Gmden!D1352</f>
        <v>Hof bei Salzburg</v>
      </c>
      <c r="E1353" s="8">
        <f>Gmden!E1352</f>
        <v>3603</v>
      </c>
      <c r="F1353" s="37">
        <f>Gmden!N1352</f>
        <v>0</v>
      </c>
      <c r="G1353" s="8">
        <f t="shared" si="107"/>
        <v>0</v>
      </c>
      <c r="H1353" s="25">
        <f>ROUND(Anteile!$B$29/'Abs3'!$G$2102*'Abs3'!G1353,0)</f>
        <v>0</v>
      </c>
      <c r="I1353" s="37">
        <f>Gmden!O1352</f>
        <v>0</v>
      </c>
      <c r="J1353" s="8">
        <f t="shared" si="108"/>
        <v>0</v>
      </c>
      <c r="K1353" s="25">
        <f>ROUND(Anteile!$B$30/'Abs3'!$J$2102*'Abs3'!J1353,0)</f>
        <v>0</v>
      </c>
      <c r="L1353" s="8">
        <f>Gmden!M1352</f>
        <v>4854851.5386913456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ROUND(Anteile!$B$31/'Abs3'!$M$2102*'Abs3'!M1353,0)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50320</v>
      </c>
      <c r="B1354" s="9">
        <f t="shared" si="105"/>
        <v>5</v>
      </c>
      <c r="C1354" s="9">
        <f t="shared" si="106"/>
        <v>0</v>
      </c>
      <c r="D1354" s="7" t="str">
        <f>Gmden!D1353</f>
        <v>Köstendorf</v>
      </c>
      <c r="E1354" s="8">
        <f>Gmden!E1353</f>
        <v>2661</v>
      </c>
      <c r="F1354" s="37">
        <f>Gmden!N1353</f>
        <v>0</v>
      </c>
      <c r="G1354" s="8">
        <f t="shared" si="107"/>
        <v>0</v>
      </c>
      <c r="H1354" s="25">
        <f>ROUND(Anteile!$B$29/'Abs3'!$G$2102*'Abs3'!G1354,0)</f>
        <v>0</v>
      </c>
      <c r="I1354" s="37">
        <f>Gmden!O1353</f>
        <v>0</v>
      </c>
      <c r="J1354" s="8">
        <f t="shared" si="108"/>
        <v>0</v>
      </c>
      <c r="K1354" s="25">
        <f>ROUND(Anteile!$B$30/'Abs3'!$J$2102*'Abs3'!J1354,0)</f>
        <v>0</v>
      </c>
      <c r="L1354" s="8">
        <f>Gmden!M1353</f>
        <v>3795360.5711745387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ROUND(Anteile!$B$31/'Abs3'!$M$2102*'Abs3'!M1354,0)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50321</v>
      </c>
      <c r="B1355" s="9">
        <f t="shared" si="105"/>
        <v>5</v>
      </c>
      <c r="C1355" s="9">
        <f t="shared" si="106"/>
        <v>0</v>
      </c>
      <c r="D1355" s="7" t="str">
        <f>Gmden!D1354</f>
        <v>Koppl</v>
      </c>
      <c r="E1355" s="8">
        <f>Gmden!E1354</f>
        <v>3546</v>
      </c>
      <c r="F1355" s="37">
        <f>Gmden!N1354</f>
        <v>0</v>
      </c>
      <c r="G1355" s="8">
        <f t="shared" si="107"/>
        <v>0</v>
      </c>
      <c r="H1355" s="25">
        <f>ROUND(Anteile!$B$29/'Abs3'!$G$2102*'Abs3'!G1355,0)</f>
        <v>0</v>
      </c>
      <c r="I1355" s="37">
        <f>Gmden!O1354</f>
        <v>0</v>
      </c>
      <c r="J1355" s="8">
        <f t="shared" si="108"/>
        <v>0</v>
      </c>
      <c r="K1355" s="25">
        <f>ROUND(Anteile!$B$30/'Abs3'!$J$2102*'Abs3'!J1355,0)</f>
        <v>0</v>
      </c>
      <c r="L1355" s="8">
        <f>Gmden!M1354</f>
        <v>4099166.4467517124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ROUND(Anteile!$B$31/'Abs3'!$M$2102*'Abs3'!M1355,0)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50322</v>
      </c>
      <c r="B1356" s="9">
        <f t="shared" si="105"/>
        <v>5</v>
      </c>
      <c r="C1356" s="9">
        <f t="shared" si="106"/>
        <v>0</v>
      </c>
      <c r="D1356" s="7" t="str">
        <f>Gmden!D1355</f>
        <v>Lamprechtshausen</v>
      </c>
      <c r="E1356" s="8">
        <f>Gmden!E1355</f>
        <v>3991</v>
      </c>
      <c r="F1356" s="37">
        <f>Gmden!N1355</f>
        <v>0</v>
      </c>
      <c r="G1356" s="8">
        <f t="shared" si="107"/>
        <v>0</v>
      </c>
      <c r="H1356" s="25">
        <f>ROUND(Anteile!$B$29/'Abs3'!$G$2102*'Abs3'!G1356,0)</f>
        <v>0</v>
      </c>
      <c r="I1356" s="37">
        <f>Gmden!O1355</f>
        <v>0</v>
      </c>
      <c r="J1356" s="8">
        <f t="shared" si="108"/>
        <v>0</v>
      </c>
      <c r="K1356" s="25">
        <f>ROUND(Anteile!$B$30/'Abs3'!$J$2102*'Abs3'!J1356,0)</f>
        <v>0</v>
      </c>
      <c r="L1356" s="8">
        <f>Gmden!M1355</f>
        <v>5566248.9139037561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ROUND(Anteile!$B$31/'Abs3'!$M$2102*'Abs3'!M1356,0)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50323</v>
      </c>
      <c r="B1357" s="9">
        <f t="shared" si="105"/>
        <v>5</v>
      </c>
      <c r="C1357" s="9">
        <f t="shared" si="106"/>
        <v>0</v>
      </c>
      <c r="D1357" s="7" t="str">
        <f>Gmden!D1356</f>
        <v>Mattsee</v>
      </c>
      <c r="E1357" s="8">
        <f>Gmden!E1356</f>
        <v>3324</v>
      </c>
      <c r="F1357" s="37">
        <f>Gmden!N1356</f>
        <v>0</v>
      </c>
      <c r="G1357" s="8">
        <f t="shared" si="107"/>
        <v>0</v>
      </c>
      <c r="H1357" s="25">
        <f>ROUND(Anteile!$B$29/'Abs3'!$G$2102*'Abs3'!G1357,0)</f>
        <v>0</v>
      </c>
      <c r="I1357" s="37">
        <f>Gmden!O1356</f>
        <v>0</v>
      </c>
      <c r="J1357" s="8">
        <f t="shared" si="108"/>
        <v>0</v>
      </c>
      <c r="K1357" s="25">
        <f>ROUND(Anteile!$B$30/'Abs3'!$J$2102*'Abs3'!J1357,0)</f>
        <v>0</v>
      </c>
      <c r="L1357" s="8">
        <f>Gmden!M1356</f>
        <v>3957328.7453111447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ROUND(Anteile!$B$31/'Abs3'!$M$2102*'Abs3'!M1357,0)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50324</v>
      </c>
      <c r="B1358" s="9">
        <f t="shared" si="105"/>
        <v>5</v>
      </c>
      <c r="C1358" s="9">
        <f t="shared" si="106"/>
        <v>0</v>
      </c>
      <c r="D1358" s="7" t="str">
        <f>Gmden!D1357</f>
        <v>Neumarkt am Wallersee</v>
      </c>
      <c r="E1358" s="8">
        <f>Gmden!E1357</f>
        <v>6312</v>
      </c>
      <c r="F1358" s="37">
        <f>Gmden!N1357</f>
        <v>0</v>
      </c>
      <c r="G1358" s="8">
        <f t="shared" si="107"/>
        <v>0</v>
      </c>
      <c r="H1358" s="25">
        <f>ROUND(Anteile!$B$29/'Abs3'!$G$2102*'Abs3'!G1358,0)</f>
        <v>0</v>
      </c>
      <c r="I1358" s="37">
        <f>Gmden!O1357</f>
        <v>0</v>
      </c>
      <c r="J1358" s="8">
        <f t="shared" si="108"/>
        <v>0</v>
      </c>
      <c r="K1358" s="25">
        <f>ROUND(Anteile!$B$30/'Abs3'!$J$2102*'Abs3'!J1358,0)</f>
        <v>0</v>
      </c>
      <c r="L1358" s="8">
        <f>Gmden!M1357</f>
        <v>8437921.8911601715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ROUND(Anteile!$B$31/'Abs3'!$M$2102*'Abs3'!M1358,0)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50325</v>
      </c>
      <c r="B1359" s="9">
        <f t="shared" si="105"/>
        <v>5</v>
      </c>
      <c r="C1359" s="9">
        <f t="shared" si="106"/>
        <v>0</v>
      </c>
      <c r="D1359" s="7" t="str">
        <f>Gmden!D1358</f>
        <v>Nußdorf am Haunsberg</v>
      </c>
      <c r="E1359" s="8">
        <f>Gmden!E1358</f>
        <v>2393</v>
      </c>
      <c r="F1359" s="37">
        <f>Gmden!N1358</f>
        <v>0</v>
      </c>
      <c r="G1359" s="8">
        <f t="shared" si="107"/>
        <v>0</v>
      </c>
      <c r="H1359" s="25">
        <f>ROUND(Anteile!$B$29/'Abs3'!$G$2102*'Abs3'!G1359,0)</f>
        <v>0</v>
      </c>
      <c r="I1359" s="37">
        <f>Gmden!O1358</f>
        <v>0</v>
      </c>
      <c r="J1359" s="8">
        <f t="shared" si="108"/>
        <v>0</v>
      </c>
      <c r="K1359" s="25">
        <f>ROUND(Anteile!$B$30/'Abs3'!$J$2102*'Abs3'!J1359,0)</f>
        <v>0</v>
      </c>
      <c r="L1359" s="8">
        <f>Gmden!M1358</f>
        <v>2884811.8238935256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ROUND(Anteile!$B$31/'Abs3'!$M$2102*'Abs3'!M1359,0)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50326</v>
      </c>
      <c r="B1360" s="9">
        <f t="shared" si="105"/>
        <v>5</v>
      </c>
      <c r="C1360" s="9">
        <f t="shared" si="106"/>
        <v>0</v>
      </c>
      <c r="D1360" s="7" t="str">
        <f>Gmden!D1359</f>
        <v>Oberndorf bei Salzburg</v>
      </c>
      <c r="E1360" s="8">
        <f>Gmden!E1359</f>
        <v>5766</v>
      </c>
      <c r="F1360" s="37">
        <f>Gmden!N1359</f>
        <v>0</v>
      </c>
      <c r="G1360" s="8">
        <f t="shared" si="107"/>
        <v>0</v>
      </c>
      <c r="H1360" s="25">
        <f>ROUND(Anteile!$B$29/'Abs3'!$G$2102*'Abs3'!G1360,0)</f>
        <v>0</v>
      </c>
      <c r="I1360" s="37">
        <f>Gmden!O1359</f>
        <v>0</v>
      </c>
      <c r="J1360" s="8">
        <f t="shared" si="108"/>
        <v>0</v>
      </c>
      <c r="K1360" s="25">
        <f>ROUND(Anteile!$B$30/'Abs3'!$J$2102*'Abs3'!J1360,0)</f>
        <v>0</v>
      </c>
      <c r="L1360" s="8">
        <f>Gmden!M1359</f>
        <v>6649419.8917574864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ROUND(Anteile!$B$31/'Abs3'!$M$2102*'Abs3'!M1360,0)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50327</v>
      </c>
      <c r="B1361" s="9">
        <f t="shared" si="105"/>
        <v>5</v>
      </c>
      <c r="C1361" s="9">
        <f t="shared" si="106"/>
        <v>0</v>
      </c>
      <c r="D1361" s="7" t="str">
        <f>Gmden!D1360</f>
        <v>Obertrum am See</v>
      </c>
      <c r="E1361" s="8">
        <f>Gmden!E1360</f>
        <v>4831</v>
      </c>
      <c r="F1361" s="37">
        <f>Gmden!N1360</f>
        <v>0</v>
      </c>
      <c r="G1361" s="8">
        <f t="shared" si="107"/>
        <v>0</v>
      </c>
      <c r="H1361" s="25">
        <f>ROUND(Anteile!$B$29/'Abs3'!$G$2102*'Abs3'!G1361,0)</f>
        <v>0</v>
      </c>
      <c r="I1361" s="37">
        <f>Gmden!O1360</f>
        <v>0</v>
      </c>
      <c r="J1361" s="8">
        <f t="shared" si="108"/>
        <v>0</v>
      </c>
      <c r="K1361" s="25">
        <f>ROUND(Anteile!$B$30/'Abs3'!$J$2102*'Abs3'!J1361,0)</f>
        <v>0</v>
      </c>
      <c r="L1361" s="8">
        <f>Gmden!M1360</f>
        <v>5927818.5131580662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ROUND(Anteile!$B$31/'Abs3'!$M$2102*'Abs3'!M1361,0)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50328</v>
      </c>
      <c r="B1362" s="9">
        <f t="shared" si="105"/>
        <v>5</v>
      </c>
      <c r="C1362" s="9">
        <f t="shared" si="106"/>
        <v>0</v>
      </c>
      <c r="D1362" s="7" t="str">
        <f>Gmden!D1361</f>
        <v>Plainfeld</v>
      </c>
      <c r="E1362" s="8">
        <f>Gmden!E1361</f>
        <v>1252</v>
      </c>
      <c r="F1362" s="37">
        <f>Gmden!N1361</f>
        <v>0</v>
      </c>
      <c r="G1362" s="8">
        <f t="shared" si="107"/>
        <v>0</v>
      </c>
      <c r="H1362" s="25">
        <f>ROUND(Anteile!$B$29/'Abs3'!$G$2102*'Abs3'!G1362,0)</f>
        <v>0</v>
      </c>
      <c r="I1362" s="37">
        <f>Gmden!O1361</f>
        <v>0</v>
      </c>
      <c r="J1362" s="8">
        <f t="shared" si="108"/>
        <v>0</v>
      </c>
      <c r="K1362" s="25">
        <f>ROUND(Anteile!$B$30/'Abs3'!$J$2102*'Abs3'!J1362,0)</f>
        <v>0</v>
      </c>
      <c r="L1362" s="8">
        <f>Gmden!M1361</f>
        <v>1412499.7335665249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ROUND(Anteile!$B$31/'Abs3'!$M$2102*'Abs3'!M1362,0)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50329</v>
      </c>
      <c r="B1363" s="9">
        <f t="shared" si="105"/>
        <v>5</v>
      </c>
      <c r="C1363" s="9">
        <f t="shared" si="106"/>
        <v>0</v>
      </c>
      <c r="D1363" s="7" t="str">
        <f>Gmden!D1362</f>
        <v>Sankt Georgen bei Salzburg</v>
      </c>
      <c r="E1363" s="8">
        <f>Gmden!E1362</f>
        <v>2987</v>
      </c>
      <c r="F1363" s="37">
        <f>Gmden!N1362</f>
        <v>0</v>
      </c>
      <c r="G1363" s="8">
        <f t="shared" si="107"/>
        <v>0</v>
      </c>
      <c r="H1363" s="25">
        <f>ROUND(Anteile!$B$29/'Abs3'!$G$2102*'Abs3'!G1363,0)</f>
        <v>0</v>
      </c>
      <c r="I1363" s="37">
        <f>Gmden!O1362</f>
        <v>0</v>
      </c>
      <c r="J1363" s="8">
        <f t="shared" si="108"/>
        <v>0</v>
      </c>
      <c r="K1363" s="25">
        <f>ROUND(Anteile!$B$30/'Abs3'!$J$2102*'Abs3'!J1363,0)</f>
        <v>0</v>
      </c>
      <c r="L1363" s="8">
        <f>Gmden!M1362</f>
        <v>3493393.7247740934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ROUND(Anteile!$B$31/'Abs3'!$M$2102*'Abs3'!M1363,0)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50330</v>
      </c>
      <c r="B1364" s="9">
        <f t="shared" si="105"/>
        <v>5</v>
      </c>
      <c r="C1364" s="9">
        <f t="shared" si="106"/>
        <v>0</v>
      </c>
      <c r="D1364" s="7" t="str">
        <f>Gmden!D1363</f>
        <v>Sankt Gilgen</v>
      </c>
      <c r="E1364" s="8">
        <f>Gmden!E1363</f>
        <v>3892</v>
      </c>
      <c r="F1364" s="37">
        <f>Gmden!N1363</f>
        <v>0</v>
      </c>
      <c r="G1364" s="8">
        <f t="shared" si="107"/>
        <v>0</v>
      </c>
      <c r="H1364" s="25">
        <f>ROUND(Anteile!$B$29/'Abs3'!$G$2102*'Abs3'!G1364,0)</f>
        <v>0</v>
      </c>
      <c r="I1364" s="37">
        <f>Gmden!O1363</f>
        <v>0</v>
      </c>
      <c r="J1364" s="8">
        <f t="shared" si="108"/>
        <v>0</v>
      </c>
      <c r="K1364" s="25">
        <f>ROUND(Anteile!$B$30/'Abs3'!$J$2102*'Abs3'!J1364,0)</f>
        <v>0</v>
      </c>
      <c r="L1364" s="8">
        <f>Gmden!M1363</f>
        <v>5715071.2767519243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ROUND(Anteile!$B$31/'Abs3'!$M$2102*'Abs3'!M1364,0)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50331</v>
      </c>
      <c r="B1365" s="9">
        <f t="shared" si="105"/>
        <v>5</v>
      </c>
      <c r="C1365" s="9">
        <f t="shared" si="106"/>
        <v>0</v>
      </c>
      <c r="D1365" s="7" t="str">
        <f>Gmden!D1364</f>
        <v>Schleedorf</v>
      </c>
      <c r="E1365" s="8">
        <f>Gmden!E1364</f>
        <v>1070</v>
      </c>
      <c r="F1365" s="37">
        <f>Gmden!N1364</f>
        <v>0</v>
      </c>
      <c r="G1365" s="8">
        <f t="shared" si="107"/>
        <v>0</v>
      </c>
      <c r="H1365" s="25">
        <f>ROUND(Anteile!$B$29/'Abs3'!$G$2102*'Abs3'!G1365,0)</f>
        <v>0</v>
      </c>
      <c r="I1365" s="37">
        <f>Gmden!O1364</f>
        <v>0</v>
      </c>
      <c r="J1365" s="8">
        <f t="shared" si="108"/>
        <v>0</v>
      </c>
      <c r="K1365" s="25">
        <f>ROUND(Anteile!$B$30/'Abs3'!$J$2102*'Abs3'!J1365,0)</f>
        <v>0</v>
      </c>
      <c r="L1365" s="8">
        <f>Gmden!M1364</f>
        <v>1097784.0847413591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ROUND(Anteile!$B$31/'Abs3'!$M$2102*'Abs3'!M1365,0)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50332</v>
      </c>
      <c r="B1366" s="9">
        <f t="shared" si="105"/>
        <v>5</v>
      </c>
      <c r="C1366" s="9">
        <f t="shared" si="106"/>
        <v>0</v>
      </c>
      <c r="D1366" s="7" t="str">
        <f>Gmden!D1365</f>
        <v>Seeham</v>
      </c>
      <c r="E1366" s="8">
        <f>Gmden!E1365</f>
        <v>1932</v>
      </c>
      <c r="F1366" s="37">
        <f>Gmden!N1365</f>
        <v>0</v>
      </c>
      <c r="G1366" s="8">
        <f t="shared" si="107"/>
        <v>0</v>
      </c>
      <c r="H1366" s="25">
        <f>ROUND(Anteile!$B$29/'Abs3'!$G$2102*'Abs3'!G1366,0)</f>
        <v>0</v>
      </c>
      <c r="I1366" s="37">
        <f>Gmden!O1365</f>
        <v>0</v>
      </c>
      <c r="J1366" s="8">
        <f t="shared" si="108"/>
        <v>0</v>
      </c>
      <c r="K1366" s="25">
        <f>ROUND(Anteile!$B$30/'Abs3'!$J$2102*'Abs3'!J1366,0)</f>
        <v>0</v>
      </c>
      <c r="L1366" s="8">
        <f>Gmden!M1365</f>
        <v>2126493.3041015728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ROUND(Anteile!$B$31/'Abs3'!$M$2102*'Abs3'!M1366,0)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50335</v>
      </c>
      <c r="B1367" s="9">
        <f t="shared" si="105"/>
        <v>5</v>
      </c>
      <c r="C1367" s="9">
        <f t="shared" si="106"/>
        <v>0</v>
      </c>
      <c r="D1367" s="7" t="str">
        <f>Gmden!D1366</f>
        <v>Straßwalchen</v>
      </c>
      <c r="E1367" s="8">
        <f>Gmden!E1366</f>
        <v>7569</v>
      </c>
      <c r="F1367" s="37">
        <f>Gmden!N1366</f>
        <v>0</v>
      </c>
      <c r="G1367" s="8">
        <f t="shared" si="107"/>
        <v>0</v>
      </c>
      <c r="H1367" s="25">
        <f>ROUND(Anteile!$B$29/'Abs3'!$G$2102*'Abs3'!G1367,0)</f>
        <v>0</v>
      </c>
      <c r="I1367" s="37">
        <f>Gmden!O1366</f>
        <v>0</v>
      </c>
      <c r="J1367" s="8">
        <f t="shared" si="108"/>
        <v>0</v>
      </c>
      <c r="K1367" s="25">
        <f>ROUND(Anteile!$B$30/'Abs3'!$J$2102*'Abs3'!J1367,0)</f>
        <v>0</v>
      </c>
      <c r="L1367" s="8">
        <f>Gmden!M1366</f>
        <v>10513449.598016972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ROUND(Anteile!$B$31/'Abs3'!$M$2102*'Abs3'!M1367,0)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50336</v>
      </c>
      <c r="B1368" s="9">
        <f t="shared" si="105"/>
        <v>5</v>
      </c>
      <c r="C1368" s="9">
        <f t="shared" si="106"/>
        <v>0</v>
      </c>
      <c r="D1368" s="7" t="str">
        <f>Gmden!D1367</f>
        <v>Strobl</v>
      </c>
      <c r="E1368" s="8">
        <f>Gmden!E1367</f>
        <v>3649</v>
      </c>
      <c r="F1368" s="37">
        <f>Gmden!N1367</f>
        <v>0</v>
      </c>
      <c r="G1368" s="8">
        <f t="shared" si="107"/>
        <v>0</v>
      </c>
      <c r="H1368" s="25">
        <f>ROUND(Anteile!$B$29/'Abs3'!$G$2102*'Abs3'!G1368,0)</f>
        <v>0</v>
      </c>
      <c r="I1368" s="37">
        <f>Gmden!O1367</f>
        <v>0</v>
      </c>
      <c r="J1368" s="8">
        <f t="shared" si="108"/>
        <v>0</v>
      </c>
      <c r="K1368" s="25">
        <f>ROUND(Anteile!$B$30/'Abs3'!$J$2102*'Abs3'!J1368,0)</f>
        <v>0</v>
      </c>
      <c r="L1368" s="8">
        <f>Gmden!M1367</f>
        <v>4810677.1080232058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ROUND(Anteile!$B$31/'Abs3'!$M$2102*'Abs3'!M1368,0)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50337</v>
      </c>
      <c r="B1369" s="9">
        <f t="shared" si="105"/>
        <v>5</v>
      </c>
      <c r="C1369" s="9">
        <f t="shared" si="106"/>
        <v>0</v>
      </c>
      <c r="D1369" s="7" t="str">
        <f>Gmden!D1368</f>
        <v>Thalgau</v>
      </c>
      <c r="E1369" s="8">
        <f>Gmden!E1368</f>
        <v>5941</v>
      </c>
      <c r="F1369" s="37">
        <f>Gmden!N1368</f>
        <v>0</v>
      </c>
      <c r="G1369" s="8">
        <f t="shared" si="107"/>
        <v>0</v>
      </c>
      <c r="H1369" s="25">
        <f>ROUND(Anteile!$B$29/'Abs3'!$G$2102*'Abs3'!G1369,0)</f>
        <v>0</v>
      </c>
      <c r="I1369" s="37">
        <f>Gmden!O1368</f>
        <v>0</v>
      </c>
      <c r="J1369" s="8">
        <f t="shared" si="108"/>
        <v>0</v>
      </c>
      <c r="K1369" s="25">
        <f>ROUND(Anteile!$B$30/'Abs3'!$J$2102*'Abs3'!J1369,0)</f>
        <v>0</v>
      </c>
      <c r="L1369" s="8">
        <f>Gmden!M1368</f>
        <v>8835266.583412962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ROUND(Anteile!$B$31/'Abs3'!$M$2102*'Abs3'!M1369,0)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50338</v>
      </c>
      <c r="B1370" s="9">
        <f t="shared" si="105"/>
        <v>5</v>
      </c>
      <c r="C1370" s="9">
        <f t="shared" si="106"/>
        <v>1</v>
      </c>
      <c r="D1370" s="7" t="str">
        <f>Gmden!D1369</f>
        <v>Wals-Siezenheim</v>
      </c>
      <c r="E1370" s="8">
        <f>Gmden!E1369</f>
        <v>13184</v>
      </c>
      <c r="F1370" s="37">
        <f>Gmden!N1369</f>
        <v>0</v>
      </c>
      <c r="G1370" s="8">
        <f t="shared" si="107"/>
        <v>0</v>
      </c>
      <c r="H1370" s="25">
        <f>ROUND(Anteile!$B$29/'Abs3'!$G$2102*'Abs3'!G1370,0)</f>
        <v>0</v>
      </c>
      <c r="I1370" s="37">
        <f>Gmden!O1369</f>
        <v>0</v>
      </c>
      <c r="J1370" s="8">
        <f t="shared" si="108"/>
        <v>0</v>
      </c>
      <c r="K1370" s="25">
        <f>ROUND(Anteile!$B$30/'Abs3'!$J$2102*'Abs3'!J1370,0)</f>
        <v>0</v>
      </c>
      <c r="L1370" s="8">
        <f>Gmden!M1369</f>
        <v>29136014.67026113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ROUND(Anteile!$B$31/'Abs3'!$M$2102*'Abs3'!M1370,0)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50339</v>
      </c>
      <c r="B1371" s="9">
        <f t="shared" si="105"/>
        <v>5</v>
      </c>
      <c r="C1371" s="9">
        <f t="shared" si="106"/>
        <v>1</v>
      </c>
      <c r="D1371" s="7" t="str">
        <f>Gmden!D1370</f>
        <v>Seekirchen am Wallersee</v>
      </c>
      <c r="E1371" s="8">
        <f>Gmden!E1370</f>
        <v>10860</v>
      </c>
      <c r="F1371" s="37">
        <f>Gmden!N1370</f>
        <v>0</v>
      </c>
      <c r="G1371" s="8">
        <f t="shared" si="107"/>
        <v>0</v>
      </c>
      <c r="H1371" s="25">
        <f>ROUND(Anteile!$B$29/'Abs3'!$G$2102*'Abs3'!G1371,0)</f>
        <v>0</v>
      </c>
      <c r="I1371" s="37">
        <f>Gmden!O1370</f>
        <v>0</v>
      </c>
      <c r="J1371" s="8">
        <f t="shared" si="108"/>
        <v>0</v>
      </c>
      <c r="K1371" s="25">
        <f>ROUND(Anteile!$B$30/'Abs3'!$J$2102*'Abs3'!J1371,0)</f>
        <v>0</v>
      </c>
      <c r="L1371" s="8">
        <f>Gmden!M1370</f>
        <v>15867519.704303076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ROUND(Anteile!$B$31/'Abs3'!$M$2102*'Abs3'!M1371,0)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50401</v>
      </c>
      <c r="B1372" s="9">
        <f t="shared" si="105"/>
        <v>5</v>
      </c>
      <c r="C1372" s="9">
        <f t="shared" si="106"/>
        <v>0</v>
      </c>
      <c r="D1372" s="7" t="str">
        <f>Gmden!D1371</f>
        <v>Altenmarkt im Pongau</v>
      </c>
      <c r="E1372" s="8">
        <f>Gmden!E1371</f>
        <v>4325</v>
      </c>
      <c r="F1372" s="37">
        <f>Gmden!N1371</f>
        <v>0</v>
      </c>
      <c r="G1372" s="8">
        <f t="shared" si="107"/>
        <v>0</v>
      </c>
      <c r="H1372" s="25">
        <f>ROUND(Anteile!$B$29/'Abs3'!$G$2102*'Abs3'!G1372,0)</f>
        <v>0</v>
      </c>
      <c r="I1372" s="37">
        <f>Gmden!O1371</f>
        <v>0</v>
      </c>
      <c r="J1372" s="8">
        <f t="shared" si="108"/>
        <v>0</v>
      </c>
      <c r="K1372" s="25">
        <f>ROUND(Anteile!$B$30/'Abs3'!$J$2102*'Abs3'!J1372,0)</f>
        <v>0</v>
      </c>
      <c r="L1372" s="8">
        <f>Gmden!M1371</f>
        <v>7484844.2132724086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ROUND(Anteile!$B$31/'Abs3'!$M$2102*'Abs3'!M1372,0)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50402</v>
      </c>
      <c r="B1373" s="9">
        <f t="shared" si="105"/>
        <v>5</v>
      </c>
      <c r="C1373" s="9">
        <f t="shared" si="106"/>
        <v>0</v>
      </c>
      <c r="D1373" s="7" t="str">
        <f>Gmden!D1372</f>
        <v>Bad Hofgastein</v>
      </c>
      <c r="E1373" s="8">
        <f>Gmden!E1372</f>
        <v>6867</v>
      </c>
      <c r="F1373" s="37">
        <f>Gmden!N1372</f>
        <v>0</v>
      </c>
      <c r="G1373" s="8">
        <f t="shared" si="107"/>
        <v>0</v>
      </c>
      <c r="H1373" s="25">
        <f>ROUND(Anteile!$B$29/'Abs3'!$G$2102*'Abs3'!G1373,0)</f>
        <v>0</v>
      </c>
      <c r="I1373" s="37">
        <f>Gmden!O1372</f>
        <v>0</v>
      </c>
      <c r="J1373" s="8">
        <f t="shared" si="108"/>
        <v>0</v>
      </c>
      <c r="K1373" s="25">
        <f>ROUND(Anteile!$B$30/'Abs3'!$J$2102*'Abs3'!J1373,0)</f>
        <v>0</v>
      </c>
      <c r="L1373" s="8">
        <f>Gmden!M1372</f>
        <v>9892112.2013537828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ROUND(Anteile!$B$31/'Abs3'!$M$2102*'Abs3'!M1373,0)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50403</v>
      </c>
      <c r="B1374" s="9">
        <f t="shared" si="105"/>
        <v>5</v>
      </c>
      <c r="C1374" s="9">
        <f t="shared" si="106"/>
        <v>0</v>
      </c>
      <c r="D1374" s="7" t="str">
        <f>Gmden!D1373</f>
        <v>Bad Gastein</v>
      </c>
      <c r="E1374" s="8">
        <f>Gmden!E1373</f>
        <v>4000</v>
      </c>
      <c r="F1374" s="37">
        <f>Gmden!N1373</f>
        <v>0</v>
      </c>
      <c r="G1374" s="8">
        <f t="shared" si="107"/>
        <v>0</v>
      </c>
      <c r="H1374" s="25">
        <f>ROUND(Anteile!$B$29/'Abs3'!$G$2102*'Abs3'!G1374,0)</f>
        <v>0</v>
      </c>
      <c r="I1374" s="37">
        <f>Gmden!O1373</f>
        <v>0</v>
      </c>
      <c r="J1374" s="8">
        <f t="shared" si="108"/>
        <v>0</v>
      </c>
      <c r="K1374" s="25">
        <f>ROUND(Anteile!$B$30/'Abs3'!$J$2102*'Abs3'!J1374,0)</f>
        <v>0</v>
      </c>
      <c r="L1374" s="8">
        <f>Gmden!M1373</f>
        <v>6464365.853924674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ROUND(Anteile!$B$31/'Abs3'!$M$2102*'Abs3'!M1374,0)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50404</v>
      </c>
      <c r="B1375" s="9">
        <f t="shared" si="105"/>
        <v>5</v>
      </c>
      <c r="C1375" s="9">
        <f t="shared" si="106"/>
        <v>1</v>
      </c>
      <c r="D1375" s="7" t="str">
        <f>Gmden!D1374</f>
        <v>Bischofshofen</v>
      </c>
      <c r="E1375" s="8">
        <f>Gmden!E1374</f>
        <v>10566</v>
      </c>
      <c r="F1375" s="37">
        <f>Gmden!N1374</f>
        <v>0</v>
      </c>
      <c r="G1375" s="8">
        <f t="shared" si="107"/>
        <v>0</v>
      </c>
      <c r="H1375" s="25">
        <f>ROUND(Anteile!$B$29/'Abs3'!$G$2102*'Abs3'!G1375,0)</f>
        <v>0</v>
      </c>
      <c r="I1375" s="37">
        <f>Gmden!O1374</f>
        <v>0</v>
      </c>
      <c r="J1375" s="8">
        <f t="shared" si="108"/>
        <v>0</v>
      </c>
      <c r="K1375" s="25">
        <f>ROUND(Anteile!$B$30/'Abs3'!$J$2102*'Abs3'!J1375,0)</f>
        <v>0</v>
      </c>
      <c r="L1375" s="8">
        <f>Gmden!M1374</f>
        <v>15828858.005838517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ROUND(Anteile!$B$31/'Abs3'!$M$2102*'Abs3'!M1375,0)</f>
        <v>0</v>
      </c>
      <c r="O1375" s="27"/>
      <c r="P1375" s="25">
        <f t="shared" ca="1" si="109"/>
        <v>0</v>
      </c>
    </row>
    <row r="1376" spans="1:16" x14ac:dyDescent="0.25">
      <c r="A1376" s="9">
        <f>Gmden!A1375</f>
        <v>50405</v>
      </c>
      <c r="B1376" s="9">
        <f t="shared" si="105"/>
        <v>5</v>
      </c>
      <c r="C1376" s="9">
        <f t="shared" si="106"/>
        <v>0</v>
      </c>
      <c r="D1376" s="7" t="str">
        <f>Gmden!D1375</f>
        <v>Dorfgastein</v>
      </c>
      <c r="E1376" s="8">
        <f>Gmden!E1375</f>
        <v>1598</v>
      </c>
      <c r="F1376" s="37">
        <f>Gmden!N1375</f>
        <v>0</v>
      </c>
      <c r="G1376" s="8">
        <f t="shared" si="107"/>
        <v>0</v>
      </c>
      <c r="H1376" s="25">
        <f>ROUND(Anteile!$B$29/'Abs3'!$G$2102*'Abs3'!G1376,0)</f>
        <v>0</v>
      </c>
      <c r="I1376" s="37">
        <f>Gmden!O1375</f>
        <v>0</v>
      </c>
      <c r="J1376" s="8">
        <f t="shared" si="108"/>
        <v>0</v>
      </c>
      <c r="K1376" s="25">
        <f>ROUND(Anteile!$B$30/'Abs3'!$J$2102*'Abs3'!J1376,0)</f>
        <v>0</v>
      </c>
      <c r="L1376" s="8">
        <f>Gmden!M1375</f>
        <v>2054253.3449037028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ROUND(Anteile!$B$31/'Abs3'!$M$2102*'Abs3'!M1376,0)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50406</v>
      </c>
      <c r="B1377" s="9">
        <f t="shared" si="105"/>
        <v>5</v>
      </c>
      <c r="C1377" s="9">
        <f t="shared" si="106"/>
        <v>0</v>
      </c>
      <c r="D1377" s="7" t="str">
        <f>Gmden!D1376</f>
        <v>Eben im Pongau</v>
      </c>
      <c r="E1377" s="8">
        <f>Gmden!E1376</f>
        <v>2465</v>
      </c>
      <c r="F1377" s="37">
        <f>Gmden!N1376</f>
        <v>0</v>
      </c>
      <c r="G1377" s="8">
        <f t="shared" si="107"/>
        <v>0</v>
      </c>
      <c r="H1377" s="25">
        <f>ROUND(Anteile!$B$29/'Abs3'!$G$2102*'Abs3'!G1377,0)</f>
        <v>0</v>
      </c>
      <c r="I1377" s="37">
        <f>Gmden!O1376</f>
        <v>0</v>
      </c>
      <c r="J1377" s="8">
        <f t="shared" si="108"/>
        <v>0</v>
      </c>
      <c r="K1377" s="25">
        <f>ROUND(Anteile!$B$30/'Abs3'!$J$2102*'Abs3'!J1377,0)</f>
        <v>0</v>
      </c>
      <c r="L1377" s="8">
        <f>Gmden!M1376</f>
        <v>3271213.0030831839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ROUND(Anteile!$B$31/'Abs3'!$M$2102*'Abs3'!M1377,0)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50407</v>
      </c>
      <c r="B1378" s="9">
        <f t="shared" si="105"/>
        <v>5</v>
      </c>
      <c r="C1378" s="9">
        <f t="shared" si="106"/>
        <v>0</v>
      </c>
      <c r="D1378" s="7" t="str">
        <f>Gmden!D1377</f>
        <v>Filzmoos</v>
      </c>
      <c r="E1378" s="8">
        <f>Gmden!E1377</f>
        <v>1493</v>
      </c>
      <c r="F1378" s="37">
        <f>Gmden!N1377</f>
        <v>0</v>
      </c>
      <c r="G1378" s="8">
        <f t="shared" si="107"/>
        <v>0</v>
      </c>
      <c r="H1378" s="25">
        <f>ROUND(Anteile!$B$29/'Abs3'!$G$2102*'Abs3'!G1378,0)</f>
        <v>0</v>
      </c>
      <c r="I1378" s="37">
        <f>Gmden!O1377</f>
        <v>0</v>
      </c>
      <c r="J1378" s="8">
        <f t="shared" si="108"/>
        <v>0</v>
      </c>
      <c r="K1378" s="25">
        <f>ROUND(Anteile!$B$30/'Abs3'!$J$2102*'Abs3'!J1378,0)</f>
        <v>0</v>
      </c>
      <c r="L1378" s="8">
        <f>Gmden!M1377</f>
        <v>2306707.8933673445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ROUND(Anteile!$B$31/'Abs3'!$M$2102*'Abs3'!M1378,0)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50408</v>
      </c>
      <c r="B1379" s="9">
        <f t="shared" si="105"/>
        <v>5</v>
      </c>
      <c r="C1379" s="9">
        <f t="shared" si="106"/>
        <v>0</v>
      </c>
      <c r="D1379" s="7" t="str">
        <f>Gmden!D1378</f>
        <v>Flachau</v>
      </c>
      <c r="E1379" s="8">
        <f>Gmden!E1378</f>
        <v>2831</v>
      </c>
      <c r="F1379" s="37">
        <f>Gmden!N1378</f>
        <v>0</v>
      </c>
      <c r="G1379" s="8">
        <f t="shared" si="107"/>
        <v>0</v>
      </c>
      <c r="H1379" s="25">
        <f>ROUND(Anteile!$B$29/'Abs3'!$G$2102*'Abs3'!G1379,0)</f>
        <v>0</v>
      </c>
      <c r="I1379" s="37">
        <f>Gmden!O1378</f>
        <v>0</v>
      </c>
      <c r="J1379" s="8">
        <f t="shared" si="108"/>
        <v>0</v>
      </c>
      <c r="K1379" s="25">
        <f>ROUND(Anteile!$B$30/'Abs3'!$J$2102*'Abs3'!J1379,0)</f>
        <v>0</v>
      </c>
      <c r="L1379" s="8">
        <f>Gmden!M1378</f>
        <v>5678444.0009243842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ROUND(Anteile!$B$31/'Abs3'!$M$2102*'Abs3'!M1379,0)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50409</v>
      </c>
      <c r="B1380" s="9">
        <f t="shared" si="105"/>
        <v>5</v>
      </c>
      <c r="C1380" s="9">
        <f t="shared" si="106"/>
        <v>0</v>
      </c>
      <c r="D1380" s="7" t="str">
        <f>Gmden!D1379</f>
        <v>Forstau</v>
      </c>
      <c r="E1380" s="8">
        <f>Gmden!E1379</f>
        <v>555</v>
      </c>
      <c r="F1380" s="37">
        <f>Gmden!N1379</f>
        <v>0</v>
      </c>
      <c r="G1380" s="8">
        <f t="shared" si="107"/>
        <v>0</v>
      </c>
      <c r="H1380" s="25">
        <f>ROUND(Anteile!$B$29/'Abs3'!$G$2102*'Abs3'!G1380,0)</f>
        <v>0</v>
      </c>
      <c r="I1380" s="37">
        <f>Gmden!O1379</f>
        <v>0</v>
      </c>
      <c r="J1380" s="8">
        <f t="shared" si="108"/>
        <v>0</v>
      </c>
      <c r="K1380" s="25">
        <f>ROUND(Anteile!$B$30/'Abs3'!$J$2102*'Abs3'!J1380,0)</f>
        <v>0</v>
      </c>
      <c r="L1380" s="8">
        <f>Gmden!M1379</f>
        <v>913455.5419112239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ROUND(Anteile!$B$31/'Abs3'!$M$2102*'Abs3'!M1380,0)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50410</v>
      </c>
      <c r="B1381" s="9">
        <f t="shared" si="105"/>
        <v>5</v>
      </c>
      <c r="C1381" s="9">
        <f t="shared" si="106"/>
        <v>0</v>
      </c>
      <c r="D1381" s="7" t="str">
        <f>Gmden!D1380</f>
        <v>Goldegg</v>
      </c>
      <c r="E1381" s="8">
        <f>Gmden!E1380</f>
        <v>2568</v>
      </c>
      <c r="F1381" s="37">
        <f>Gmden!N1380</f>
        <v>0</v>
      </c>
      <c r="G1381" s="8">
        <f t="shared" si="107"/>
        <v>0</v>
      </c>
      <c r="H1381" s="25">
        <f>ROUND(Anteile!$B$29/'Abs3'!$G$2102*'Abs3'!G1381,0)</f>
        <v>0</v>
      </c>
      <c r="I1381" s="37">
        <f>Gmden!O1380</f>
        <v>0</v>
      </c>
      <c r="J1381" s="8">
        <f t="shared" si="108"/>
        <v>0</v>
      </c>
      <c r="K1381" s="25">
        <f>ROUND(Anteile!$B$30/'Abs3'!$J$2102*'Abs3'!J1381,0)</f>
        <v>0</v>
      </c>
      <c r="L1381" s="8">
        <f>Gmden!M1380</f>
        <v>2694476.8216901738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ROUND(Anteile!$B$31/'Abs3'!$M$2102*'Abs3'!M1381,0)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50411</v>
      </c>
      <c r="B1382" s="9">
        <f t="shared" si="105"/>
        <v>5</v>
      </c>
      <c r="C1382" s="9">
        <f t="shared" si="106"/>
        <v>0</v>
      </c>
      <c r="D1382" s="7" t="str">
        <f>Gmden!D1381</f>
        <v>Großarl</v>
      </c>
      <c r="E1382" s="8">
        <f>Gmden!E1381</f>
        <v>3817</v>
      </c>
      <c r="F1382" s="37">
        <f>Gmden!N1381</f>
        <v>0</v>
      </c>
      <c r="G1382" s="8">
        <f t="shared" si="107"/>
        <v>0</v>
      </c>
      <c r="H1382" s="25">
        <f>ROUND(Anteile!$B$29/'Abs3'!$G$2102*'Abs3'!G1382,0)</f>
        <v>0</v>
      </c>
      <c r="I1382" s="37">
        <f>Gmden!O1381</f>
        <v>0</v>
      </c>
      <c r="J1382" s="8">
        <f t="shared" si="108"/>
        <v>0</v>
      </c>
      <c r="K1382" s="25">
        <f>ROUND(Anteile!$B$30/'Abs3'!$J$2102*'Abs3'!J1382,0)</f>
        <v>0</v>
      </c>
      <c r="L1382" s="8">
        <f>Gmden!M1381</f>
        <v>5709919.769494866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ROUND(Anteile!$B$31/'Abs3'!$M$2102*'Abs3'!M1382,0)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50412</v>
      </c>
      <c r="B1383" s="9">
        <f t="shared" si="105"/>
        <v>5</v>
      </c>
      <c r="C1383" s="9">
        <f t="shared" si="106"/>
        <v>0</v>
      </c>
      <c r="D1383" s="7" t="str">
        <f>Gmden!D1382</f>
        <v>Hüttau</v>
      </c>
      <c r="E1383" s="8">
        <f>Gmden!E1382</f>
        <v>1475</v>
      </c>
      <c r="F1383" s="37">
        <f>Gmden!N1382</f>
        <v>0</v>
      </c>
      <c r="G1383" s="8">
        <f t="shared" si="107"/>
        <v>0</v>
      </c>
      <c r="H1383" s="25">
        <f>ROUND(Anteile!$B$29/'Abs3'!$G$2102*'Abs3'!G1383,0)</f>
        <v>0</v>
      </c>
      <c r="I1383" s="37">
        <f>Gmden!O1382</f>
        <v>0</v>
      </c>
      <c r="J1383" s="8">
        <f t="shared" si="108"/>
        <v>0</v>
      </c>
      <c r="K1383" s="25">
        <f>ROUND(Anteile!$B$30/'Abs3'!$J$2102*'Abs3'!J1383,0)</f>
        <v>0</v>
      </c>
      <c r="L1383" s="8">
        <f>Gmden!M1382</f>
        <v>1626715.4693216868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ROUND(Anteile!$B$31/'Abs3'!$M$2102*'Abs3'!M1383,0)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50413</v>
      </c>
      <c r="B1384" s="9">
        <f t="shared" si="105"/>
        <v>5</v>
      </c>
      <c r="C1384" s="9">
        <f t="shared" si="106"/>
        <v>0</v>
      </c>
      <c r="D1384" s="7" t="str">
        <f>Gmden!D1383</f>
        <v>Hüttschlag</v>
      </c>
      <c r="E1384" s="8">
        <f>Gmden!E1383</f>
        <v>909</v>
      </c>
      <c r="F1384" s="37">
        <f>Gmden!N1383</f>
        <v>0</v>
      </c>
      <c r="G1384" s="8">
        <f t="shared" si="107"/>
        <v>0</v>
      </c>
      <c r="H1384" s="25">
        <f>ROUND(Anteile!$B$29/'Abs3'!$G$2102*'Abs3'!G1384,0)</f>
        <v>0</v>
      </c>
      <c r="I1384" s="37">
        <f>Gmden!O1383</f>
        <v>0</v>
      </c>
      <c r="J1384" s="8">
        <f t="shared" si="108"/>
        <v>0</v>
      </c>
      <c r="K1384" s="25">
        <f>ROUND(Anteile!$B$30/'Abs3'!$J$2102*'Abs3'!J1384,0)</f>
        <v>0</v>
      </c>
      <c r="L1384" s="8">
        <f>Gmden!M1383</f>
        <v>988132.16998696863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ROUND(Anteile!$B$31/'Abs3'!$M$2102*'Abs3'!M1384,0)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50414</v>
      </c>
      <c r="B1385" s="9">
        <f t="shared" si="105"/>
        <v>5</v>
      </c>
      <c r="C1385" s="9">
        <f t="shared" si="106"/>
        <v>0</v>
      </c>
      <c r="D1385" s="7" t="str">
        <f>Gmden!D1384</f>
        <v>Kleinarl</v>
      </c>
      <c r="E1385" s="8">
        <f>Gmden!E1384</f>
        <v>797</v>
      </c>
      <c r="F1385" s="37">
        <f>Gmden!N1384</f>
        <v>0</v>
      </c>
      <c r="G1385" s="8">
        <f t="shared" si="107"/>
        <v>0</v>
      </c>
      <c r="H1385" s="25">
        <f>ROUND(Anteile!$B$29/'Abs3'!$G$2102*'Abs3'!G1385,0)</f>
        <v>0</v>
      </c>
      <c r="I1385" s="37">
        <f>Gmden!O1384</f>
        <v>0</v>
      </c>
      <c r="J1385" s="8">
        <f t="shared" si="108"/>
        <v>0</v>
      </c>
      <c r="K1385" s="25">
        <f>ROUND(Anteile!$B$30/'Abs3'!$J$2102*'Abs3'!J1385,0)</f>
        <v>0</v>
      </c>
      <c r="L1385" s="8">
        <f>Gmden!M1384</f>
        <v>1373425.5045171131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ROUND(Anteile!$B$31/'Abs3'!$M$2102*'Abs3'!M1385,0)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50415</v>
      </c>
      <c r="B1386" s="9">
        <f t="shared" si="105"/>
        <v>5</v>
      </c>
      <c r="C1386" s="9">
        <f t="shared" si="106"/>
        <v>0</v>
      </c>
      <c r="D1386" s="7" t="str">
        <f>Gmden!D1385</f>
        <v>Mühlbach am Hochkönig</v>
      </c>
      <c r="E1386" s="8">
        <f>Gmden!E1385</f>
        <v>1448</v>
      </c>
      <c r="F1386" s="37">
        <f>Gmden!N1385</f>
        <v>0</v>
      </c>
      <c r="G1386" s="8">
        <f t="shared" si="107"/>
        <v>0</v>
      </c>
      <c r="H1386" s="25">
        <f>ROUND(Anteile!$B$29/'Abs3'!$G$2102*'Abs3'!G1386,0)</f>
        <v>0</v>
      </c>
      <c r="I1386" s="37">
        <f>Gmden!O1385</f>
        <v>0</v>
      </c>
      <c r="J1386" s="8">
        <f t="shared" si="108"/>
        <v>0</v>
      </c>
      <c r="K1386" s="25">
        <f>ROUND(Anteile!$B$30/'Abs3'!$J$2102*'Abs3'!J1386,0)</f>
        <v>0</v>
      </c>
      <c r="L1386" s="8">
        <f>Gmden!M1385</f>
        <v>1965912.659221557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ROUND(Anteile!$B$31/'Abs3'!$M$2102*'Abs3'!M1386,0)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50416</v>
      </c>
      <c r="B1387" s="9">
        <f t="shared" si="105"/>
        <v>5</v>
      </c>
      <c r="C1387" s="9">
        <f t="shared" si="106"/>
        <v>0</v>
      </c>
      <c r="D1387" s="7" t="str">
        <f>Gmden!D1386</f>
        <v>Pfarrwerfen</v>
      </c>
      <c r="E1387" s="8">
        <f>Gmden!E1386</f>
        <v>2365</v>
      </c>
      <c r="F1387" s="37">
        <f>Gmden!N1386</f>
        <v>0</v>
      </c>
      <c r="G1387" s="8">
        <f t="shared" si="107"/>
        <v>0</v>
      </c>
      <c r="H1387" s="25">
        <f>ROUND(Anteile!$B$29/'Abs3'!$G$2102*'Abs3'!G1387,0)</f>
        <v>0</v>
      </c>
      <c r="I1387" s="37">
        <f>Gmden!O1386</f>
        <v>0</v>
      </c>
      <c r="J1387" s="8">
        <f t="shared" si="108"/>
        <v>0</v>
      </c>
      <c r="K1387" s="25">
        <f>ROUND(Anteile!$B$30/'Abs3'!$J$2102*'Abs3'!J1387,0)</f>
        <v>0</v>
      </c>
      <c r="L1387" s="8">
        <f>Gmden!M1386</f>
        <v>2749358.5459382371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ROUND(Anteile!$B$31/'Abs3'!$M$2102*'Abs3'!M1387,0)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50417</v>
      </c>
      <c r="B1388" s="9">
        <f t="shared" si="105"/>
        <v>5</v>
      </c>
      <c r="C1388" s="9">
        <f t="shared" si="106"/>
        <v>0</v>
      </c>
      <c r="D1388" s="7" t="str">
        <f>Gmden!D1387</f>
        <v>Radstadt</v>
      </c>
      <c r="E1388" s="8">
        <f>Gmden!E1387</f>
        <v>4812</v>
      </c>
      <c r="F1388" s="37">
        <f>Gmden!N1387</f>
        <v>0</v>
      </c>
      <c r="G1388" s="8">
        <f t="shared" si="107"/>
        <v>0</v>
      </c>
      <c r="H1388" s="25">
        <f>ROUND(Anteile!$B$29/'Abs3'!$G$2102*'Abs3'!G1388,0)</f>
        <v>0</v>
      </c>
      <c r="I1388" s="37">
        <f>Gmden!O1387</f>
        <v>0</v>
      </c>
      <c r="J1388" s="8">
        <f t="shared" si="108"/>
        <v>0</v>
      </c>
      <c r="K1388" s="25">
        <f>ROUND(Anteile!$B$30/'Abs3'!$J$2102*'Abs3'!J1388,0)</f>
        <v>0</v>
      </c>
      <c r="L1388" s="8">
        <f>Gmden!M1387</f>
        <v>6965207.6467383588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ROUND(Anteile!$B$31/'Abs3'!$M$2102*'Abs3'!M1388,0)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50418</v>
      </c>
      <c r="B1389" s="9">
        <f t="shared" si="105"/>
        <v>5</v>
      </c>
      <c r="C1389" s="9">
        <f t="shared" si="106"/>
        <v>1</v>
      </c>
      <c r="D1389" s="7" t="str">
        <f>Gmden!D1388</f>
        <v>Sankt Johann im Pongau</v>
      </c>
      <c r="E1389" s="8">
        <f>Gmden!E1388</f>
        <v>11017</v>
      </c>
      <c r="F1389" s="37">
        <f>Gmden!N1388</f>
        <v>0</v>
      </c>
      <c r="G1389" s="8">
        <f t="shared" si="107"/>
        <v>0</v>
      </c>
      <c r="H1389" s="25">
        <f>ROUND(Anteile!$B$29/'Abs3'!$G$2102*'Abs3'!G1389,0)</f>
        <v>0</v>
      </c>
      <c r="I1389" s="37">
        <f>Gmden!O1388</f>
        <v>0</v>
      </c>
      <c r="J1389" s="8">
        <f t="shared" si="108"/>
        <v>0</v>
      </c>
      <c r="K1389" s="25">
        <f>ROUND(Anteile!$B$30/'Abs3'!$J$2102*'Abs3'!J1389,0)</f>
        <v>0</v>
      </c>
      <c r="L1389" s="8">
        <f>Gmden!M1388</f>
        <v>17510452.174027346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ROUND(Anteile!$B$31/'Abs3'!$M$2102*'Abs3'!M1389,0)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50419</v>
      </c>
      <c r="B1390" s="9">
        <f t="shared" si="105"/>
        <v>5</v>
      </c>
      <c r="C1390" s="9">
        <f t="shared" si="106"/>
        <v>0</v>
      </c>
      <c r="D1390" s="7" t="str">
        <f>Gmden!D1389</f>
        <v>Sankt Martin am Tennengebirge</v>
      </c>
      <c r="E1390" s="8">
        <f>Gmden!E1389</f>
        <v>1658</v>
      </c>
      <c r="F1390" s="37">
        <f>Gmden!N1389</f>
        <v>0</v>
      </c>
      <c r="G1390" s="8">
        <f t="shared" si="107"/>
        <v>0</v>
      </c>
      <c r="H1390" s="25">
        <f>ROUND(Anteile!$B$29/'Abs3'!$G$2102*'Abs3'!G1390,0)</f>
        <v>0</v>
      </c>
      <c r="I1390" s="37">
        <f>Gmden!O1389</f>
        <v>0</v>
      </c>
      <c r="J1390" s="8">
        <f t="shared" si="108"/>
        <v>0</v>
      </c>
      <c r="K1390" s="25">
        <f>ROUND(Anteile!$B$30/'Abs3'!$J$2102*'Abs3'!J1390,0)</f>
        <v>0</v>
      </c>
      <c r="L1390" s="8">
        <f>Gmden!M1389</f>
        <v>1893106.8350068633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ROUND(Anteile!$B$31/'Abs3'!$M$2102*'Abs3'!M1390,0)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50420</v>
      </c>
      <c r="B1391" s="9">
        <f t="shared" si="105"/>
        <v>5</v>
      </c>
      <c r="C1391" s="9">
        <f t="shared" si="106"/>
        <v>0</v>
      </c>
      <c r="D1391" s="7" t="str">
        <f>Gmden!D1390</f>
        <v>Sankt Veit im Pongau</v>
      </c>
      <c r="E1391" s="8">
        <f>Gmden!E1390</f>
        <v>3801</v>
      </c>
      <c r="F1391" s="37">
        <f>Gmden!N1390</f>
        <v>0</v>
      </c>
      <c r="G1391" s="8">
        <f t="shared" si="107"/>
        <v>0</v>
      </c>
      <c r="H1391" s="25">
        <f>ROUND(Anteile!$B$29/'Abs3'!$G$2102*'Abs3'!G1391,0)</f>
        <v>0</v>
      </c>
      <c r="I1391" s="37">
        <f>Gmden!O1390</f>
        <v>0</v>
      </c>
      <c r="J1391" s="8">
        <f t="shared" si="108"/>
        <v>0</v>
      </c>
      <c r="K1391" s="25">
        <f>ROUND(Anteile!$B$30/'Abs3'!$J$2102*'Abs3'!J1391,0)</f>
        <v>0</v>
      </c>
      <c r="L1391" s="8">
        <f>Gmden!M1390</f>
        <v>4511041.7871383419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ROUND(Anteile!$B$31/'Abs3'!$M$2102*'Abs3'!M1391,0)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50421</v>
      </c>
      <c r="B1392" s="9">
        <f t="shared" si="105"/>
        <v>5</v>
      </c>
      <c r="C1392" s="9">
        <f t="shared" si="106"/>
        <v>0</v>
      </c>
      <c r="D1392" s="7" t="str">
        <f>Gmden!D1391</f>
        <v>Schwarzach im Pongau</v>
      </c>
      <c r="E1392" s="8">
        <f>Gmden!E1391</f>
        <v>3519</v>
      </c>
      <c r="F1392" s="37">
        <f>Gmden!N1391</f>
        <v>0</v>
      </c>
      <c r="G1392" s="8">
        <f t="shared" si="107"/>
        <v>0</v>
      </c>
      <c r="H1392" s="25">
        <f>ROUND(Anteile!$B$29/'Abs3'!$G$2102*'Abs3'!G1392,0)</f>
        <v>0</v>
      </c>
      <c r="I1392" s="37">
        <f>Gmden!O1391</f>
        <v>0</v>
      </c>
      <c r="J1392" s="8">
        <f t="shared" si="108"/>
        <v>0</v>
      </c>
      <c r="K1392" s="25">
        <f>ROUND(Anteile!$B$30/'Abs3'!$J$2102*'Abs3'!J1392,0)</f>
        <v>0</v>
      </c>
      <c r="L1392" s="8">
        <f>Gmden!M1391</f>
        <v>4296251.0733641433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ROUND(Anteile!$B$31/'Abs3'!$M$2102*'Abs3'!M1392,0)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50422</v>
      </c>
      <c r="B1393" s="9">
        <f t="shared" si="105"/>
        <v>5</v>
      </c>
      <c r="C1393" s="9">
        <f t="shared" si="106"/>
        <v>0</v>
      </c>
      <c r="D1393" s="7" t="str">
        <f>Gmden!D1392</f>
        <v>Untertauern</v>
      </c>
      <c r="E1393" s="8">
        <f>Gmden!E1392</f>
        <v>465</v>
      </c>
      <c r="F1393" s="37">
        <f>Gmden!N1392</f>
        <v>0</v>
      </c>
      <c r="G1393" s="8">
        <f t="shared" si="107"/>
        <v>0</v>
      </c>
      <c r="H1393" s="25">
        <f>ROUND(Anteile!$B$29/'Abs3'!$G$2102*'Abs3'!G1393,0)</f>
        <v>0</v>
      </c>
      <c r="I1393" s="37">
        <f>Gmden!O1392</f>
        <v>0</v>
      </c>
      <c r="J1393" s="8">
        <f t="shared" si="108"/>
        <v>0</v>
      </c>
      <c r="K1393" s="25">
        <f>ROUND(Anteile!$B$30/'Abs3'!$J$2102*'Abs3'!J1393,0)</f>
        <v>0</v>
      </c>
      <c r="L1393" s="8">
        <f>Gmden!M1392</f>
        <v>1862461.1414409573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ROUND(Anteile!$B$31/'Abs3'!$M$2102*'Abs3'!M1393,0)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50423</v>
      </c>
      <c r="B1394" s="9">
        <f t="shared" si="105"/>
        <v>5</v>
      </c>
      <c r="C1394" s="9">
        <f t="shared" si="106"/>
        <v>0</v>
      </c>
      <c r="D1394" s="7" t="str">
        <f>Gmden!D1393</f>
        <v>Wagrain</v>
      </c>
      <c r="E1394" s="8">
        <f>Gmden!E1393</f>
        <v>3124</v>
      </c>
      <c r="F1394" s="37">
        <f>Gmden!N1393</f>
        <v>0</v>
      </c>
      <c r="G1394" s="8">
        <f t="shared" si="107"/>
        <v>0</v>
      </c>
      <c r="H1394" s="25">
        <f>ROUND(Anteile!$B$29/'Abs3'!$G$2102*'Abs3'!G1394,0)</f>
        <v>0</v>
      </c>
      <c r="I1394" s="37">
        <f>Gmden!O1393</f>
        <v>0</v>
      </c>
      <c r="J1394" s="8">
        <f t="shared" si="108"/>
        <v>0</v>
      </c>
      <c r="K1394" s="25">
        <f>ROUND(Anteile!$B$30/'Abs3'!$J$2102*'Abs3'!J1394,0)</f>
        <v>0</v>
      </c>
      <c r="L1394" s="8">
        <f>Gmden!M1393</f>
        <v>5644494.7371699633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ROUND(Anteile!$B$31/'Abs3'!$M$2102*'Abs3'!M1394,0)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50424</v>
      </c>
      <c r="B1395" s="9">
        <f t="shared" si="105"/>
        <v>5</v>
      </c>
      <c r="C1395" s="9">
        <f t="shared" si="106"/>
        <v>0</v>
      </c>
      <c r="D1395" s="7" t="str">
        <f>Gmden!D1394</f>
        <v>Werfen</v>
      </c>
      <c r="E1395" s="8">
        <f>Gmden!E1394</f>
        <v>3044</v>
      </c>
      <c r="F1395" s="37">
        <f>Gmden!N1394</f>
        <v>0</v>
      </c>
      <c r="G1395" s="8">
        <f t="shared" si="107"/>
        <v>0</v>
      </c>
      <c r="H1395" s="25">
        <f>ROUND(Anteile!$B$29/'Abs3'!$G$2102*'Abs3'!G1395,0)</f>
        <v>0</v>
      </c>
      <c r="I1395" s="37">
        <f>Gmden!O1394</f>
        <v>0</v>
      </c>
      <c r="J1395" s="8">
        <f t="shared" si="108"/>
        <v>0</v>
      </c>
      <c r="K1395" s="25">
        <f>ROUND(Anteile!$B$30/'Abs3'!$J$2102*'Abs3'!J1395,0)</f>
        <v>0</v>
      </c>
      <c r="L1395" s="8">
        <f>Gmden!M1394</f>
        <v>4056758.7180734929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ROUND(Anteile!$B$31/'Abs3'!$M$2102*'Abs3'!M1395,0)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50425</v>
      </c>
      <c r="B1396" s="9">
        <f t="shared" si="105"/>
        <v>5</v>
      </c>
      <c r="C1396" s="9">
        <f t="shared" si="106"/>
        <v>0</v>
      </c>
      <c r="D1396" s="7" t="str">
        <f>Gmden!D1395</f>
        <v>Werfenweng</v>
      </c>
      <c r="E1396" s="8">
        <f>Gmden!E1395</f>
        <v>1021</v>
      </c>
      <c r="F1396" s="37">
        <f>Gmden!N1395</f>
        <v>0</v>
      </c>
      <c r="G1396" s="8">
        <f t="shared" si="107"/>
        <v>0</v>
      </c>
      <c r="H1396" s="25">
        <f>ROUND(Anteile!$B$29/'Abs3'!$G$2102*'Abs3'!G1396,0)</f>
        <v>0</v>
      </c>
      <c r="I1396" s="37">
        <f>Gmden!O1395</f>
        <v>0</v>
      </c>
      <c r="J1396" s="8">
        <f t="shared" si="108"/>
        <v>0</v>
      </c>
      <c r="K1396" s="25">
        <f>ROUND(Anteile!$B$30/'Abs3'!$J$2102*'Abs3'!J1396,0)</f>
        <v>0</v>
      </c>
      <c r="L1396" s="8">
        <f>Gmden!M1395</f>
        <v>1517492.2662600745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ROUND(Anteile!$B$31/'Abs3'!$M$2102*'Abs3'!M1396,0)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50501</v>
      </c>
      <c r="B1397" s="9">
        <f t="shared" si="105"/>
        <v>5</v>
      </c>
      <c r="C1397" s="9">
        <f t="shared" si="106"/>
        <v>0</v>
      </c>
      <c r="D1397" s="7" t="str">
        <f>Gmden!D1396</f>
        <v>Göriach</v>
      </c>
      <c r="E1397" s="8">
        <f>Gmden!E1396</f>
        <v>344</v>
      </c>
      <c r="F1397" s="37">
        <f>Gmden!N1396</f>
        <v>0</v>
      </c>
      <c r="G1397" s="8">
        <f t="shared" si="107"/>
        <v>0</v>
      </c>
      <c r="H1397" s="25">
        <f>ROUND(Anteile!$B$29/'Abs3'!$G$2102*'Abs3'!G1397,0)</f>
        <v>0</v>
      </c>
      <c r="I1397" s="37">
        <f>Gmden!O1396</f>
        <v>0</v>
      </c>
      <c r="J1397" s="8">
        <f t="shared" si="108"/>
        <v>0</v>
      </c>
      <c r="K1397" s="25">
        <f>ROUND(Anteile!$B$30/'Abs3'!$J$2102*'Abs3'!J1397,0)</f>
        <v>0</v>
      </c>
      <c r="L1397" s="8">
        <f>Gmden!M1396</f>
        <v>341966.32213115686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ROUND(Anteile!$B$31/'Abs3'!$M$2102*'Abs3'!M1397,0)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50502</v>
      </c>
      <c r="B1398" s="9">
        <f t="shared" si="105"/>
        <v>5</v>
      </c>
      <c r="C1398" s="9">
        <f t="shared" si="106"/>
        <v>0</v>
      </c>
      <c r="D1398" s="7" t="str">
        <f>Gmden!D1397</f>
        <v>Lessach</v>
      </c>
      <c r="E1398" s="8">
        <f>Gmden!E1397</f>
        <v>553</v>
      </c>
      <c r="F1398" s="37">
        <f>Gmden!N1397</f>
        <v>0</v>
      </c>
      <c r="G1398" s="8">
        <f t="shared" si="107"/>
        <v>0</v>
      </c>
      <c r="H1398" s="25">
        <f>ROUND(Anteile!$B$29/'Abs3'!$G$2102*'Abs3'!G1398,0)</f>
        <v>0</v>
      </c>
      <c r="I1398" s="37">
        <f>Gmden!O1397</f>
        <v>0</v>
      </c>
      <c r="J1398" s="8">
        <f t="shared" si="108"/>
        <v>0</v>
      </c>
      <c r="K1398" s="25">
        <f>ROUND(Anteile!$B$30/'Abs3'!$J$2102*'Abs3'!J1398,0)</f>
        <v>0</v>
      </c>
      <c r="L1398" s="8">
        <f>Gmden!M1397</f>
        <v>530114.22808584478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ROUND(Anteile!$B$31/'Abs3'!$M$2102*'Abs3'!M1398,0)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50503</v>
      </c>
      <c r="B1399" s="9">
        <f t="shared" si="105"/>
        <v>5</v>
      </c>
      <c r="C1399" s="9">
        <f t="shared" si="106"/>
        <v>0</v>
      </c>
      <c r="D1399" s="7" t="str">
        <f>Gmden!D1398</f>
        <v>Mariapfarr</v>
      </c>
      <c r="E1399" s="8">
        <f>Gmden!E1398</f>
        <v>2388</v>
      </c>
      <c r="F1399" s="37">
        <f>Gmden!N1398</f>
        <v>0</v>
      </c>
      <c r="G1399" s="8">
        <f t="shared" si="107"/>
        <v>0</v>
      </c>
      <c r="H1399" s="25">
        <f>ROUND(Anteile!$B$29/'Abs3'!$G$2102*'Abs3'!G1399,0)</f>
        <v>0</v>
      </c>
      <c r="I1399" s="37">
        <f>Gmden!O1398</f>
        <v>0</v>
      </c>
      <c r="J1399" s="8">
        <f t="shared" si="108"/>
        <v>0</v>
      </c>
      <c r="K1399" s="25">
        <f>ROUND(Anteile!$B$30/'Abs3'!$J$2102*'Abs3'!J1399,0)</f>
        <v>0</v>
      </c>
      <c r="L1399" s="8">
        <f>Gmden!M1398</f>
        <v>2759721.9650882934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ROUND(Anteile!$B$31/'Abs3'!$M$2102*'Abs3'!M1399,0)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50504</v>
      </c>
      <c r="B1400" s="9">
        <f t="shared" si="105"/>
        <v>5</v>
      </c>
      <c r="C1400" s="9">
        <f t="shared" si="106"/>
        <v>0</v>
      </c>
      <c r="D1400" s="7" t="str">
        <f>Gmden!D1399</f>
        <v>Mauterndorf</v>
      </c>
      <c r="E1400" s="8">
        <f>Gmden!E1399</f>
        <v>1624</v>
      </c>
      <c r="F1400" s="37">
        <f>Gmden!N1399</f>
        <v>0</v>
      </c>
      <c r="G1400" s="8">
        <f t="shared" si="107"/>
        <v>0</v>
      </c>
      <c r="H1400" s="25">
        <f>ROUND(Anteile!$B$29/'Abs3'!$G$2102*'Abs3'!G1400,0)</f>
        <v>0</v>
      </c>
      <c r="I1400" s="37">
        <f>Gmden!O1399</f>
        <v>0</v>
      </c>
      <c r="J1400" s="8">
        <f t="shared" si="108"/>
        <v>0</v>
      </c>
      <c r="K1400" s="25">
        <f>ROUND(Anteile!$B$30/'Abs3'!$J$2102*'Abs3'!J1400,0)</f>
        <v>0</v>
      </c>
      <c r="L1400" s="8">
        <f>Gmden!M1399</f>
        <v>2428588.6049489193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ROUND(Anteile!$B$31/'Abs3'!$M$2102*'Abs3'!M1400,0)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50505</v>
      </c>
      <c r="B1401" s="9">
        <f t="shared" si="105"/>
        <v>5</v>
      </c>
      <c r="C1401" s="9">
        <f t="shared" si="106"/>
        <v>0</v>
      </c>
      <c r="D1401" s="7" t="str">
        <f>Gmden!D1400</f>
        <v>Muhr</v>
      </c>
      <c r="E1401" s="8">
        <f>Gmden!E1400</f>
        <v>506</v>
      </c>
      <c r="F1401" s="37">
        <f>Gmden!N1400</f>
        <v>0</v>
      </c>
      <c r="G1401" s="8">
        <f t="shared" si="107"/>
        <v>0</v>
      </c>
      <c r="H1401" s="25">
        <f>ROUND(Anteile!$B$29/'Abs3'!$G$2102*'Abs3'!G1401,0)</f>
        <v>0</v>
      </c>
      <c r="I1401" s="37">
        <f>Gmden!O1400</f>
        <v>0</v>
      </c>
      <c r="J1401" s="8">
        <f t="shared" si="108"/>
        <v>0</v>
      </c>
      <c r="K1401" s="25">
        <f>ROUND(Anteile!$B$30/'Abs3'!$J$2102*'Abs3'!J1401,0)</f>
        <v>0</v>
      </c>
      <c r="L1401" s="8">
        <f>Gmden!M1400</f>
        <v>514988.57441735204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ROUND(Anteile!$B$31/'Abs3'!$M$2102*'Abs3'!M1401,0)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50506</v>
      </c>
      <c r="B1402" s="9">
        <f t="shared" si="105"/>
        <v>5</v>
      </c>
      <c r="C1402" s="9">
        <f t="shared" si="106"/>
        <v>0</v>
      </c>
      <c r="D1402" s="7" t="str">
        <f>Gmden!D1401</f>
        <v>Ramingstein</v>
      </c>
      <c r="E1402" s="8">
        <f>Gmden!E1401</f>
        <v>1059</v>
      </c>
      <c r="F1402" s="37">
        <f>Gmden!N1401</f>
        <v>0</v>
      </c>
      <c r="G1402" s="8">
        <f t="shared" si="107"/>
        <v>0</v>
      </c>
      <c r="H1402" s="25">
        <f>ROUND(Anteile!$B$29/'Abs3'!$G$2102*'Abs3'!G1402,0)</f>
        <v>0</v>
      </c>
      <c r="I1402" s="37">
        <f>Gmden!O1401</f>
        <v>0</v>
      </c>
      <c r="J1402" s="8">
        <f t="shared" si="108"/>
        <v>0</v>
      </c>
      <c r="K1402" s="25">
        <f>ROUND(Anteile!$B$30/'Abs3'!$J$2102*'Abs3'!J1402,0)</f>
        <v>0</v>
      </c>
      <c r="L1402" s="8">
        <f>Gmden!M1401</f>
        <v>1117511.8442414165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ROUND(Anteile!$B$31/'Abs3'!$M$2102*'Abs3'!M1402,0)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50507</v>
      </c>
      <c r="B1403" s="9">
        <f t="shared" si="105"/>
        <v>5</v>
      </c>
      <c r="C1403" s="9">
        <f t="shared" si="106"/>
        <v>0</v>
      </c>
      <c r="D1403" s="7" t="str">
        <f>Gmden!D1402</f>
        <v>Sankt Andrä im Lungau</v>
      </c>
      <c r="E1403" s="8">
        <f>Gmden!E1402</f>
        <v>760</v>
      </c>
      <c r="F1403" s="37">
        <f>Gmden!N1402</f>
        <v>0</v>
      </c>
      <c r="G1403" s="8">
        <f t="shared" si="107"/>
        <v>0</v>
      </c>
      <c r="H1403" s="25">
        <f>ROUND(Anteile!$B$29/'Abs3'!$G$2102*'Abs3'!G1403,0)</f>
        <v>0</v>
      </c>
      <c r="I1403" s="37">
        <f>Gmden!O1402</f>
        <v>0</v>
      </c>
      <c r="J1403" s="8">
        <f t="shared" si="108"/>
        <v>0</v>
      </c>
      <c r="K1403" s="25">
        <f>ROUND(Anteile!$B$30/'Abs3'!$J$2102*'Abs3'!J1403,0)</f>
        <v>0</v>
      </c>
      <c r="L1403" s="8">
        <f>Gmden!M1402</f>
        <v>792830.70182543586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ROUND(Anteile!$B$31/'Abs3'!$M$2102*'Abs3'!M1403,0)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50508</v>
      </c>
      <c r="B1404" s="9">
        <f t="shared" si="105"/>
        <v>5</v>
      </c>
      <c r="C1404" s="9">
        <f t="shared" si="106"/>
        <v>0</v>
      </c>
      <c r="D1404" s="7" t="str">
        <f>Gmden!D1403</f>
        <v>Sankt Margarethen im Lungau</v>
      </c>
      <c r="E1404" s="8">
        <f>Gmden!E1403</f>
        <v>715</v>
      </c>
      <c r="F1404" s="37">
        <f>Gmden!N1403</f>
        <v>0</v>
      </c>
      <c r="G1404" s="8">
        <f t="shared" si="107"/>
        <v>0</v>
      </c>
      <c r="H1404" s="25">
        <f>ROUND(Anteile!$B$29/'Abs3'!$G$2102*'Abs3'!G1404,0)</f>
        <v>0</v>
      </c>
      <c r="I1404" s="37">
        <f>Gmden!O1403</f>
        <v>0</v>
      </c>
      <c r="J1404" s="8">
        <f t="shared" si="108"/>
        <v>0</v>
      </c>
      <c r="K1404" s="25">
        <f>ROUND(Anteile!$B$30/'Abs3'!$J$2102*'Abs3'!J1404,0)</f>
        <v>0</v>
      </c>
      <c r="L1404" s="8">
        <f>Gmden!M1403</f>
        <v>1025697.7191510685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ROUND(Anteile!$B$31/'Abs3'!$M$2102*'Abs3'!M1404,0)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50509</v>
      </c>
      <c r="B1405" s="9">
        <f t="shared" si="105"/>
        <v>5</v>
      </c>
      <c r="C1405" s="9">
        <f t="shared" si="106"/>
        <v>0</v>
      </c>
      <c r="D1405" s="7" t="str">
        <f>Gmden!D1404</f>
        <v>Sankt Michael im Lungau</v>
      </c>
      <c r="E1405" s="8">
        <f>Gmden!E1404</f>
        <v>3517</v>
      </c>
      <c r="F1405" s="37">
        <f>Gmden!N1404</f>
        <v>0</v>
      </c>
      <c r="G1405" s="8">
        <f t="shared" si="107"/>
        <v>0</v>
      </c>
      <c r="H1405" s="25">
        <f>ROUND(Anteile!$B$29/'Abs3'!$G$2102*'Abs3'!G1405,0)</f>
        <v>0</v>
      </c>
      <c r="I1405" s="37">
        <f>Gmden!O1404</f>
        <v>0</v>
      </c>
      <c r="J1405" s="8">
        <f t="shared" si="108"/>
        <v>0</v>
      </c>
      <c r="K1405" s="25">
        <f>ROUND(Anteile!$B$30/'Abs3'!$J$2102*'Abs3'!J1405,0)</f>
        <v>0</v>
      </c>
      <c r="L1405" s="8">
        <f>Gmden!M1404</f>
        <v>5331828.1371418387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ROUND(Anteile!$B$31/'Abs3'!$M$2102*'Abs3'!M1405,0)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50510</v>
      </c>
      <c r="B1406" s="9">
        <f t="shared" si="105"/>
        <v>5</v>
      </c>
      <c r="C1406" s="9">
        <f t="shared" si="106"/>
        <v>0</v>
      </c>
      <c r="D1406" s="7" t="str">
        <f>Gmden!D1405</f>
        <v>Tamsweg</v>
      </c>
      <c r="E1406" s="8">
        <f>Gmden!E1405</f>
        <v>5726</v>
      </c>
      <c r="F1406" s="37">
        <f>Gmden!N1405</f>
        <v>0</v>
      </c>
      <c r="G1406" s="8">
        <f t="shared" si="107"/>
        <v>0</v>
      </c>
      <c r="H1406" s="25">
        <f>ROUND(Anteile!$B$29/'Abs3'!$G$2102*'Abs3'!G1406,0)</f>
        <v>0</v>
      </c>
      <c r="I1406" s="37">
        <f>Gmden!O1405</f>
        <v>0</v>
      </c>
      <c r="J1406" s="8">
        <f t="shared" si="108"/>
        <v>0</v>
      </c>
      <c r="K1406" s="25">
        <f>ROUND(Anteile!$B$30/'Abs3'!$J$2102*'Abs3'!J1406,0)</f>
        <v>0</v>
      </c>
      <c r="L1406" s="8">
        <f>Gmden!M1405</f>
        <v>7135946.3308330718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ROUND(Anteile!$B$31/'Abs3'!$M$2102*'Abs3'!M1406,0)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50511</v>
      </c>
      <c r="B1407" s="9">
        <f t="shared" si="105"/>
        <v>5</v>
      </c>
      <c r="C1407" s="9">
        <f t="shared" si="106"/>
        <v>0</v>
      </c>
      <c r="D1407" s="7" t="str">
        <f>Gmden!D1406</f>
        <v>Thomatal</v>
      </c>
      <c r="E1407" s="8">
        <f>Gmden!E1406</f>
        <v>348</v>
      </c>
      <c r="F1407" s="37">
        <f>Gmden!N1406</f>
        <v>0</v>
      </c>
      <c r="G1407" s="8">
        <f t="shared" si="107"/>
        <v>0</v>
      </c>
      <c r="H1407" s="25">
        <f>ROUND(Anteile!$B$29/'Abs3'!$G$2102*'Abs3'!G1407,0)</f>
        <v>0</v>
      </c>
      <c r="I1407" s="37">
        <f>Gmden!O1406</f>
        <v>0</v>
      </c>
      <c r="J1407" s="8">
        <f t="shared" si="108"/>
        <v>0</v>
      </c>
      <c r="K1407" s="25">
        <f>ROUND(Anteile!$B$30/'Abs3'!$J$2102*'Abs3'!J1407,0)</f>
        <v>0</v>
      </c>
      <c r="L1407" s="8">
        <f>Gmden!M1406</f>
        <v>401446.61191487679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ROUND(Anteile!$B$31/'Abs3'!$M$2102*'Abs3'!M1407,0)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50512</v>
      </c>
      <c r="B1408" s="9">
        <f t="shared" si="105"/>
        <v>5</v>
      </c>
      <c r="C1408" s="9">
        <f t="shared" si="106"/>
        <v>0</v>
      </c>
      <c r="D1408" s="7" t="str">
        <f>Gmden!D1407</f>
        <v>Tweng</v>
      </c>
      <c r="E1408" s="8">
        <f>Gmden!E1407</f>
        <v>261</v>
      </c>
      <c r="F1408" s="37">
        <f>Gmden!N1407</f>
        <v>0</v>
      </c>
      <c r="G1408" s="8">
        <f t="shared" si="107"/>
        <v>0</v>
      </c>
      <c r="H1408" s="25">
        <f>ROUND(Anteile!$B$29/'Abs3'!$G$2102*'Abs3'!G1408,0)</f>
        <v>0</v>
      </c>
      <c r="I1408" s="37">
        <f>Gmden!O1407</f>
        <v>0</v>
      </c>
      <c r="J1408" s="8">
        <f t="shared" si="108"/>
        <v>0</v>
      </c>
      <c r="K1408" s="25">
        <f>ROUND(Anteile!$B$30/'Abs3'!$J$2102*'Abs3'!J1408,0)</f>
        <v>0</v>
      </c>
      <c r="L1408" s="8">
        <f>Gmden!M1407</f>
        <v>1195246.3275974933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ROUND(Anteile!$B$31/'Abs3'!$M$2102*'Abs3'!M1408,0)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50513</v>
      </c>
      <c r="B1409" s="9">
        <f t="shared" si="105"/>
        <v>5</v>
      </c>
      <c r="C1409" s="9">
        <f t="shared" si="106"/>
        <v>0</v>
      </c>
      <c r="D1409" s="7" t="str">
        <f>Gmden!D1408</f>
        <v>Unternberg</v>
      </c>
      <c r="E1409" s="8">
        <f>Gmden!E1408</f>
        <v>1025</v>
      </c>
      <c r="F1409" s="37">
        <f>Gmden!N1408</f>
        <v>0</v>
      </c>
      <c r="G1409" s="8">
        <f t="shared" si="107"/>
        <v>0</v>
      </c>
      <c r="H1409" s="25">
        <f>ROUND(Anteile!$B$29/'Abs3'!$G$2102*'Abs3'!G1409,0)</f>
        <v>0</v>
      </c>
      <c r="I1409" s="37">
        <f>Gmden!O1408</f>
        <v>0</v>
      </c>
      <c r="J1409" s="8">
        <f t="shared" si="108"/>
        <v>0</v>
      </c>
      <c r="K1409" s="25">
        <f>ROUND(Anteile!$B$30/'Abs3'!$J$2102*'Abs3'!J1409,0)</f>
        <v>0</v>
      </c>
      <c r="L1409" s="8">
        <f>Gmden!M1408</f>
        <v>1511160.4857242876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ROUND(Anteile!$B$31/'Abs3'!$M$2102*'Abs3'!M1409,0)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50514</v>
      </c>
      <c r="B1410" s="9">
        <f t="shared" si="105"/>
        <v>5</v>
      </c>
      <c r="C1410" s="9">
        <f t="shared" si="106"/>
        <v>0</v>
      </c>
      <c r="D1410" s="7" t="str">
        <f>Gmden!D1409</f>
        <v>Weißpriach</v>
      </c>
      <c r="E1410" s="8">
        <f>Gmden!E1409</f>
        <v>304</v>
      </c>
      <c r="F1410" s="37">
        <f>Gmden!N1409</f>
        <v>0</v>
      </c>
      <c r="G1410" s="8">
        <f t="shared" si="107"/>
        <v>0</v>
      </c>
      <c r="H1410" s="25">
        <f>ROUND(Anteile!$B$29/'Abs3'!$G$2102*'Abs3'!G1410,0)</f>
        <v>0</v>
      </c>
      <c r="I1410" s="37">
        <f>Gmden!O1409</f>
        <v>0</v>
      </c>
      <c r="J1410" s="8">
        <f t="shared" si="108"/>
        <v>0</v>
      </c>
      <c r="K1410" s="25">
        <f>ROUND(Anteile!$B$30/'Abs3'!$J$2102*'Abs3'!J1410,0)</f>
        <v>0</v>
      </c>
      <c r="L1410" s="8">
        <f>Gmden!M1409</f>
        <v>392052.10461475421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ROUND(Anteile!$B$31/'Abs3'!$M$2102*'Abs3'!M1410,0)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50515</v>
      </c>
      <c r="B1411" s="9">
        <f t="shared" si="105"/>
        <v>5</v>
      </c>
      <c r="C1411" s="9">
        <f t="shared" si="106"/>
        <v>0</v>
      </c>
      <c r="D1411" s="7" t="str">
        <f>Gmden!D1410</f>
        <v>Zederhaus</v>
      </c>
      <c r="E1411" s="8">
        <f>Gmden!E1410</f>
        <v>1189</v>
      </c>
      <c r="F1411" s="37">
        <f>Gmden!N1410</f>
        <v>0</v>
      </c>
      <c r="G1411" s="8">
        <f t="shared" si="107"/>
        <v>0</v>
      </c>
      <c r="H1411" s="25">
        <f>ROUND(Anteile!$B$29/'Abs3'!$G$2102*'Abs3'!G1411,0)</f>
        <v>0</v>
      </c>
      <c r="I1411" s="37">
        <f>Gmden!O1410</f>
        <v>0</v>
      </c>
      <c r="J1411" s="8">
        <f t="shared" si="108"/>
        <v>0</v>
      </c>
      <c r="K1411" s="25">
        <f>ROUND(Anteile!$B$30/'Abs3'!$J$2102*'Abs3'!J1411,0)</f>
        <v>0</v>
      </c>
      <c r="L1411" s="8">
        <f>Gmden!M1410</f>
        <v>1187478.1162699545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ROUND(Anteile!$B$31/'Abs3'!$M$2102*'Abs3'!M1411,0)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50601</v>
      </c>
      <c r="B1412" s="9">
        <f t="shared" si="105"/>
        <v>5</v>
      </c>
      <c r="C1412" s="9">
        <f t="shared" si="106"/>
        <v>0</v>
      </c>
      <c r="D1412" s="7" t="str">
        <f>Gmden!D1411</f>
        <v>Bramberg am Wildkogel</v>
      </c>
      <c r="E1412" s="8">
        <f>Gmden!E1411</f>
        <v>3940</v>
      </c>
      <c r="F1412" s="37">
        <f>Gmden!N1411</f>
        <v>0</v>
      </c>
      <c r="G1412" s="8">
        <f t="shared" si="107"/>
        <v>0</v>
      </c>
      <c r="H1412" s="25">
        <f>ROUND(Anteile!$B$29/'Abs3'!$G$2102*'Abs3'!G1412,0)</f>
        <v>0</v>
      </c>
      <c r="I1412" s="37">
        <f>Gmden!O1411</f>
        <v>0</v>
      </c>
      <c r="J1412" s="8">
        <f t="shared" si="108"/>
        <v>0</v>
      </c>
      <c r="K1412" s="25">
        <f>ROUND(Anteile!$B$30/'Abs3'!$J$2102*'Abs3'!J1412,0)</f>
        <v>0</v>
      </c>
      <c r="L1412" s="8">
        <f>Gmden!M1411</f>
        <v>5014497.8809661977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ROUND(Anteile!$B$31/'Abs3'!$M$2102*'Abs3'!M1412,0)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50602</v>
      </c>
      <c r="B1413" s="9">
        <f t="shared" si="105"/>
        <v>5</v>
      </c>
      <c r="C1413" s="9">
        <f t="shared" si="106"/>
        <v>0</v>
      </c>
      <c r="D1413" s="7" t="str">
        <f>Gmden!D1412</f>
        <v>Bruck an der Großglocknerstraße</v>
      </c>
      <c r="E1413" s="8">
        <f>Gmden!E1412</f>
        <v>4744</v>
      </c>
      <c r="F1413" s="37">
        <f>Gmden!N1412</f>
        <v>0</v>
      </c>
      <c r="G1413" s="8">
        <f t="shared" si="107"/>
        <v>0</v>
      </c>
      <c r="H1413" s="25">
        <f>ROUND(Anteile!$B$29/'Abs3'!$G$2102*'Abs3'!G1413,0)</f>
        <v>0</v>
      </c>
      <c r="I1413" s="37">
        <f>Gmden!O1412</f>
        <v>0</v>
      </c>
      <c r="J1413" s="8">
        <f t="shared" si="108"/>
        <v>0</v>
      </c>
      <c r="K1413" s="25">
        <f>ROUND(Anteile!$B$30/'Abs3'!$J$2102*'Abs3'!J1413,0)</f>
        <v>0</v>
      </c>
      <c r="L1413" s="8">
        <f>Gmden!M1412</f>
        <v>6171254.7582826056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ROUND(Anteile!$B$31/'Abs3'!$M$2102*'Abs3'!M1413,0)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50603</v>
      </c>
      <c r="B1414" s="9">
        <f t="shared" si="105"/>
        <v>5</v>
      </c>
      <c r="C1414" s="9">
        <f t="shared" si="106"/>
        <v>0</v>
      </c>
      <c r="D1414" s="7" t="str">
        <f>Gmden!D1413</f>
        <v>Dienten am Hochkönig</v>
      </c>
      <c r="E1414" s="8">
        <f>Gmden!E1413</f>
        <v>764</v>
      </c>
      <c r="F1414" s="37">
        <f>Gmden!N1413</f>
        <v>0</v>
      </c>
      <c r="G1414" s="8">
        <f t="shared" si="107"/>
        <v>0</v>
      </c>
      <c r="H1414" s="25">
        <f>ROUND(Anteile!$B$29/'Abs3'!$G$2102*'Abs3'!G1414,0)</f>
        <v>0</v>
      </c>
      <c r="I1414" s="37">
        <f>Gmden!O1413</f>
        <v>0</v>
      </c>
      <c r="J1414" s="8">
        <f t="shared" si="108"/>
        <v>0</v>
      </c>
      <c r="K1414" s="25">
        <f>ROUND(Anteile!$B$30/'Abs3'!$J$2102*'Abs3'!J1414,0)</f>
        <v>0</v>
      </c>
      <c r="L1414" s="8">
        <f>Gmden!M1413</f>
        <v>1143866.463490397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ROUND(Anteile!$B$31/'Abs3'!$M$2102*'Abs3'!M1414,0)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50604</v>
      </c>
      <c r="B1415" s="9">
        <f t="shared" si="105"/>
        <v>5</v>
      </c>
      <c r="C1415" s="9">
        <f t="shared" si="106"/>
        <v>0</v>
      </c>
      <c r="D1415" s="7" t="str">
        <f>Gmden!D1414</f>
        <v>Fusch an der Großglocknerstraße</v>
      </c>
      <c r="E1415" s="8">
        <f>Gmden!E1414</f>
        <v>714</v>
      </c>
      <c r="F1415" s="37">
        <f>Gmden!N1414</f>
        <v>0</v>
      </c>
      <c r="G1415" s="8">
        <f t="shared" si="107"/>
        <v>0</v>
      </c>
      <c r="H1415" s="25">
        <f>ROUND(Anteile!$B$29/'Abs3'!$G$2102*'Abs3'!G1415,0)</f>
        <v>0</v>
      </c>
      <c r="I1415" s="37">
        <f>Gmden!O1414</f>
        <v>0</v>
      </c>
      <c r="J1415" s="8">
        <f t="shared" si="108"/>
        <v>0</v>
      </c>
      <c r="K1415" s="25">
        <f>ROUND(Anteile!$B$30/'Abs3'!$J$2102*'Abs3'!J1415,0)</f>
        <v>0</v>
      </c>
      <c r="L1415" s="8">
        <f>Gmden!M1414</f>
        <v>1123392.4663761281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ROUND(Anteile!$B$31/'Abs3'!$M$2102*'Abs3'!M1415,0)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50605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Hollersbach im Pinzgau</v>
      </c>
      <c r="E1416" s="8">
        <f>Gmden!E1415</f>
        <v>1223</v>
      </c>
      <c r="F1416" s="37">
        <f>Gmden!N1415</f>
        <v>0</v>
      </c>
      <c r="G1416" s="8">
        <f t="shared" ref="G1416:G1479" si="112">IF(AND(E1416&gt;$G$5,F1416=1),E1416,0)</f>
        <v>0</v>
      </c>
      <c r="H1416" s="25">
        <f>ROUND(Anteile!$B$29/'Abs3'!$G$2102*'Abs3'!G1416,0)</f>
        <v>0</v>
      </c>
      <c r="I1416" s="37">
        <f>Gmden!O1415</f>
        <v>0</v>
      </c>
      <c r="J1416" s="8">
        <f t="shared" ref="J1416:J1479" si="113">IF(I1416=1,E1416,0)</f>
        <v>0</v>
      </c>
      <c r="K1416" s="25">
        <f>ROUND(Anteile!$B$30/'Abs3'!$J$2102*'Abs3'!J1416,0)</f>
        <v>0</v>
      </c>
      <c r="L1416" s="8">
        <f>Gmden!M1415</f>
        <v>1826132.4524895239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ROUND(Anteile!$B$31/'Abs3'!$M$2102*'Abs3'!M1416,0)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50606</v>
      </c>
      <c r="B1417" s="9">
        <f t="shared" si="110"/>
        <v>5</v>
      </c>
      <c r="C1417" s="9">
        <f t="shared" si="111"/>
        <v>0</v>
      </c>
      <c r="D1417" s="7" t="str">
        <f>Gmden!D1416</f>
        <v>Kaprun</v>
      </c>
      <c r="E1417" s="8">
        <f>Gmden!E1416</f>
        <v>3164</v>
      </c>
      <c r="F1417" s="37">
        <f>Gmden!N1416</f>
        <v>0</v>
      </c>
      <c r="G1417" s="8">
        <f t="shared" si="112"/>
        <v>0</v>
      </c>
      <c r="H1417" s="25">
        <f>ROUND(Anteile!$B$29/'Abs3'!$G$2102*'Abs3'!G1417,0)</f>
        <v>0</v>
      </c>
      <c r="I1417" s="37">
        <f>Gmden!O1416</f>
        <v>0</v>
      </c>
      <c r="J1417" s="8">
        <f t="shared" si="113"/>
        <v>0</v>
      </c>
      <c r="K1417" s="25">
        <f>ROUND(Anteile!$B$30/'Abs3'!$J$2102*'Abs3'!J1417,0)</f>
        <v>0</v>
      </c>
      <c r="L1417" s="8">
        <f>Gmden!M1416</f>
        <v>6275511.6055236226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ROUND(Anteile!$B$31/'Abs3'!$M$2102*'Abs3'!M1417,0)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50607</v>
      </c>
      <c r="B1418" s="9">
        <f t="shared" si="110"/>
        <v>5</v>
      </c>
      <c r="C1418" s="9">
        <f t="shared" si="111"/>
        <v>0</v>
      </c>
      <c r="D1418" s="7" t="str">
        <f>Gmden!D1417</f>
        <v>Krimml</v>
      </c>
      <c r="E1418" s="8">
        <f>Gmden!E1417</f>
        <v>834</v>
      </c>
      <c r="F1418" s="37">
        <f>Gmden!N1417</f>
        <v>0</v>
      </c>
      <c r="G1418" s="8">
        <f t="shared" si="112"/>
        <v>0</v>
      </c>
      <c r="H1418" s="25">
        <f>ROUND(Anteile!$B$29/'Abs3'!$G$2102*'Abs3'!G1418,0)</f>
        <v>0</v>
      </c>
      <c r="I1418" s="37">
        <f>Gmden!O1417</f>
        <v>0</v>
      </c>
      <c r="J1418" s="8">
        <f t="shared" si="113"/>
        <v>0</v>
      </c>
      <c r="K1418" s="25">
        <f>ROUND(Anteile!$B$30/'Abs3'!$J$2102*'Abs3'!J1418,0)</f>
        <v>0</v>
      </c>
      <c r="L1418" s="8">
        <f>Gmden!M1417</f>
        <v>1511658.1579512521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ROUND(Anteile!$B$31/'Abs3'!$M$2102*'Abs3'!M1418,0)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50608</v>
      </c>
      <c r="B1419" s="9">
        <f t="shared" si="110"/>
        <v>5</v>
      </c>
      <c r="C1419" s="9">
        <f t="shared" si="111"/>
        <v>0</v>
      </c>
      <c r="D1419" s="7" t="str">
        <f>Gmden!D1418</f>
        <v>Lend</v>
      </c>
      <c r="E1419" s="8">
        <f>Gmden!E1418</f>
        <v>1314</v>
      </c>
      <c r="F1419" s="37">
        <f>Gmden!N1418</f>
        <v>0</v>
      </c>
      <c r="G1419" s="8">
        <f t="shared" si="112"/>
        <v>0</v>
      </c>
      <c r="H1419" s="25">
        <f>ROUND(Anteile!$B$29/'Abs3'!$G$2102*'Abs3'!G1419,0)</f>
        <v>0</v>
      </c>
      <c r="I1419" s="37">
        <f>Gmden!O1418</f>
        <v>0</v>
      </c>
      <c r="J1419" s="8">
        <f t="shared" si="113"/>
        <v>0</v>
      </c>
      <c r="K1419" s="25">
        <f>ROUND(Anteile!$B$30/'Abs3'!$J$2102*'Abs3'!J1419,0)</f>
        <v>0</v>
      </c>
      <c r="L1419" s="8">
        <f>Gmden!M1418</f>
        <v>1731983.2221465735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ROUND(Anteile!$B$31/'Abs3'!$M$2102*'Abs3'!M1419,0)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50609</v>
      </c>
      <c r="B1420" s="9">
        <f t="shared" si="110"/>
        <v>5</v>
      </c>
      <c r="C1420" s="9">
        <f t="shared" si="111"/>
        <v>0</v>
      </c>
      <c r="D1420" s="7" t="str">
        <f>Gmden!D1419</f>
        <v>Leogang</v>
      </c>
      <c r="E1420" s="8">
        <f>Gmden!E1419</f>
        <v>3285</v>
      </c>
      <c r="F1420" s="37">
        <f>Gmden!N1419</f>
        <v>0</v>
      </c>
      <c r="G1420" s="8">
        <f t="shared" si="112"/>
        <v>0</v>
      </c>
      <c r="H1420" s="25">
        <f>ROUND(Anteile!$B$29/'Abs3'!$G$2102*'Abs3'!G1420,0)</f>
        <v>0</v>
      </c>
      <c r="I1420" s="37">
        <f>Gmden!O1419</f>
        <v>0</v>
      </c>
      <c r="J1420" s="8">
        <f t="shared" si="113"/>
        <v>0</v>
      </c>
      <c r="K1420" s="25">
        <f>ROUND(Anteile!$B$30/'Abs3'!$J$2102*'Abs3'!J1420,0)</f>
        <v>0</v>
      </c>
      <c r="L1420" s="8">
        <f>Gmden!M1419</f>
        <v>5219221.0077647911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ROUND(Anteile!$B$31/'Abs3'!$M$2102*'Abs3'!M1420,0)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50610</v>
      </c>
      <c r="B1421" s="9">
        <f t="shared" si="110"/>
        <v>5</v>
      </c>
      <c r="C1421" s="9">
        <f t="shared" si="111"/>
        <v>0</v>
      </c>
      <c r="D1421" s="7" t="str">
        <f>Gmden!D1420</f>
        <v>Lofer</v>
      </c>
      <c r="E1421" s="8">
        <f>Gmden!E1420</f>
        <v>2057</v>
      </c>
      <c r="F1421" s="37">
        <f>Gmden!N1420</f>
        <v>0</v>
      </c>
      <c r="G1421" s="8">
        <f t="shared" si="112"/>
        <v>0</v>
      </c>
      <c r="H1421" s="25">
        <f>ROUND(Anteile!$B$29/'Abs3'!$G$2102*'Abs3'!G1421,0)</f>
        <v>0</v>
      </c>
      <c r="I1421" s="37">
        <f>Gmden!O1420</f>
        <v>0</v>
      </c>
      <c r="J1421" s="8">
        <f t="shared" si="113"/>
        <v>0</v>
      </c>
      <c r="K1421" s="25">
        <f>ROUND(Anteile!$B$30/'Abs3'!$J$2102*'Abs3'!J1421,0)</f>
        <v>0</v>
      </c>
      <c r="L1421" s="8">
        <f>Gmden!M1420</f>
        <v>2802420.0764838154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ROUND(Anteile!$B$31/'Abs3'!$M$2102*'Abs3'!M1421,0)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50611</v>
      </c>
      <c r="B1422" s="9">
        <f t="shared" si="110"/>
        <v>5</v>
      </c>
      <c r="C1422" s="9">
        <f t="shared" si="111"/>
        <v>0</v>
      </c>
      <c r="D1422" s="7" t="str">
        <f>Gmden!D1421</f>
        <v>Maishofen</v>
      </c>
      <c r="E1422" s="8">
        <f>Gmden!E1421</f>
        <v>3621</v>
      </c>
      <c r="F1422" s="37">
        <f>Gmden!N1421</f>
        <v>0</v>
      </c>
      <c r="G1422" s="8">
        <f t="shared" si="112"/>
        <v>0</v>
      </c>
      <c r="H1422" s="25">
        <f>ROUND(Anteile!$B$29/'Abs3'!$G$2102*'Abs3'!G1422,0)</f>
        <v>0</v>
      </c>
      <c r="I1422" s="37">
        <f>Gmden!O1421</f>
        <v>0</v>
      </c>
      <c r="J1422" s="8">
        <f t="shared" si="113"/>
        <v>0</v>
      </c>
      <c r="K1422" s="25">
        <f>ROUND(Anteile!$B$30/'Abs3'!$J$2102*'Abs3'!J1422,0)</f>
        <v>0</v>
      </c>
      <c r="L1422" s="8">
        <f>Gmden!M1421</f>
        <v>5731760.8778013214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ROUND(Anteile!$B$31/'Abs3'!$M$2102*'Abs3'!M1422,0)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50612</v>
      </c>
      <c r="B1423" s="9">
        <f t="shared" si="110"/>
        <v>5</v>
      </c>
      <c r="C1423" s="9">
        <f t="shared" si="111"/>
        <v>0</v>
      </c>
      <c r="D1423" s="7" t="str">
        <f>Gmden!D1422</f>
        <v>Maria Alm am Steinernen Meer</v>
      </c>
      <c r="E1423" s="8">
        <f>Gmden!E1422</f>
        <v>2183</v>
      </c>
      <c r="F1423" s="37">
        <f>Gmden!N1422</f>
        <v>0</v>
      </c>
      <c r="G1423" s="8">
        <f t="shared" si="112"/>
        <v>0</v>
      </c>
      <c r="H1423" s="25">
        <f>ROUND(Anteile!$B$29/'Abs3'!$G$2102*'Abs3'!G1423,0)</f>
        <v>0</v>
      </c>
      <c r="I1423" s="37">
        <f>Gmden!O1422</f>
        <v>0</v>
      </c>
      <c r="J1423" s="8">
        <f t="shared" si="113"/>
        <v>0</v>
      </c>
      <c r="K1423" s="25">
        <f>ROUND(Anteile!$B$30/'Abs3'!$J$2102*'Abs3'!J1423,0)</f>
        <v>0</v>
      </c>
      <c r="L1423" s="8">
        <f>Gmden!M1422</f>
        <v>3880613.15816213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ROUND(Anteile!$B$31/'Abs3'!$M$2102*'Abs3'!M1423,0)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50613</v>
      </c>
      <c r="B1424" s="9">
        <f t="shared" si="110"/>
        <v>5</v>
      </c>
      <c r="C1424" s="9">
        <f t="shared" si="111"/>
        <v>0</v>
      </c>
      <c r="D1424" s="7" t="str">
        <f>Gmden!D1423</f>
        <v>Mittersill</v>
      </c>
      <c r="E1424" s="8">
        <f>Gmden!E1423</f>
        <v>5421</v>
      </c>
      <c r="F1424" s="37">
        <f>Gmden!N1423</f>
        <v>0</v>
      </c>
      <c r="G1424" s="8">
        <f t="shared" si="112"/>
        <v>0</v>
      </c>
      <c r="H1424" s="25">
        <f>ROUND(Anteile!$B$29/'Abs3'!$G$2102*'Abs3'!G1424,0)</f>
        <v>0</v>
      </c>
      <c r="I1424" s="37">
        <f>Gmden!O1423</f>
        <v>0</v>
      </c>
      <c r="J1424" s="8">
        <f t="shared" si="113"/>
        <v>0</v>
      </c>
      <c r="K1424" s="25">
        <f>ROUND(Anteile!$B$30/'Abs3'!$J$2102*'Abs3'!J1424,0)</f>
        <v>0</v>
      </c>
      <c r="L1424" s="8">
        <f>Gmden!M1423</f>
        <v>7715228.8042896306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ROUND(Anteile!$B$31/'Abs3'!$M$2102*'Abs3'!M1424,0)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50614</v>
      </c>
      <c r="B1425" s="9">
        <f t="shared" si="110"/>
        <v>5</v>
      </c>
      <c r="C1425" s="9">
        <f t="shared" si="111"/>
        <v>0</v>
      </c>
      <c r="D1425" s="7" t="str">
        <f>Gmden!D1424</f>
        <v>Neukirchen am Großvenediger</v>
      </c>
      <c r="E1425" s="8">
        <f>Gmden!E1424</f>
        <v>2559</v>
      </c>
      <c r="F1425" s="37">
        <f>Gmden!N1424</f>
        <v>0</v>
      </c>
      <c r="G1425" s="8">
        <f t="shared" si="112"/>
        <v>0</v>
      </c>
      <c r="H1425" s="25">
        <f>ROUND(Anteile!$B$29/'Abs3'!$G$2102*'Abs3'!G1425,0)</f>
        <v>0</v>
      </c>
      <c r="I1425" s="37">
        <f>Gmden!O1424</f>
        <v>0</v>
      </c>
      <c r="J1425" s="8">
        <f t="shared" si="113"/>
        <v>0</v>
      </c>
      <c r="K1425" s="25">
        <f>ROUND(Anteile!$B$30/'Abs3'!$J$2102*'Abs3'!J1425,0)</f>
        <v>0</v>
      </c>
      <c r="L1425" s="8">
        <f>Gmden!M1424</f>
        <v>3789203.4548611469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ROUND(Anteile!$B$31/'Abs3'!$M$2102*'Abs3'!M1425,0)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50615</v>
      </c>
      <c r="B1426" s="9">
        <f t="shared" si="110"/>
        <v>5</v>
      </c>
      <c r="C1426" s="9">
        <f t="shared" si="111"/>
        <v>0</v>
      </c>
      <c r="D1426" s="7" t="str">
        <f>Gmden!D1425</f>
        <v>Niedernsill</v>
      </c>
      <c r="E1426" s="8">
        <f>Gmden!E1425</f>
        <v>2724</v>
      </c>
      <c r="F1426" s="37">
        <f>Gmden!N1425</f>
        <v>0</v>
      </c>
      <c r="G1426" s="8">
        <f t="shared" si="112"/>
        <v>0</v>
      </c>
      <c r="H1426" s="25">
        <f>ROUND(Anteile!$B$29/'Abs3'!$G$2102*'Abs3'!G1426,0)</f>
        <v>0</v>
      </c>
      <c r="I1426" s="37">
        <f>Gmden!O1425</f>
        <v>0</v>
      </c>
      <c r="J1426" s="8">
        <f t="shared" si="113"/>
        <v>0</v>
      </c>
      <c r="K1426" s="25">
        <f>ROUND(Anteile!$B$30/'Abs3'!$J$2102*'Abs3'!J1426,0)</f>
        <v>0</v>
      </c>
      <c r="L1426" s="8">
        <f>Gmden!M1425</f>
        <v>3001433.6699750884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ROUND(Anteile!$B$31/'Abs3'!$M$2102*'Abs3'!M1426,0)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50616</v>
      </c>
      <c r="B1427" s="9">
        <f t="shared" si="110"/>
        <v>5</v>
      </c>
      <c r="C1427" s="9">
        <f t="shared" si="111"/>
        <v>0</v>
      </c>
      <c r="D1427" s="7" t="str">
        <f>Gmden!D1426</f>
        <v>Piesendorf</v>
      </c>
      <c r="E1427" s="8">
        <f>Gmden!E1426</f>
        <v>3825</v>
      </c>
      <c r="F1427" s="37">
        <f>Gmden!N1426</f>
        <v>0</v>
      </c>
      <c r="G1427" s="8">
        <f t="shared" si="112"/>
        <v>0</v>
      </c>
      <c r="H1427" s="25">
        <f>ROUND(Anteile!$B$29/'Abs3'!$G$2102*'Abs3'!G1427,0)</f>
        <v>0</v>
      </c>
      <c r="I1427" s="37">
        <f>Gmden!O1426</f>
        <v>0</v>
      </c>
      <c r="J1427" s="8">
        <f t="shared" si="113"/>
        <v>0</v>
      </c>
      <c r="K1427" s="25">
        <f>ROUND(Anteile!$B$30/'Abs3'!$J$2102*'Abs3'!J1427,0)</f>
        <v>0</v>
      </c>
      <c r="L1427" s="8">
        <f>Gmden!M1426</f>
        <v>5352081.0041624438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ROUND(Anteile!$B$31/'Abs3'!$M$2102*'Abs3'!M1427,0)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50617</v>
      </c>
      <c r="B1428" s="9">
        <f t="shared" si="110"/>
        <v>5</v>
      </c>
      <c r="C1428" s="9">
        <f t="shared" si="111"/>
        <v>0</v>
      </c>
      <c r="D1428" s="7" t="str">
        <f>Gmden!D1427</f>
        <v>Rauris</v>
      </c>
      <c r="E1428" s="8">
        <f>Gmden!E1427</f>
        <v>3009</v>
      </c>
      <c r="F1428" s="37">
        <f>Gmden!N1427</f>
        <v>0</v>
      </c>
      <c r="G1428" s="8">
        <f t="shared" si="112"/>
        <v>0</v>
      </c>
      <c r="H1428" s="25">
        <f>ROUND(Anteile!$B$29/'Abs3'!$G$2102*'Abs3'!G1428,0)</f>
        <v>0</v>
      </c>
      <c r="I1428" s="37">
        <f>Gmden!O1427</f>
        <v>0</v>
      </c>
      <c r="J1428" s="8">
        <f t="shared" si="113"/>
        <v>0</v>
      </c>
      <c r="K1428" s="25">
        <f>ROUND(Anteile!$B$30/'Abs3'!$J$2102*'Abs3'!J1428,0)</f>
        <v>0</v>
      </c>
      <c r="L1428" s="8">
        <f>Gmden!M1427</f>
        <v>3690528.6556611676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ROUND(Anteile!$B$31/'Abs3'!$M$2102*'Abs3'!M1428,0)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50618</v>
      </c>
      <c r="B1429" s="9">
        <f t="shared" si="110"/>
        <v>5</v>
      </c>
      <c r="C1429" s="9">
        <f t="shared" si="111"/>
        <v>0</v>
      </c>
      <c r="D1429" s="7" t="str">
        <f>Gmden!D1428</f>
        <v>Saalbach-Hinterglemm</v>
      </c>
      <c r="E1429" s="8">
        <f>Gmden!E1428</f>
        <v>2807</v>
      </c>
      <c r="F1429" s="37">
        <f>Gmden!N1428</f>
        <v>0</v>
      </c>
      <c r="G1429" s="8">
        <f t="shared" si="112"/>
        <v>0</v>
      </c>
      <c r="H1429" s="25">
        <f>ROUND(Anteile!$B$29/'Abs3'!$G$2102*'Abs3'!G1429,0)</f>
        <v>0</v>
      </c>
      <c r="I1429" s="37">
        <f>Gmden!O1428</f>
        <v>0</v>
      </c>
      <c r="J1429" s="8">
        <f t="shared" si="113"/>
        <v>0</v>
      </c>
      <c r="K1429" s="25">
        <f>ROUND(Anteile!$B$30/'Abs3'!$J$2102*'Abs3'!J1429,0)</f>
        <v>0</v>
      </c>
      <c r="L1429" s="8">
        <f>Gmden!M1428</f>
        <v>8176828.7490331046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ROUND(Anteile!$B$31/'Abs3'!$M$2102*'Abs3'!M1429,0)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50619</v>
      </c>
      <c r="B1430" s="9">
        <f t="shared" si="110"/>
        <v>5</v>
      </c>
      <c r="C1430" s="9">
        <f t="shared" si="111"/>
        <v>1</v>
      </c>
      <c r="D1430" s="7" t="str">
        <f>Gmden!D1429</f>
        <v>Saalfelden am Steinernen Meer</v>
      </c>
      <c r="E1430" s="8">
        <f>Gmden!E1429</f>
        <v>16817</v>
      </c>
      <c r="F1430" s="37">
        <f>Gmden!N1429</f>
        <v>0</v>
      </c>
      <c r="G1430" s="8">
        <f t="shared" si="112"/>
        <v>0</v>
      </c>
      <c r="H1430" s="25">
        <f>ROUND(Anteile!$B$29/'Abs3'!$G$2102*'Abs3'!G1430,0)</f>
        <v>0</v>
      </c>
      <c r="I1430" s="37">
        <f>Gmden!O1429</f>
        <v>0</v>
      </c>
      <c r="J1430" s="8">
        <f t="shared" si="113"/>
        <v>0</v>
      </c>
      <c r="K1430" s="25">
        <f>ROUND(Anteile!$B$30/'Abs3'!$J$2102*'Abs3'!J1430,0)</f>
        <v>0</v>
      </c>
      <c r="L1430" s="8">
        <f>Gmden!M1429</f>
        <v>23467406.185846396</v>
      </c>
      <c r="M1430" s="8">
        <f ca="1">IF(AND(E1430&gt;10000,Gmden!J1429=500,Gmden!K1429=500),MAX(0,OFFSET('Fk Abs3'!$E$7,'Abs3'!C1430,0)*0.95*E1430-L1430),0)</f>
        <v>535502.63983431831</v>
      </c>
      <c r="N1430" s="25">
        <f ca="1">ROUND(Anteile!$B$31/'Abs3'!$M$2102*'Abs3'!M1430,0)</f>
        <v>15094</v>
      </c>
      <c r="O1430" s="27"/>
      <c r="P1430" s="25">
        <f t="shared" ca="1" si="114"/>
        <v>15094</v>
      </c>
    </row>
    <row r="1431" spans="1:16" x14ac:dyDescent="0.25">
      <c r="A1431" s="9">
        <f>Gmden!A1430</f>
        <v>50620</v>
      </c>
      <c r="B1431" s="9">
        <f t="shared" si="110"/>
        <v>5</v>
      </c>
      <c r="C1431" s="9">
        <f t="shared" si="111"/>
        <v>0</v>
      </c>
      <c r="D1431" s="7" t="str">
        <f>Gmden!D1430</f>
        <v>Sankt Martin bei Lofer</v>
      </c>
      <c r="E1431" s="8">
        <f>Gmden!E1430</f>
        <v>1160</v>
      </c>
      <c r="F1431" s="37">
        <f>Gmden!N1430</f>
        <v>0</v>
      </c>
      <c r="G1431" s="8">
        <f t="shared" si="112"/>
        <v>0</v>
      </c>
      <c r="H1431" s="25">
        <f>ROUND(Anteile!$B$29/'Abs3'!$G$2102*'Abs3'!G1431,0)</f>
        <v>0</v>
      </c>
      <c r="I1431" s="37">
        <f>Gmden!O1430</f>
        <v>0</v>
      </c>
      <c r="J1431" s="8">
        <f t="shared" si="113"/>
        <v>0</v>
      </c>
      <c r="K1431" s="25">
        <f>ROUND(Anteile!$B$30/'Abs3'!$J$2102*'Abs3'!J1431,0)</f>
        <v>0</v>
      </c>
      <c r="L1431" s="8">
        <f>Gmden!M1430</f>
        <v>1633535.1498818237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ROUND(Anteile!$B$31/'Abs3'!$M$2102*'Abs3'!M1431,0)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50621</v>
      </c>
      <c r="B1432" s="9">
        <f t="shared" si="110"/>
        <v>5</v>
      </c>
      <c r="C1432" s="9">
        <f t="shared" si="111"/>
        <v>0</v>
      </c>
      <c r="D1432" s="7" t="str">
        <f>Gmden!D1431</f>
        <v>Stuhlfelden</v>
      </c>
      <c r="E1432" s="8">
        <f>Gmden!E1431</f>
        <v>1583</v>
      </c>
      <c r="F1432" s="37">
        <f>Gmden!N1431</f>
        <v>0</v>
      </c>
      <c r="G1432" s="8">
        <f t="shared" si="112"/>
        <v>0</v>
      </c>
      <c r="H1432" s="25">
        <f>ROUND(Anteile!$B$29/'Abs3'!$G$2102*'Abs3'!G1432,0)</f>
        <v>0</v>
      </c>
      <c r="I1432" s="37">
        <f>Gmden!O1431</f>
        <v>0</v>
      </c>
      <c r="J1432" s="8">
        <f t="shared" si="113"/>
        <v>0</v>
      </c>
      <c r="K1432" s="25">
        <f>ROUND(Anteile!$B$30/'Abs3'!$J$2102*'Abs3'!J1432,0)</f>
        <v>0</v>
      </c>
      <c r="L1432" s="8">
        <f>Gmden!M1431</f>
        <v>1815745.0598994324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ROUND(Anteile!$B$31/'Abs3'!$M$2102*'Abs3'!M1432,0)</f>
        <v>0</v>
      </c>
      <c r="O1432" s="27"/>
      <c r="P1432" s="25">
        <f t="shared" ca="1" si="114"/>
        <v>0</v>
      </c>
    </row>
    <row r="1433" spans="1:16" x14ac:dyDescent="0.25">
      <c r="A1433" s="9">
        <f>Gmden!A1432</f>
        <v>50622</v>
      </c>
      <c r="B1433" s="9">
        <f t="shared" si="110"/>
        <v>5</v>
      </c>
      <c r="C1433" s="9">
        <f t="shared" si="111"/>
        <v>0</v>
      </c>
      <c r="D1433" s="7" t="str">
        <f>Gmden!D1432</f>
        <v>Taxenbach</v>
      </c>
      <c r="E1433" s="8">
        <f>Gmden!E1432</f>
        <v>2727</v>
      </c>
      <c r="F1433" s="37">
        <f>Gmden!N1432</f>
        <v>0</v>
      </c>
      <c r="G1433" s="8">
        <f t="shared" si="112"/>
        <v>0</v>
      </c>
      <c r="H1433" s="25">
        <f>ROUND(Anteile!$B$29/'Abs3'!$G$2102*'Abs3'!G1433,0)</f>
        <v>0</v>
      </c>
      <c r="I1433" s="37">
        <f>Gmden!O1432</f>
        <v>0</v>
      </c>
      <c r="J1433" s="8">
        <f t="shared" si="113"/>
        <v>0</v>
      </c>
      <c r="K1433" s="25">
        <f>ROUND(Anteile!$B$30/'Abs3'!$J$2102*'Abs3'!J1433,0)</f>
        <v>0</v>
      </c>
      <c r="L1433" s="8">
        <f>Gmden!M1432</f>
        <v>2963843.6417151489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ROUND(Anteile!$B$31/'Abs3'!$M$2102*'Abs3'!M1433,0)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50623</v>
      </c>
      <c r="B1434" s="9">
        <f t="shared" si="110"/>
        <v>5</v>
      </c>
      <c r="C1434" s="9">
        <f t="shared" si="111"/>
        <v>0</v>
      </c>
      <c r="D1434" s="7" t="str">
        <f>Gmden!D1433</f>
        <v>Unken</v>
      </c>
      <c r="E1434" s="8">
        <f>Gmden!E1433</f>
        <v>1913</v>
      </c>
      <c r="F1434" s="37">
        <f>Gmden!N1433</f>
        <v>0</v>
      </c>
      <c r="G1434" s="8">
        <f t="shared" si="112"/>
        <v>0</v>
      </c>
      <c r="H1434" s="25">
        <f>ROUND(Anteile!$B$29/'Abs3'!$G$2102*'Abs3'!G1434,0)</f>
        <v>0</v>
      </c>
      <c r="I1434" s="37">
        <f>Gmden!O1433</f>
        <v>0</v>
      </c>
      <c r="J1434" s="8">
        <f t="shared" si="113"/>
        <v>0</v>
      </c>
      <c r="K1434" s="25">
        <f>ROUND(Anteile!$B$30/'Abs3'!$J$2102*'Abs3'!J1434,0)</f>
        <v>0</v>
      </c>
      <c r="L1434" s="8">
        <f>Gmden!M1433</f>
        <v>2431312.4729120205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ROUND(Anteile!$B$31/'Abs3'!$M$2102*'Abs3'!M1434,0)</f>
        <v>0</v>
      </c>
      <c r="O1434" s="27"/>
      <c r="P1434" s="25">
        <f t="shared" ca="1" si="114"/>
        <v>0</v>
      </c>
    </row>
    <row r="1435" spans="1:16" x14ac:dyDescent="0.25">
      <c r="A1435" s="9">
        <f>Gmden!A1434</f>
        <v>50624</v>
      </c>
      <c r="B1435" s="9">
        <f t="shared" si="110"/>
        <v>5</v>
      </c>
      <c r="C1435" s="9">
        <f t="shared" si="111"/>
        <v>0</v>
      </c>
      <c r="D1435" s="7" t="str">
        <f>Gmden!D1434</f>
        <v>Uttendorf</v>
      </c>
      <c r="E1435" s="8">
        <f>Gmden!E1434</f>
        <v>3020</v>
      </c>
      <c r="F1435" s="37">
        <f>Gmden!N1434</f>
        <v>0</v>
      </c>
      <c r="G1435" s="8">
        <f t="shared" si="112"/>
        <v>0</v>
      </c>
      <c r="H1435" s="25">
        <f>ROUND(Anteile!$B$29/'Abs3'!$G$2102*'Abs3'!G1435,0)</f>
        <v>0</v>
      </c>
      <c r="I1435" s="37">
        <f>Gmden!O1434</f>
        <v>0</v>
      </c>
      <c r="J1435" s="8">
        <f t="shared" si="113"/>
        <v>0</v>
      </c>
      <c r="K1435" s="25">
        <f>ROUND(Anteile!$B$30/'Abs3'!$J$2102*'Abs3'!J1435,0)</f>
        <v>0</v>
      </c>
      <c r="L1435" s="8">
        <f>Gmden!M1434</f>
        <v>3648060.4510285342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ROUND(Anteile!$B$31/'Abs3'!$M$2102*'Abs3'!M1435,0)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50625</v>
      </c>
      <c r="B1436" s="9">
        <f t="shared" si="110"/>
        <v>5</v>
      </c>
      <c r="C1436" s="9">
        <f t="shared" si="111"/>
        <v>0</v>
      </c>
      <c r="D1436" s="7" t="str">
        <f>Gmden!D1435</f>
        <v>Viehhofen</v>
      </c>
      <c r="E1436" s="8">
        <f>Gmden!E1435</f>
        <v>611</v>
      </c>
      <c r="F1436" s="37">
        <f>Gmden!N1435</f>
        <v>0</v>
      </c>
      <c r="G1436" s="8">
        <f t="shared" si="112"/>
        <v>0</v>
      </c>
      <c r="H1436" s="25">
        <f>ROUND(Anteile!$B$29/'Abs3'!$G$2102*'Abs3'!G1436,0)</f>
        <v>0</v>
      </c>
      <c r="I1436" s="37">
        <f>Gmden!O1435</f>
        <v>0</v>
      </c>
      <c r="J1436" s="8">
        <f t="shared" si="113"/>
        <v>0</v>
      </c>
      <c r="K1436" s="25">
        <f>ROUND(Anteile!$B$30/'Abs3'!$J$2102*'Abs3'!J1436,0)</f>
        <v>0</v>
      </c>
      <c r="L1436" s="8">
        <f>Gmden!M1435</f>
        <v>924965.57843233808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ROUND(Anteile!$B$31/'Abs3'!$M$2102*'Abs3'!M1436,0)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50626</v>
      </c>
      <c r="B1437" s="9">
        <f t="shared" si="110"/>
        <v>5</v>
      </c>
      <c r="C1437" s="9">
        <f t="shared" si="111"/>
        <v>0</v>
      </c>
      <c r="D1437" s="7" t="str">
        <f>Gmden!D1436</f>
        <v>Wald im Pinzgau</v>
      </c>
      <c r="E1437" s="8">
        <f>Gmden!E1436</f>
        <v>1115</v>
      </c>
      <c r="F1437" s="37">
        <f>Gmden!N1436</f>
        <v>0</v>
      </c>
      <c r="G1437" s="8">
        <f t="shared" si="112"/>
        <v>0</v>
      </c>
      <c r="H1437" s="25">
        <f>ROUND(Anteile!$B$29/'Abs3'!$G$2102*'Abs3'!G1437,0)</f>
        <v>0</v>
      </c>
      <c r="I1437" s="37">
        <f>Gmden!O1436</f>
        <v>0</v>
      </c>
      <c r="J1437" s="8">
        <f t="shared" si="113"/>
        <v>0</v>
      </c>
      <c r="K1437" s="25">
        <f>ROUND(Anteile!$B$30/'Abs3'!$J$2102*'Abs3'!J1437,0)</f>
        <v>0</v>
      </c>
      <c r="L1437" s="8">
        <f>Gmden!M1436</f>
        <v>1952192.6859644561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ROUND(Anteile!$B$31/'Abs3'!$M$2102*'Abs3'!M1437,0)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50627</v>
      </c>
      <c r="B1438" s="9">
        <f t="shared" si="110"/>
        <v>5</v>
      </c>
      <c r="C1438" s="9">
        <f t="shared" si="111"/>
        <v>0</v>
      </c>
      <c r="D1438" s="7" t="str">
        <f>Gmden!D1437</f>
        <v>Weißbach bei Lofer</v>
      </c>
      <c r="E1438" s="8">
        <f>Gmden!E1437</f>
        <v>412</v>
      </c>
      <c r="F1438" s="37">
        <f>Gmden!N1437</f>
        <v>0</v>
      </c>
      <c r="G1438" s="8">
        <f t="shared" si="112"/>
        <v>0</v>
      </c>
      <c r="H1438" s="25">
        <f>ROUND(Anteile!$B$29/'Abs3'!$G$2102*'Abs3'!G1438,0)</f>
        <v>0</v>
      </c>
      <c r="I1438" s="37">
        <f>Gmden!O1437</f>
        <v>0</v>
      </c>
      <c r="J1438" s="8">
        <f t="shared" si="113"/>
        <v>0</v>
      </c>
      <c r="K1438" s="25">
        <f>ROUND(Anteile!$B$30/'Abs3'!$J$2102*'Abs3'!J1438,0)</f>
        <v>0</v>
      </c>
      <c r="L1438" s="8">
        <f>Gmden!M1437</f>
        <v>489303.66557435185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ROUND(Anteile!$B$31/'Abs3'!$M$2102*'Abs3'!M1438,0)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50628</v>
      </c>
      <c r="B1439" s="9">
        <f t="shared" si="110"/>
        <v>5</v>
      </c>
      <c r="C1439" s="9">
        <f t="shared" si="111"/>
        <v>0</v>
      </c>
      <c r="D1439" s="7" t="str">
        <f>Gmden!D1438</f>
        <v>Zell am See</v>
      </c>
      <c r="E1439" s="8">
        <f>Gmden!E1438</f>
        <v>9847</v>
      </c>
      <c r="F1439" s="37">
        <f>Gmden!N1438</f>
        <v>0</v>
      </c>
      <c r="G1439" s="8">
        <f t="shared" si="112"/>
        <v>0</v>
      </c>
      <c r="H1439" s="25">
        <f>ROUND(Anteile!$B$29/'Abs3'!$G$2102*'Abs3'!G1439,0)</f>
        <v>0</v>
      </c>
      <c r="I1439" s="37">
        <f>Gmden!O1438</f>
        <v>0</v>
      </c>
      <c r="J1439" s="8">
        <f t="shared" si="113"/>
        <v>0</v>
      </c>
      <c r="K1439" s="25">
        <f>ROUND(Anteile!$B$30/'Abs3'!$J$2102*'Abs3'!J1439,0)</f>
        <v>0</v>
      </c>
      <c r="L1439" s="8">
        <f>Gmden!M1438</f>
        <v>16637712.534470383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ROUND(Anteile!$B$31/'Abs3'!$M$2102*'Abs3'!M1439,0)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60101</v>
      </c>
      <c r="B1440" s="9">
        <f t="shared" si="110"/>
        <v>6</v>
      </c>
      <c r="C1440" s="9">
        <f t="shared" si="111"/>
        <v>3</v>
      </c>
      <c r="D1440" s="7" t="str">
        <f>Gmden!D1439</f>
        <v>Graz</v>
      </c>
      <c r="E1440" s="8">
        <f>Gmden!E1439</f>
        <v>287995</v>
      </c>
      <c r="F1440" s="37">
        <f>Gmden!N1439</f>
        <v>1</v>
      </c>
      <c r="G1440" s="8">
        <f t="shared" si="112"/>
        <v>287995</v>
      </c>
      <c r="H1440" s="25">
        <f>ROUND(Anteile!$B$29/'Abs3'!$G$2102*'Abs3'!G1440,0)</f>
        <v>2123898</v>
      </c>
      <c r="I1440" s="37">
        <f>Gmden!O1439</f>
        <v>1</v>
      </c>
      <c r="J1440" s="8">
        <f t="shared" si="113"/>
        <v>287995</v>
      </c>
      <c r="K1440" s="25">
        <f>ROUND(Anteile!$B$30/'Abs3'!$J$2102*'Abs3'!J1440,0)</f>
        <v>1410930</v>
      </c>
      <c r="L1440" s="8">
        <f>Gmden!M1439</f>
        <v>517050708.96440631</v>
      </c>
      <c r="M1440" s="8">
        <f ca="1">IF(AND(E1440&gt;10000,Gmden!J1439=500,Gmden!K1439=500),MAX(0,OFFSET('Fk Abs3'!$E$7,'Abs3'!C1440,0)*0.95*E1440-L1440),0)</f>
        <v>17128144.577138007</v>
      </c>
      <c r="N1440" s="25">
        <f ca="1">ROUND(Anteile!$B$31/'Abs3'!$M$2102*'Abs3'!M1440,0)</f>
        <v>482796</v>
      </c>
      <c r="O1440" s="27"/>
      <c r="P1440" s="25">
        <f t="shared" ca="1" si="114"/>
        <v>4017624</v>
      </c>
    </row>
    <row r="1441" spans="1:16" x14ac:dyDescent="0.25">
      <c r="A1441" s="9">
        <f>Gmden!A1440</f>
        <v>60305</v>
      </c>
      <c r="B1441" s="9">
        <f t="shared" si="110"/>
        <v>6</v>
      </c>
      <c r="C1441" s="9">
        <f t="shared" si="111"/>
        <v>0</v>
      </c>
      <c r="D1441" s="7" t="str">
        <f>Gmden!D1440</f>
        <v>Frauental an der Laßnitz</v>
      </c>
      <c r="E1441" s="8">
        <f>Gmden!E1440</f>
        <v>2902</v>
      </c>
      <c r="F1441" s="37">
        <f>Gmden!N1440</f>
        <v>0</v>
      </c>
      <c r="G1441" s="8">
        <f t="shared" si="112"/>
        <v>0</v>
      </c>
      <c r="H1441" s="25">
        <f>ROUND(Anteile!$B$29/'Abs3'!$G$2102*'Abs3'!G1441,0)</f>
        <v>0</v>
      </c>
      <c r="I1441" s="37">
        <f>Gmden!O1440</f>
        <v>0</v>
      </c>
      <c r="J1441" s="8">
        <f t="shared" si="113"/>
        <v>0</v>
      </c>
      <c r="K1441" s="25">
        <f>ROUND(Anteile!$B$30/'Abs3'!$J$2102*'Abs3'!J1441,0)</f>
        <v>0</v>
      </c>
      <c r="L1441" s="8">
        <f>Gmden!M1440</f>
        <v>4020280.5242993142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ROUND(Anteile!$B$31/'Abs3'!$M$2102*'Abs3'!M1441,0)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60318</v>
      </c>
      <c r="B1442" s="9">
        <f t="shared" si="110"/>
        <v>6</v>
      </c>
      <c r="C1442" s="9">
        <f t="shared" si="111"/>
        <v>0</v>
      </c>
      <c r="D1442" s="7" t="str">
        <f>Gmden!D1441</f>
        <v>Lannach</v>
      </c>
      <c r="E1442" s="8">
        <f>Gmden!E1441</f>
        <v>3478</v>
      </c>
      <c r="F1442" s="37">
        <f>Gmden!N1441</f>
        <v>0</v>
      </c>
      <c r="G1442" s="8">
        <f t="shared" si="112"/>
        <v>0</v>
      </c>
      <c r="H1442" s="25">
        <f>ROUND(Anteile!$B$29/'Abs3'!$G$2102*'Abs3'!G1442,0)</f>
        <v>0</v>
      </c>
      <c r="I1442" s="37">
        <f>Gmden!O1441</f>
        <v>0</v>
      </c>
      <c r="J1442" s="8">
        <f t="shared" si="113"/>
        <v>0</v>
      </c>
      <c r="K1442" s="25">
        <f>ROUND(Anteile!$B$30/'Abs3'!$J$2102*'Abs3'!J1442,0)</f>
        <v>0</v>
      </c>
      <c r="L1442" s="8">
        <f>Gmden!M1441</f>
        <v>8424958.9725538511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ROUND(Anteile!$B$31/'Abs3'!$M$2102*'Abs3'!M1442,0)</f>
        <v>0</v>
      </c>
      <c r="O1442" s="27"/>
      <c r="P1442" s="25">
        <f t="shared" ca="1" si="114"/>
        <v>0</v>
      </c>
    </row>
    <row r="1443" spans="1:16" x14ac:dyDescent="0.25">
      <c r="A1443" s="9">
        <f>Gmden!A1442</f>
        <v>60323</v>
      </c>
      <c r="B1443" s="9">
        <f t="shared" si="110"/>
        <v>6</v>
      </c>
      <c r="C1443" s="9">
        <f t="shared" si="111"/>
        <v>0</v>
      </c>
      <c r="D1443" s="7" t="str">
        <f>Gmden!D1442</f>
        <v>Pölfing-Brunn</v>
      </c>
      <c r="E1443" s="8">
        <f>Gmden!E1442</f>
        <v>1626</v>
      </c>
      <c r="F1443" s="37">
        <f>Gmden!N1442</f>
        <v>0</v>
      </c>
      <c r="G1443" s="8">
        <f t="shared" si="112"/>
        <v>0</v>
      </c>
      <c r="H1443" s="25">
        <f>ROUND(Anteile!$B$29/'Abs3'!$G$2102*'Abs3'!G1443,0)</f>
        <v>0</v>
      </c>
      <c r="I1443" s="37">
        <f>Gmden!O1442</f>
        <v>0</v>
      </c>
      <c r="J1443" s="8">
        <f t="shared" si="113"/>
        <v>0</v>
      </c>
      <c r="K1443" s="25">
        <f>ROUND(Anteile!$B$30/'Abs3'!$J$2102*'Abs3'!J1443,0)</f>
        <v>0</v>
      </c>
      <c r="L1443" s="8">
        <f>Gmden!M1442</f>
        <v>1702046.9247510761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ROUND(Anteile!$B$31/'Abs3'!$M$2102*'Abs3'!M1443,0)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60324</v>
      </c>
      <c r="B1444" s="9">
        <f t="shared" si="110"/>
        <v>6</v>
      </c>
      <c r="C1444" s="9">
        <f t="shared" si="111"/>
        <v>0</v>
      </c>
      <c r="D1444" s="7" t="str">
        <f>Gmden!D1443</f>
        <v>Preding</v>
      </c>
      <c r="E1444" s="8">
        <f>Gmden!E1443</f>
        <v>1765</v>
      </c>
      <c r="F1444" s="37">
        <f>Gmden!N1443</f>
        <v>0</v>
      </c>
      <c r="G1444" s="8">
        <f t="shared" si="112"/>
        <v>0</v>
      </c>
      <c r="H1444" s="25">
        <f>ROUND(Anteile!$B$29/'Abs3'!$G$2102*'Abs3'!G1444,0)</f>
        <v>0</v>
      </c>
      <c r="I1444" s="37">
        <f>Gmden!O1443</f>
        <v>0</v>
      </c>
      <c r="J1444" s="8">
        <f t="shared" si="113"/>
        <v>0</v>
      </c>
      <c r="K1444" s="25">
        <f>ROUND(Anteile!$B$30/'Abs3'!$J$2102*'Abs3'!J1444,0)</f>
        <v>0</v>
      </c>
      <c r="L1444" s="8">
        <f>Gmden!M1443</f>
        <v>2006195.7913872385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ROUND(Anteile!$B$31/'Abs3'!$M$2102*'Abs3'!M1444,0)</f>
        <v>0</v>
      </c>
      <c r="O1444" s="27"/>
      <c r="P1444" s="25">
        <f t="shared" ca="1" si="114"/>
        <v>0</v>
      </c>
    </row>
    <row r="1445" spans="1:16" x14ac:dyDescent="0.25">
      <c r="A1445" s="9">
        <f>Gmden!A1444</f>
        <v>60326</v>
      </c>
      <c r="B1445" s="9">
        <f t="shared" si="110"/>
        <v>6</v>
      </c>
      <c r="C1445" s="9">
        <f t="shared" si="111"/>
        <v>0</v>
      </c>
      <c r="D1445" s="7" t="str">
        <f>Gmden!D1444</f>
        <v>Sankt Josef (Weststeiermark)</v>
      </c>
      <c r="E1445" s="8">
        <f>Gmden!E1444</f>
        <v>1628</v>
      </c>
      <c r="F1445" s="37">
        <f>Gmden!N1444</f>
        <v>0</v>
      </c>
      <c r="G1445" s="8">
        <f t="shared" si="112"/>
        <v>0</v>
      </c>
      <c r="H1445" s="25">
        <f>ROUND(Anteile!$B$29/'Abs3'!$G$2102*'Abs3'!G1445,0)</f>
        <v>0</v>
      </c>
      <c r="I1445" s="37">
        <f>Gmden!O1444</f>
        <v>0</v>
      </c>
      <c r="J1445" s="8">
        <f t="shared" si="113"/>
        <v>0</v>
      </c>
      <c r="K1445" s="25">
        <f>ROUND(Anteile!$B$30/'Abs3'!$J$2102*'Abs3'!J1445,0)</f>
        <v>0</v>
      </c>
      <c r="L1445" s="8">
        <f>Gmden!M1444</f>
        <v>1514548.2073645461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ROUND(Anteile!$B$31/'Abs3'!$M$2102*'Abs3'!M1445,0)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60329</v>
      </c>
      <c r="B1446" s="9">
        <f t="shared" si="110"/>
        <v>6</v>
      </c>
      <c r="C1446" s="9">
        <f t="shared" si="111"/>
        <v>0</v>
      </c>
      <c r="D1446" s="7" t="str">
        <f>Gmden!D1445</f>
        <v>Sankt Peter im Sulmtal</v>
      </c>
      <c r="E1446" s="8">
        <f>Gmden!E1445</f>
        <v>1248</v>
      </c>
      <c r="F1446" s="37">
        <f>Gmden!N1445</f>
        <v>0</v>
      </c>
      <c r="G1446" s="8">
        <f t="shared" si="112"/>
        <v>0</v>
      </c>
      <c r="H1446" s="25">
        <f>ROUND(Anteile!$B$29/'Abs3'!$G$2102*'Abs3'!G1446,0)</f>
        <v>0</v>
      </c>
      <c r="I1446" s="37">
        <f>Gmden!O1445</f>
        <v>0</v>
      </c>
      <c r="J1446" s="8">
        <f t="shared" si="113"/>
        <v>0</v>
      </c>
      <c r="K1446" s="25">
        <f>ROUND(Anteile!$B$30/'Abs3'!$J$2102*'Abs3'!J1446,0)</f>
        <v>0</v>
      </c>
      <c r="L1446" s="8">
        <f>Gmden!M1445</f>
        <v>1339622.1592151816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ROUND(Anteile!$B$31/'Abs3'!$M$2102*'Abs3'!M1446,0)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60341</v>
      </c>
      <c r="B1447" s="9">
        <f t="shared" si="110"/>
        <v>6</v>
      </c>
      <c r="C1447" s="9">
        <f t="shared" si="111"/>
        <v>0</v>
      </c>
      <c r="D1447" s="7" t="str">
        <f>Gmden!D1446</f>
        <v>Wettmannstätten</v>
      </c>
      <c r="E1447" s="8">
        <f>Gmden!E1446</f>
        <v>1613</v>
      </c>
      <c r="F1447" s="37">
        <f>Gmden!N1446</f>
        <v>0</v>
      </c>
      <c r="G1447" s="8">
        <f t="shared" si="112"/>
        <v>0</v>
      </c>
      <c r="H1447" s="25">
        <f>ROUND(Anteile!$B$29/'Abs3'!$G$2102*'Abs3'!G1447,0)</f>
        <v>0</v>
      </c>
      <c r="I1447" s="37">
        <f>Gmden!O1446</f>
        <v>0</v>
      </c>
      <c r="J1447" s="8">
        <f t="shared" si="113"/>
        <v>0</v>
      </c>
      <c r="K1447" s="25">
        <f>ROUND(Anteile!$B$30/'Abs3'!$J$2102*'Abs3'!J1447,0)</f>
        <v>0</v>
      </c>
      <c r="L1447" s="8">
        <f>Gmden!M1446</f>
        <v>1771421.0427635214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ROUND(Anteile!$B$31/'Abs3'!$M$2102*'Abs3'!M1447,0)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60344</v>
      </c>
      <c r="B1448" s="9">
        <f t="shared" si="110"/>
        <v>6</v>
      </c>
      <c r="C1448" s="9">
        <f t="shared" si="111"/>
        <v>1</v>
      </c>
      <c r="D1448" s="7" t="str">
        <f>Gmden!D1447</f>
        <v>Deutschlandsberg</v>
      </c>
      <c r="E1448" s="8">
        <f>Gmden!E1447</f>
        <v>11684</v>
      </c>
      <c r="F1448" s="37">
        <f>Gmden!N1447</f>
        <v>0</v>
      </c>
      <c r="G1448" s="8">
        <f t="shared" si="112"/>
        <v>0</v>
      </c>
      <c r="H1448" s="25">
        <f>ROUND(Anteile!$B$29/'Abs3'!$G$2102*'Abs3'!G1448,0)</f>
        <v>0</v>
      </c>
      <c r="I1448" s="37">
        <f>Gmden!O1447</f>
        <v>0</v>
      </c>
      <c r="J1448" s="8">
        <f t="shared" si="113"/>
        <v>0</v>
      </c>
      <c r="K1448" s="25">
        <f>ROUND(Anteile!$B$30/'Abs3'!$J$2102*'Abs3'!J1448,0)</f>
        <v>0</v>
      </c>
      <c r="L1448" s="8">
        <f>Gmden!M1447</f>
        <v>16869319.55790706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ROUND(Anteile!$B$31/'Abs3'!$M$2102*'Abs3'!M1448,0)</f>
        <v>0</v>
      </c>
      <c r="O1448" s="27"/>
      <c r="P1448" s="25">
        <f t="shared" ca="1" si="114"/>
        <v>0</v>
      </c>
    </row>
    <row r="1449" spans="1:16" x14ac:dyDescent="0.25">
      <c r="A1449" s="9">
        <f>Gmden!A1448</f>
        <v>60345</v>
      </c>
      <c r="B1449" s="9">
        <f t="shared" si="110"/>
        <v>6</v>
      </c>
      <c r="C1449" s="9">
        <f t="shared" si="111"/>
        <v>0</v>
      </c>
      <c r="D1449" s="7" t="str">
        <f>Gmden!D1448</f>
        <v>Eibiswald</v>
      </c>
      <c r="E1449" s="8">
        <f>Gmden!E1448</f>
        <v>6447</v>
      </c>
      <c r="F1449" s="37">
        <f>Gmden!N1448</f>
        <v>0</v>
      </c>
      <c r="G1449" s="8">
        <f t="shared" si="112"/>
        <v>0</v>
      </c>
      <c r="H1449" s="25">
        <f>ROUND(Anteile!$B$29/'Abs3'!$G$2102*'Abs3'!G1449,0)</f>
        <v>0</v>
      </c>
      <c r="I1449" s="37">
        <f>Gmden!O1448</f>
        <v>0</v>
      </c>
      <c r="J1449" s="8">
        <f t="shared" si="113"/>
        <v>0</v>
      </c>
      <c r="K1449" s="25">
        <f>ROUND(Anteile!$B$30/'Abs3'!$J$2102*'Abs3'!J1449,0)</f>
        <v>0</v>
      </c>
      <c r="L1449" s="8">
        <f>Gmden!M1448</f>
        <v>6297649.7822695309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ROUND(Anteile!$B$31/'Abs3'!$M$2102*'Abs3'!M1449,0)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60346</v>
      </c>
      <c r="B1450" s="9">
        <f t="shared" si="110"/>
        <v>6</v>
      </c>
      <c r="C1450" s="9">
        <f t="shared" si="111"/>
        <v>0</v>
      </c>
      <c r="D1450" s="7" t="str">
        <f>Gmden!D1449</f>
        <v>Groß Sankt Florian</v>
      </c>
      <c r="E1450" s="8">
        <f>Gmden!E1449</f>
        <v>4150</v>
      </c>
      <c r="F1450" s="37">
        <f>Gmden!N1449</f>
        <v>0</v>
      </c>
      <c r="G1450" s="8">
        <f t="shared" si="112"/>
        <v>0</v>
      </c>
      <c r="H1450" s="25">
        <f>ROUND(Anteile!$B$29/'Abs3'!$G$2102*'Abs3'!G1450,0)</f>
        <v>0</v>
      </c>
      <c r="I1450" s="37">
        <f>Gmden!O1449</f>
        <v>0</v>
      </c>
      <c r="J1450" s="8">
        <f t="shared" si="113"/>
        <v>0</v>
      </c>
      <c r="K1450" s="25">
        <f>ROUND(Anteile!$B$30/'Abs3'!$J$2102*'Abs3'!J1450,0)</f>
        <v>0</v>
      </c>
      <c r="L1450" s="8">
        <f>Gmden!M1449</f>
        <v>4470719.3329501636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ROUND(Anteile!$B$31/'Abs3'!$M$2102*'Abs3'!M1450,0)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60347</v>
      </c>
      <c r="B1451" s="9">
        <f t="shared" si="110"/>
        <v>6</v>
      </c>
      <c r="C1451" s="9">
        <f t="shared" si="111"/>
        <v>0</v>
      </c>
      <c r="D1451" s="7" t="str">
        <f>Gmden!D1450</f>
        <v>Sankt Martin im Sulmtal</v>
      </c>
      <c r="E1451" s="8">
        <f>Gmden!E1450</f>
        <v>3088</v>
      </c>
      <c r="F1451" s="37">
        <f>Gmden!N1450</f>
        <v>0</v>
      </c>
      <c r="G1451" s="8">
        <f t="shared" si="112"/>
        <v>0</v>
      </c>
      <c r="H1451" s="25">
        <f>ROUND(Anteile!$B$29/'Abs3'!$G$2102*'Abs3'!G1451,0)</f>
        <v>0</v>
      </c>
      <c r="I1451" s="37">
        <f>Gmden!O1450</f>
        <v>0</v>
      </c>
      <c r="J1451" s="8">
        <f t="shared" si="113"/>
        <v>0</v>
      </c>
      <c r="K1451" s="25">
        <f>ROUND(Anteile!$B$30/'Abs3'!$J$2102*'Abs3'!J1451,0)</f>
        <v>0</v>
      </c>
      <c r="L1451" s="8">
        <f>Gmden!M1450</f>
        <v>3487019.0000761179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ROUND(Anteile!$B$31/'Abs3'!$M$2102*'Abs3'!M1451,0)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60348</v>
      </c>
      <c r="B1452" s="9">
        <f t="shared" si="110"/>
        <v>6</v>
      </c>
      <c r="C1452" s="9">
        <f t="shared" si="111"/>
        <v>0</v>
      </c>
      <c r="D1452" s="7" t="str">
        <f>Gmden!D1451</f>
        <v>Sankt Stefan ob Stainz</v>
      </c>
      <c r="E1452" s="8">
        <f>Gmden!E1451</f>
        <v>3571</v>
      </c>
      <c r="F1452" s="37">
        <f>Gmden!N1451</f>
        <v>0</v>
      </c>
      <c r="G1452" s="8">
        <f t="shared" si="112"/>
        <v>0</v>
      </c>
      <c r="H1452" s="25">
        <f>ROUND(Anteile!$B$29/'Abs3'!$G$2102*'Abs3'!G1452,0)</f>
        <v>0</v>
      </c>
      <c r="I1452" s="37">
        <f>Gmden!O1451</f>
        <v>0</v>
      </c>
      <c r="J1452" s="8">
        <f t="shared" si="113"/>
        <v>0</v>
      </c>
      <c r="K1452" s="25">
        <f>ROUND(Anteile!$B$30/'Abs3'!$J$2102*'Abs3'!J1452,0)</f>
        <v>0</v>
      </c>
      <c r="L1452" s="8">
        <f>Gmden!M1451</f>
        <v>3253571.2901902348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ROUND(Anteile!$B$31/'Abs3'!$M$2102*'Abs3'!M1452,0)</f>
        <v>0</v>
      </c>
      <c r="O1452" s="27"/>
      <c r="P1452" s="25">
        <f t="shared" ca="1" si="114"/>
        <v>0</v>
      </c>
    </row>
    <row r="1453" spans="1:16" x14ac:dyDescent="0.25">
      <c r="A1453" s="9">
        <f>Gmden!A1452</f>
        <v>60349</v>
      </c>
      <c r="B1453" s="9">
        <f t="shared" si="110"/>
        <v>6</v>
      </c>
      <c r="C1453" s="9">
        <f t="shared" si="111"/>
        <v>0</v>
      </c>
      <c r="D1453" s="7" t="str">
        <f>Gmden!D1452</f>
        <v>Schwanberg</v>
      </c>
      <c r="E1453" s="8">
        <f>Gmden!E1452</f>
        <v>4568</v>
      </c>
      <c r="F1453" s="37">
        <f>Gmden!N1452</f>
        <v>0</v>
      </c>
      <c r="G1453" s="8">
        <f t="shared" si="112"/>
        <v>0</v>
      </c>
      <c r="H1453" s="25">
        <f>ROUND(Anteile!$B$29/'Abs3'!$G$2102*'Abs3'!G1453,0)</f>
        <v>0</v>
      </c>
      <c r="I1453" s="37">
        <f>Gmden!O1452</f>
        <v>0</v>
      </c>
      <c r="J1453" s="8">
        <f t="shared" si="113"/>
        <v>0</v>
      </c>
      <c r="K1453" s="25">
        <f>ROUND(Anteile!$B$30/'Abs3'!$J$2102*'Abs3'!J1453,0)</f>
        <v>0</v>
      </c>
      <c r="L1453" s="8">
        <f>Gmden!M1452</f>
        <v>4674491.0233479105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ROUND(Anteile!$B$31/'Abs3'!$M$2102*'Abs3'!M1453,0)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60350</v>
      </c>
      <c r="B1454" s="9">
        <f t="shared" si="110"/>
        <v>6</v>
      </c>
      <c r="C1454" s="9">
        <f t="shared" si="111"/>
        <v>0</v>
      </c>
      <c r="D1454" s="7" t="str">
        <f>Gmden!D1453</f>
        <v>Stainz</v>
      </c>
      <c r="E1454" s="8">
        <f>Gmden!E1453</f>
        <v>8652</v>
      </c>
      <c r="F1454" s="37">
        <f>Gmden!N1453</f>
        <v>0</v>
      </c>
      <c r="G1454" s="8">
        <f t="shared" si="112"/>
        <v>0</v>
      </c>
      <c r="H1454" s="25">
        <f>ROUND(Anteile!$B$29/'Abs3'!$G$2102*'Abs3'!G1454,0)</f>
        <v>0</v>
      </c>
      <c r="I1454" s="37">
        <f>Gmden!O1453</f>
        <v>0</v>
      </c>
      <c r="J1454" s="8">
        <f t="shared" si="113"/>
        <v>0</v>
      </c>
      <c r="K1454" s="25">
        <f>ROUND(Anteile!$B$30/'Abs3'!$J$2102*'Abs3'!J1454,0)</f>
        <v>0</v>
      </c>
      <c r="L1454" s="8">
        <f>Gmden!M1453</f>
        <v>8689246.1915021129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ROUND(Anteile!$B$31/'Abs3'!$M$2102*'Abs3'!M1454,0)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60351</v>
      </c>
      <c r="B1455" s="9">
        <f t="shared" si="110"/>
        <v>6</v>
      </c>
      <c r="C1455" s="9">
        <f t="shared" si="111"/>
        <v>0</v>
      </c>
      <c r="D1455" s="7" t="str">
        <f>Gmden!D1454</f>
        <v>Wies</v>
      </c>
      <c r="E1455" s="8">
        <f>Gmden!E1454</f>
        <v>4385</v>
      </c>
      <c r="F1455" s="37">
        <f>Gmden!N1454</f>
        <v>0</v>
      </c>
      <c r="G1455" s="8">
        <f t="shared" si="112"/>
        <v>0</v>
      </c>
      <c r="H1455" s="25">
        <f>ROUND(Anteile!$B$29/'Abs3'!$G$2102*'Abs3'!G1455,0)</f>
        <v>0</v>
      </c>
      <c r="I1455" s="37">
        <f>Gmden!O1454</f>
        <v>0</v>
      </c>
      <c r="J1455" s="8">
        <f t="shared" si="113"/>
        <v>0</v>
      </c>
      <c r="K1455" s="25">
        <f>ROUND(Anteile!$B$30/'Abs3'!$J$2102*'Abs3'!J1455,0)</f>
        <v>0</v>
      </c>
      <c r="L1455" s="8">
        <f>Gmden!M1454</f>
        <v>4534967.6193508329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ROUND(Anteile!$B$31/'Abs3'!$M$2102*'Abs3'!M1455,0)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60608</v>
      </c>
      <c r="B1456" s="9">
        <f t="shared" si="110"/>
        <v>6</v>
      </c>
      <c r="C1456" s="9">
        <f t="shared" si="111"/>
        <v>0</v>
      </c>
      <c r="D1456" s="7" t="str">
        <f>Gmden!D1455</f>
        <v>Feldkirchen bei Graz</v>
      </c>
      <c r="E1456" s="8">
        <f>Gmden!E1455</f>
        <v>6501</v>
      </c>
      <c r="F1456" s="37">
        <f>Gmden!N1455</f>
        <v>0</v>
      </c>
      <c r="G1456" s="8">
        <f t="shared" si="112"/>
        <v>0</v>
      </c>
      <c r="H1456" s="25">
        <f>ROUND(Anteile!$B$29/'Abs3'!$G$2102*'Abs3'!G1456,0)</f>
        <v>0</v>
      </c>
      <c r="I1456" s="37">
        <f>Gmden!O1455</f>
        <v>0</v>
      </c>
      <c r="J1456" s="8">
        <f t="shared" si="113"/>
        <v>0</v>
      </c>
      <c r="K1456" s="25">
        <f>ROUND(Anteile!$B$30/'Abs3'!$J$2102*'Abs3'!J1456,0)</f>
        <v>0</v>
      </c>
      <c r="L1456" s="8">
        <f>Gmden!M1455</f>
        <v>8583640.3989832029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ROUND(Anteile!$B$31/'Abs3'!$M$2102*'Abs3'!M1456,0)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60611</v>
      </c>
      <c r="B1457" s="9">
        <f t="shared" si="110"/>
        <v>6</v>
      </c>
      <c r="C1457" s="9">
        <f t="shared" si="111"/>
        <v>0</v>
      </c>
      <c r="D1457" s="7" t="str">
        <f>Gmden!D1456</f>
        <v>Gössendorf</v>
      </c>
      <c r="E1457" s="8">
        <f>Gmden!E1456</f>
        <v>4050</v>
      </c>
      <c r="F1457" s="37">
        <f>Gmden!N1456</f>
        <v>0</v>
      </c>
      <c r="G1457" s="8">
        <f t="shared" si="112"/>
        <v>0</v>
      </c>
      <c r="H1457" s="25">
        <f>ROUND(Anteile!$B$29/'Abs3'!$G$2102*'Abs3'!G1457,0)</f>
        <v>0</v>
      </c>
      <c r="I1457" s="37">
        <f>Gmden!O1456</f>
        <v>0</v>
      </c>
      <c r="J1457" s="8">
        <f t="shared" si="113"/>
        <v>0</v>
      </c>
      <c r="K1457" s="25">
        <f>ROUND(Anteile!$B$30/'Abs3'!$J$2102*'Abs3'!J1457,0)</f>
        <v>0</v>
      </c>
      <c r="L1457" s="8">
        <f>Gmden!M1456</f>
        <v>4915787.4839344807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ROUND(Anteile!$B$31/'Abs3'!$M$2102*'Abs3'!M1457,0)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60613</v>
      </c>
      <c r="B1458" s="9">
        <f t="shared" si="110"/>
        <v>6</v>
      </c>
      <c r="C1458" s="9">
        <f t="shared" si="111"/>
        <v>0</v>
      </c>
      <c r="D1458" s="7" t="str">
        <f>Gmden!D1457</f>
        <v>Gratkorn</v>
      </c>
      <c r="E1458" s="8">
        <f>Gmden!E1457</f>
        <v>7985</v>
      </c>
      <c r="F1458" s="37">
        <f>Gmden!N1457</f>
        <v>0</v>
      </c>
      <c r="G1458" s="8">
        <f t="shared" si="112"/>
        <v>0</v>
      </c>
      <c r="H1458" s="25">
        <f>ROUND(Anteile!$B$29/'Abs3'!$G$2102*'Abs3'!G1458,0)</f>
        <v>0</v>
      </c>
      <c r="I1458" s="37">
        <f>Gmden!O1457</f>
        <v>0</v>
      </c>
      <c r="J1458" s="8">
        <f t="shared" si="113"/>
        <v>0</v>
      </c>
      <c r="K1458" s="25">
        <f>ROUND(Anteile!$B$30/'Abs3'!$J$2102*'Abs3'!J1458,0)</f>
        <v>0</v>
      </c>
      <c r="L1458" s="8">
        <f>Gmden!M1457</f>
        <v>13041053.300234957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ROUND(Anteile!$B$31/'Abs3'!$M$2102*'Abs3'!M1458,0)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60617</v>
      </c>
      <c r="B1459" s="9">
        <f t="shared" si="110"/>
        <v>6</v>
      </c>
      <c r="C1459" s="9">
        <f t="shared" si="111"/>
        <v>0</v>
      </c>
      <c r="D1459" s="7" t="str">
        <f>Gmden!D1458</f>
        <v>Hart bei Graz</v>
      </c>
      <c r="E1459" s="8">
        <f>Gmden!E1458</f>
        <v>5060</v>
      </c>
      <c r="F1459" s="37">
        <f>Gmden!N1458</f>
        <v>0</v>
      </c>
      <c r="G1459" s="8">
        <f t="shared" si="112"/>
        <v>0</v>
      </c>
      <c r="H1459" s="25">
        <f>ROUND(Anteile!$B$29/'Abs3'!$G$2102*'Abs3'!G1459,0)</f>
        <v>0</v>
      </c>
      <c r="I1459" s="37">
        <f>Gmden!O1458</f>
        <v>0</v>
      </c>
      <c r="J1459" s="8">
        <f t="shared" si="113"/>
        <v>0</v>
      </c>
      <c r="K1459" s="25">
        <f>ROUND(Anteile!$B$30/'Abs3'!$J$2102*'Abs3'!J1459,0)</f>
        <v>0</v>
      </c>
      <c r="L1459" s="8">
        <f>Gmden!M1458</f>
        <v>9322603.5939541943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ROUND(Anteile!$B$31/'Abs3'!$M$2102*'Abs3'!M1459,0)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60618</v>
      </c>
      <c r="B1460" s="9">
        <f t="shared" si="110"/>
        <v>6</v>
      </c>
      <c r="C1460" s="9">
        <f t="shared" si="111"/>
        <v>0</v>
      </c>
      <c r="D1460" s="7" t="str">
        <f>Gmden!D1459</f>
        <v>Haselsdorf-Tobelbad</v>
      </c>
      <c r="E1460" s="8">
        <f>Gmden!E1459</f>
        <v>1506</v>
      </c>
      <c r="F1460" s="37">
        <f>Gmden!N1459</f>
        <v>0</v>
      </c>
      <c r="G1460" s="8">
        <f t="shared" si="112"/>
        <v>0</v>
      </c>
      <c r="H1460" s="25">
        <f>ROUND(Anteile!$B$29/'Abs3'!$G$2102*'Abs3'!G1460,0)</f>
        <v>0</v>
      </c>
      <c r="I1460" s="37">
        <f>Gmden!O1459</f>
        <v>0</v>
      </c>
      <c r="J1460" s="8">
        <f t="shared" si="113"/>
        <v>0</v>
      </c>
      <c r="K1460" s="25">
        <f>ROUND(Anteile!$B$30/'Abs3'!$J$2102*'Abs3'!J1460,0)</f>
        <v>0</v>
      </c>
      <c r="L1460" s="8">
        <f>Gmden!M1459</f>
        <v>1487689.7979428784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ROUND(Anteile!$B$31/'Abs3'!$M$2102*'Abs3'!M1460,0)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60619</v>
      </c>
      <c r="B1461" s="9">
        <f t="shared" si="110"/>
        <v>6</v>
      </c>
      <c r="C1461" s="9">
        <f t="shared" si="111"/>
        <v>0</v>
      </c>
      <c r="D1461" s="7" t="str">
        <f>Gmden!D1460</f>
        <v>Hausmannstätten</v>
      </c>
      <c r="E1461" s="8">
        <f>Gmden!E1460</f>
        <v>3337</v>
      </c>
      <c r="F1461" s="37">
        <f>Gmden!N1460</f>
        <v>0</v>
      </c>
      <c r="G1461" s="8">
        <f t="shared" si="112"/>
        <v>0</v>
      </c>
      <c r="H1461" s="25">
        <f>ROUND(Anteile!$B$29/'Abs3'!$G$2102*'Abs3'!G1461,0)</f>
        <v>0</v>
      </c>
      <c r="I1461" s="37">
        <f>Gmden!O1460</f>
        <v>0</v>
      </c>
      <c r="J1461" s="8">
        <f t="shared" si="113"/>
        <v>0</v>
      </c>
      <c r="K1461" s="25">
        <f>ROUND(Anteile!$B$30/'Abs3'!$J$2102*'Abs3'!J1461,0)</f>
        <v>0</v>
      </c>
      <c r="L1461" s="8">
        <f>Gmden!M1460</f>
        <v>3826192.1855746252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ROUND(Anteile!$B$31/'Abs3'!$M$2102*'Abs3'!M1461,0)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60623</v>
      </c>
      <c r="B1462" s="9">
        <f t="shared" si="110"/>
        <v>6</v>
      </c>
      <c r="C1462" s="9">
        <f t="shared" si="111"/>
        <v>0</v>
      </c>
      <c r="D1462" s="7" t="str">
        <f>Gmden!D1461</f>
        <v>Kainbach bei Graz</v>
      </c>
      <c r="E1462" s="8">
        <f>Gmden!E1461</f>
        <v>2816</v>
      </c>
      <c r="F1462" s="37">
        <f>Gmden!N1461</f>
        <v>0</v>
      </c>
      <c r="G1462" s="8">
        <f t="shared" si="112"/>
        <v>0</v>
      </c>
      <c r="H1462" s="25">
        <f>ROUND(Anteile!$B$29/'Abs3'!$G$2102*'Abs3'!G1462,0)</f>
        <v>0</v>
      </c>
      <c r="I1462" s="37">
        <f>Gmden!O1461</f>
        <v>0</v>
      </c>
      <c r="J1462" s="8">
        <f t="shared" si="113"/>
        <v>0</v>
      </c>
      <c r="K1462" s="25">
        <f>ROUND(Anteile!$B$30/'Abs3'!$J$2102*'Abs3'!J1462,0)</f>
        <v>0</v>
      </c>
      <c r="L1462" s="8">
        <f>Gmden!M1461</f>
        <v>2615607.9996887106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ROUND(Anteile!$B$31/'Abs3'!$M$2102*'Abs3'!M1462,0)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60624</v>
      </c>
      <c r="B1463" s="9">
        <f t="shared" si="110"/>
        <v>6</v>
      </c>
      <c r="C1463" s="9">
        <f t="shared" si="111"/>
        <v>0</v>
      </c>
      <c r="D1463" s="7" t="str">
        <f>Gmden!D1462</f>
        <v>Kalsdorf bei Graz</v>
      </c>
      <c r="E1463" s="8">
        <f>Gmden!E1462</f>
        <v>7110</v>
      </c>
      <c r="F1463" s="37">
        <f>Gmden!N1462</f>
        <v>0</v>
      </c>
      <c r="G1463" s="8">
        <f t="shared" si="112"/>
        <v>0</v>
      </c>
      <c r="H1463" s="25">
        <f>ROUND(Anteile!$B$29/'Abs3'!$G$2102*'Abs3'!G1463,0)</f>
        <v>0</v>
      </c>
      <c r="I1463" s="37">
        <f>Gmden!O1462</f>
        <v>0</v>
      </c>
      <c r="J1463" s="8">
        <f t="shared" si="113"/>
        <v>0</v>
      </c>
      <c r="K1463" s="25">
        <f>ROUND(Anteile!$B$30/'Abs3'!$J$2102*'Abs3'!J1463,0)</f>
        <v>0</v>
      </c>
      <c r="L1463" s="8">
        <f>Gmden!M1462</f>
        <v>11190730.701668035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ROUND(Anteile!$B$31/'Abs3'!$M$2102*'Abs3'!M1463,0)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60626</v>
      </c>
      <c r="B1464" s="9">
        <f t="shared" si="110"/>
        <v>6</v>
      </c>
      <c r="C1464" s="9">
        <f t="shared" si="111"/>
        <v>0</v>
      </c>
      <c r="D1464" s="7" t="str">
        <f>Gmden!D1463</f>
        <v>Kumberg</v>
      </c>
      <c r="E1464" s="8">
        <f>Gmden!E1463</f>
        <v>3875</v>
      </c>
      <c r="F1464" s="37">
        <f>Gmden!N1463</f>
        <v>0</v>
      </c>
      <c r="G1464" s="8">
        <f t="shared" si="112"/>
        <v>0</v>
      </c>
      <c r="H1464" s="25">
        <f>ROUND(Anteile!$B$29/'Abs3'!$G$2102*'Abs3'!G1464,0)</f>
        <v>0</v>
      </c>
      <c r="I1464" s="37">
        <f>Gmden!O1463</f>
        <v>0</v>
      </c>
      <c r="J1464" s="8">
        <f t="shared" si="113"/>
        <v>0</v>
      </c>
      <c r="K1464" s="25">
        <f>ROUND(Anteile!$B$30/'Abs3'!$J$2102*'Abs3'!J1464,0)</f>
        <v>0</v>
      </c>
      <c r="L1464" s="8">
        <f>Gmden!M1463</f>
        <v>3536887.5385980448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ROUND(Anteile!$B$31/'Abs3'!$M$2102*'Abs3'!M1464,0)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60628</v>
      </c>
      <c r="B1465" s="9">
        <f t="shared" si="110"/>
        <v>6</v>
      </c>
      <c r="C1465" s="9">
        <f t="shared" si="111"/>
        <v>0</v>
      </c>
      <c r="D1465" s="7" t="str">
        <f>Gmden!D1464</f>
        <v>Laßnitzhöhe</v>
      </c>
      <c r="E1465" s="8">
        <f>Gmden!E1464</f>
        <v>2774</v>
      </c>
      <c r="F1465" s="37">
        <f>Gmden!N1464</f>
        <v>0</v>
      </c>
      <c r="G1465" s="8">
        <f t="shared" si="112"/>
        <v>0</v>
      </c>
      <c r="H1465" s="25">
        <f>ROUND(Anteile!$B$29/'Abs3'!$G$2102*'Abs3'!G1465,0)</f>
        <v>0</v>
      </c>
      <c r="I1465" s="37">
        <f>Gmden!O1464</f>
        <v>0</v>
      </c>
      <c r="J1465" s="8">
        <f t="shared" si="113"/>
        <v>0</v>
      </c>
      <c r="K1465" s="25">
        <f>ROUND(Anteile!$B$30/'Abs3'!$J$2102*'Abs3'!J1465,0)</f>
        <v>0</v>
      </c>
      <c r="L1465" s="8">
        <f>Gmden!M1464</f>
        <v>3340520.2031273348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ROUND(Anteile!$B$31/'Abs3'!$M$2102*'Abs3'!M1465,0)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60629</v>
      </c>
      <c r="B1466" s="9">
        <f t="shared" si="110"/>
        <v>6</v>
      </c>
      <c r="C1466" s="9">
        <f t="shared" si="111"/>
        <v>0</v>
      </c>
      <c r="D1466" s="7" t="str">
        <f>Gmden!D1465</f>
        <v>Lieboch</v>
      </c>
      <c r="E1466" s="8">
        <f>Gmden!E1465</f>
        <v>5145</v>
      </c>
      <c r="F1466" s="37">
        <f>Gmden!N1465</f>
        <v>0</v>
      </c>
      <c r="G1466" s="8">
        <f t="shared" si="112"/>
        <v>0</v>
      </c>
      <c r="H1466" s="25">
        <f>ROUND(Anteile!$B$29/'Abs3'!$G$2102*'Abs3'!G1466,0)</f>
        <v>0</v>
      </c>
      <c r="I1466" s="37">
        <f>Gmden!O1465</f>
        <v>0</v>
      </c>
      <c r="J1466" s="8">
        <f t="shared" si="113"/>
        <v>0</v>
      </c>
      <c r="K1466" s="25">
        <f>ROUND(Anteile!$B$30/'Abs3'!$J$2102*'Abs3'!J1466,0)</f>
        <v>0</v>
      </c>
      <c r="L1466" s="8">
        <f>Gmden!M1465</f>
        <v>6636101.8580647614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ROUND(Anteile!$B$31/'Abs3'!$M$2102*'Abs3'!M1466,0)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60632</v>
      </c>
      <c r="B1467" s="9">
        <f t="shared" si="110"/>
        <v>6</v>
      </c>
      <c r="C1467" s="9">
        <f t="shared" si="111"/>
        <v>0</v>
      </c>
      <c r="D1467" s="7" t="str">
        <f>Gmden!D1466</f>
        <v>Peggau</v>
      </c>
      <c r="E1467" s="8">
        <f>Gmden!E1466</f>
        <v>2226</v>
      </c>
      <c r="F1467" s="37">
        <f>Gmden!N1466</f>
        <v>0</v>
      </c>
      <c r="G1467" s="8">
        <f t="shared" si="112"/>
        <v>0</v>
      </c>
      <c r="H1467" s="25">
        <f>ROUND(Anteile!$B$29/'Abs3'!$G$2102*'Abs3'!G1467,0)</f>
        <v>0</v>
      </c>
      <c r="I1467" s="37">
        <f>Gmden!O1466</f>
        <v>0</v>
      </c>
      <c r="J1467" s="8">
        <f t="shared" si="113"/>
        <v>0</v>
      </c>
      <c r="K1467" s="25">
        <f>ROUND(Anteile!$B$30/'Abs3'!$J$2102*'Abs3'!J1467,0)</f>
        <v>0</v>
      </c>
      <c r="L1467" s="8">
        <f>Gmden!M1466</f>
        <v>3682173.9717186475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ROUND(Anteile!$B$31/'Abs3'!$M$2102*'Abs3'!M1467,0)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60639</v>
      </c>
      <c r="B1468" s="9">
        <f t="shared" si="110"/>
        <v>6</v>
      </c>
      <c r="C1468" s="9">
        <f t="shared" si="111"/>
        <v>0</v>
      </c>
      <c r="D1468" s="7" t="str">
        <f>Gmden!D1467</f>
        <v>Sankt Bartholomä</v>
      </c>
      <c r="E1468" s="8">
        <f>Gmden!E1467</f>
        <v>1432</v>
      </c>
      <c r="F1468" s="37">
        <f>Gmden!N1467</f>
        <v>0</v>
      </c>
      <c r="G1468" s="8">
        <f t="shared" si="112"/>
        <v>0</v>
      </c>
      <c r="H1468" s="25">
        <f>ROUND(Anteile!$B$29/'Abs3'!$G$2102*'Abs3'!G1468,0)</f>
        <v>0</v>
      </c>
      <c r="I1468" s="37">
        <f>Gmden!O1467</f>
        <v>0</v>
      </c>
      <c r="J1468" s="8">
        <f t="shared" si="113"/>
        <v>0</v>
      </c>
      <c r="K1468" s="25">
        <f>ROUND(Anteile!$B$30/'Abs3'!$J$2102*'Abs3'!J1468,0)</f>
        <v>0</v>
      </c>
      <c r="L1468" s="8">
        <f>Gmden!M1467</f>
        <v>1472693.8012444903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ROUND(Anteile!$B$31/'Abs3'!$M$2102*'Abs3'!M1468,0)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60641</v>
      </c>
      <c r="B1469" s="9">
        <f t="shared" si="110"/>
        <v>6</v>
      </c>
      <c r="C1469" s="9">
        <f t="shared" si="111"/>
        <v>0</v>
      </c>
      <c r="D1469" s="7" t="str">
        <f>Gmden!D1468</f>
        <v>Sankt Oswald bei Plankenwarth</v>
      </c>
      <c r="E1469" s="8">
        <f>Gmden!E1468</f>
        <v>1262</v>
      </c>
      <c r="F1469" s="37">
        <f>Gmden!N1468</f>
        <v>0</v>
      </c>
      <c r="G1469" s="8">
        <f t="shared" si="112"/>
        <v>0</v>
      </c>
      <c r="H1469" s="25">
        <f>ROUND(Anteile!$B$29/'Abs3'!$G$2102*'Abs3'!G1469,0)</f>
        <v>0</v>
      </c>
      <c r="I1469" s="37">
        <f>Gmden!O1468</f>
        <v>0</v>
      </c>
      <c r="J1469" s="8">
        <f t="shared" si="113"/>
        <v>0</v>
      </c>
      <c r="K1469" s="25">
        <f>ROUND(Anteile!$B$30/'Abs3'!$J$2102*'Abs3'!J1469,0)</f>
        <v>0</v>
      </c>
      <c r="L1469" s="8">
        <f>Gmden!M1468</f>
        <v>1103740.2590995438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ROUND(Anteile!$B$31/'Abs3'!$M$2102*'Abs3'!M1469,0)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60642</v>
      </c>
      <c r="B1470" s="9">
        <f t="shared" si="110"/>
        <v>6</v>
      </c>
      <c r="C1470" s="9">
        <f t="shared" si="111"/>
        <v>0</v>
      </c>
      <c r="D1470" s="7" t="str">
        <f>Gmden!D1469</f>
        <v>Sankt Radegund bei Graz</v>
      </c>
      <c r="E1470" s="8">
        <f>Gmden!E1469</f>
        <v>2157</v>
      </c>
      <c r="F1470" s="37">
        <f>Gmden!N1469</f>
        <v>0</v>
      </c>
      <c r="G1470" s="8">
        <f t="shared" si="112"/>
        <v>0</v>
      </c>
      <c r="H1470" s="25">
        <f>ROUND(Anteile!$B$29/'Abs3'!$G$2102*'Abs3'!G1470,0)</f>
        <v>0</v>
      </c>
      <c r="I1470" s="37">
        <f>Gmden!O1469</f>
        <v>0</v>
      </c>
      <c r="J1470" s="8">
        <f t="shared" si="113"/>
        <v>0</v>
      </c>
      <c r="K1470" s="25">
        <f>ROUND(Anteile!$B$30/'Abs3'!$J$2102*'Abs3'!J1470,0)</f>
        <v>0</v>
      </c>
      <c r="L1470" s="8">
        <f>Gmden!M1469</f>
        <v>2414808.8613358545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ROUND(Anteile!$B$31/'Abs3'!$M$2102*'Abs3'!M1470,0)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60645</v>
      </c>
      <c r="B1471" s="9">
        <f t="shared" si="110"/>
        <v>6</v>
      </c>
      <c r="C1471" s="9">
        <f t="shared" si="111"/>
        <v>0</v>
      </c>
      <c r="D1471" s="7" t="str">
        <f>Gmden!D1470</f>
        <v>Semriach</v>
      </c>
      <c r="E1471" s="8">
        <f>Gmden!E1470</f>
        <v>3317</v>
      </c>
      <c r="F1471" s="37">
        <f>Gmden!N1470</f>
        <v>0</v>
      </c>
      <c r="G1471" s="8">
        <f t="shared" si="112"/>
        <v>0</v>
      </c>
      <c r="H1471" s="25">
        <f>ROUND(Anteile!$B$29/'Abs3'!$G$2102*'Abs3'!G1471,0)</f>
        <v>0</v>
      </c>
      <c r="I1471" s="37">
        <f>Gmden!O1470</f>
        <v>0</v>
      </c>
      <c r="J1471" s="8">
        <f t="shared" si="113"/>
        <v>0</v>
      </c>
      <c r="K1471" s="25">
        <f>ROUND(Anteile!$B$30/'Abs3'!$J$2102*'Abs3'!J1471,0)</f>
        <v>0</v>
      </c>
      <c r="L1471" s="8">
        <f>Gmden!M1470</f>
        <v>3115809.7688112743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ROUND(Anteile!$B$31/'Abs3'!$M$2102*'Abs3'!M1471,0)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60646</v>
      </c>
      <c r="B1472" s="9">
        <f t="shared" si="110"/>
        <v>6</v>
      </c>
      <c r="C1472" s="9">
        <f t="shared" si="111"/>
        <v>0</v>
      </c>
      <c r="D1472" s="7" t="str">
        <f>Gmden!D1471</f>
        <v>Stattegg</v>
      </c>
      <c r="E1472" s="8">
        <f>Gmden!E1471</f>
        <v>2945</v>
      </c>
      <c r="F1472" s="37">
        <f>Gmden!N1471</f>
        <v>0</v>
      </c>
      <c r="G1472" s="8">
        <f t="shared" si="112"/>
        <v>0</v>
      </c>
      <c r="H1472" s="25">
        <f>ROUND(Anteile!$B$29/'Abs3'!$G$2102*'Abs3'!G1472,0)</f>
        <v>0</v>
      </c>
      <c r="I1472" s="37">
        <f>Gmden!O1471</f>
        <v>0</v>
      </c>
      <c r="J1472" s="8">
        <f t="shared" si="113"/>
        <v>0</v>
      </c>
      <c r="K1472" s="25">
        <f>ROUND(Anteile!$B$30/'Abs3'!$J$2102*'Abs3'!J1472,0)</f>
        <v>0</v>
      </c>
      <c r="L1472" s="8">
        <f>Gmden!M1471</f>
        <v>2584430.0833345135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ROUND(Anteile!$B$31/'Abs3'!$M$2102*'Abs3'!M1472,0)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60647</v>
      </c>
      <c r="B1473" s="9">
        <f t="shared" si="110"/>
        <v>6</v>
      </c>
      <c r="C1473" s="9">
        <f t="shared" si="111"/>
        <v>0</v>
      </c>
      <c r="D1473" s="7" t="str">
        <f>Gmden!D1472</f>
        <v>Stiwoll</v>
      </c>
      <c r="E1473" s="8">
        <f>Gmden!E1472</f>
        <v>711</v>
      </c>
      <c r="F1473" s="37">
        <f>Gmden!N1472</f>
        <v>0</v>
      </c>
      <c r="G1473" s="8">
        <f t="shared" si="112"/>
        <v>0</v>
      </c>
      <c r="H1473" s="25">
        <f>ROUND(Anteile!$B$29/'Abs3'!$G$2102*'Abs3'!G1473,0)</f>
        <v>0</v>
      </c>
      <c r="I1473" s="37">
        <f>Gmden!O1472</f>
        <v>0</v>
      </c>
      <c r="J1473" s="8">
        <f t="shared" si="113"/>
        <v>0</v>
      </c>
      <c r="K1473" s="25">
        <f>ROUND(Anteile!$B$30/'Abs3'!$J$2102*'Abs3'!J1473,0)</f>
        <v>0</v>
      </c>
      <c r="L1473" s="8">
        <f>Gmden!M1472</f>
        <v>570986.53408857016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ROUND(Anteile!$B$31/'Abs3'!$M$2102*'Abs3'!M1473,0)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60648</v>
      </c>
      <c r="B1474" s="9">
        <f t="shared" si="110"/>
        <v>6</v>
      </c>
      <c r="C1474" s="9">
        <f t="shared" si="111"/>
        <v>0</v>
      </c>
      <c r="D1474" s="7" t="str">
        <f>Gmden!D1473</f>
        <v>Thal</v>
      </c>
      <c r="E1474" s="8">
        <f>Gmden!E1473</f>
        <v>2275</v>
      </c>
      <c r="F1474" s="37">
        <f>Gmden!N1473</f>
        <v>0</v>
      </c>
      <c r="G1474" s="8">
        <f t="shared" si="112"/>
        <v>0</v>
      </c>
      <c r="H1474" s="25">
        <f>ROUND(Anteile!$B$29/'Abs3'!$G$2102*'Abs3'!G1474,0)</f>
        <v>0</v>
      </c>
      <c r="I1474" s="37">
        <f>Gmden!O1473</f>
        <v>0</v>
      </c>
      <c r="J1474" s="8">
        <f t="shared" si="113"/>
        <v>0</v>
      </c>
      <c r="K1474" s="25">
        <f>ROUND(Anteile!$B$30/'Abs3'!$J$2102*'Abs3'!J1474,0)</f>
        <v>0</v>
      </c>
      <c r="L1474" s="8">
        <f>Gmden!M1473</f>
        <v>2013118.2711503061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ROUND(Anteile!$B$31/'Abs3'!$M$2102*'Abs3'!M1474,0)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60651</v>
      </c>
      <c r="B1475" s="9">
        <f t="shared" si="110"/>
        <v>6</v>
      </c>
      <c r="C1475" s="9">
        <f t="shared" si="111"/>
        <v>0</v>
      </c>
      <c r="D1475" s="7" t="str">
        <f>Gmden!D1474</f>
        <v>Übelbach</v>
      </c>
      <c r="E1475" s="8">
        <f>Gmden!E1474</f>
        <v>2035</v>
      </c>
      <c r="F1475" s="37">
        <f>Gmden!N1474</f>
        <v>0</v>
      </c>
      <c r="G1475" s="8">
        <f t="shared" si="112"/>
        <v>0</v>
      </c>
      <c r="H1475" s="25">
        <f>ROUND(Anteile!$B$29/'Abs3'!$G$2102*'Abs3'!G1475,0)</f>
        <v>0</v>
      </c>
      <c r="I1475" s="37">
        <f>Gmden!O1474</f>
        <v>0</v>
      </c>
      <c r="J1475" s="8">
        <f t="shared" si="113"/>
        <v>0</v>
      </c>
      <c r="K1475" s="25">
        <f>ROUND(Anteile!$B$30/'Abs3'!$J$2102*'Abs3'!J1475,0)</f>
        <v>0</v>
      </c>
      <c r="L1475" s="8">
        <f>Gmden!M1474</f>
        <v>2341139.166540781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ROUND(Anteile!$B$31/'Abs3'!$M$2102*'Abs3'!M1475,0)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60653</v>
      </c>
      <c r="B1476" s="9">
        <f t="shared" si="110"/>
        <v>6</v>
      </c>
      <c r="C1476" s="9">
        <f t="shared" si="111"/>
        <v>0</v>
      </c>
      <c r="D1476" s="7" t="str">
        <f>Gmden!D1475</f>
        <v>Vasoldsberg</v>
      </c>
      <c r="E1476" s="8">
        <f>Gmden!E1475</f>
        <v>4589</v>
      </c>
      <c r="F1476" s="37">
        <f>Gmden!N1475</f>
        <v>0</v>
      </c>
      <c r="G1476" s="8">
        <f t="shared" si="112"/>
        <v>0</v>
      </c>
      <c r="H1476" s="25">
        <f>ROUND(Anteile!$B$29/'Abs3'!$G$2102*'Abs3'!G1476,0)</f>
        <v>0</v>
      </c>
      <c r="I1476" s="37">
        <f>Gmden!O1475</f>
        <v>0</v>
      </c>
      <c r="J1476" s="8">
        <f t="shared" si="113"/>
        <v>0</v>
      </c>
      <c r="K1476" s="25">
        <f>ROUND(Anteile!$B$30/'Abs3'!$J$2102*'Abs3'!J1476,0)</f>
        <v>0</v>
      </c>
      <c r="L1476" s="8">
        <f>Gmden!M1475</f>
        <v>4267601.1869319053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ROUND(Anteile!$B$31/'Abs3'!$M$2102*'Abs3'!M1476,0)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60654</v>
      </c>
      <c r="B1477" s="9">
        <f t="shared" si="110"/>
        <v>6</v>
      </c>
      <c r="C1477" s="9">
        <f t="shared" si="111"/>
        <v>0</v>
      </c>
      <c r="D1477" s="7" t="str">
        <f>Gmden!D1476</f>
        <v>Weinitzen</v>
      </c>
      <c r="E1477" s="8">
        <f>Gmden!E1476</f>
        <v>2615</v>
      </c>
      <c r="F1477" s="37">
        <f>Gmden!N1476</f>
        <v>0</v>
      </c>
      <c r="G1477" s="8">
        <f t="shared" si="112"/>
        <v>0</v>
      </c>
      <c r="H1477" s="25">
        <f>ROUND(Anteile!$B$29/'Abs3'!$G$2102*'Abs3'!G1477,0)</f>
        <v>0</v>
      </c>
      <c r="I1477" s="37">
        <f>Gmden!O1476</f>
        <v>0</v>
      </c>
      <c r="J1477" s="8">
        <f t="shared" si="113"/>
        <v>0</v>
      </c>
      <c r="K1477" s="25">
        <f>ROUND(Anteile!$B$30/'Abs3'!$J$2102*'Abs3'!J1477,0)</f>
        <v>0</v>
      </c>
      <c r="L1477" s="8">
        <f>Gmden!M1476</f>
        <v>2532738.2105862759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ROUND(Anteile!$B$31/'Abs3'!$M$2102*'Abs3'!M1477,0)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60655</v>
      </c>
      <c r="B1478" s="9">
        <f t="shared" si="110"/>
        <v>6</v>
      </c>
      <c r="C1478" s="9">
        <f t="shared" si="111"/>
        <v>0</v>
      </c>
      <c r="D1478" s="7" t="str">
        <f>Gmden!D1477</f>
        <v>Werndorf</v>
      </c>
      <c r="E1478" s="8">
        <f>Gmden!E1477</f>
        <v>2352</v>
      </c>
      <c r="F1478" s="37">
        <f>Gmden!N1477</f>
        <v>0</v>
      </c>
      <c r="G1478" s="8">
        <f t="shared" si="112"/>
        <v>0</v>
      </c>
      <c r="H1478" s="25">
        <f>ROUND(Anteile!$B$29/'Abs3'!$G$2102*'Abs3'!G1478,0)</f>
        <v>0</v>
      </c>
      <c r="I1478" s="37">
        <f>Gmden!O1477</f>
        <v>0</v>
      </c>
      <c r="J1478" s="8">
        <f t="shared" si="113"/>
        <v>0</v>
      </c>
      <c r="K1478" s="25">
        <f>ROUND(Anteile!$B$30/'Abs3'!$J$2102*'Abs3'!J1478,0)</f>
        <v>0</v>
      </c>
      <c r="L1478" s="8">
        <f>Gmden!M1477</f>
        <v>3978696.0190415839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ROUND(Anteile!$B$31/'Abs3'!$M$2102*'Abs3'!M1478,0)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60656</v>
      </c>
      <c r="B1479" s="9">
        <f t="shared" si="110"/>
        <v>6</v>
      </c>
      <c r="C1479" s="9">
        <f t="shared" si="111"/>
        <v>0</v>
      </c>
      <c r="D1479" s="7" t="str">
        <f>Gmden!D1478</f>
        <v>Wundschuh</v>
      </c>
      <c r="E1479" s="8">
        <f>Gmden!E1478</f>
        <v>1593</v>
      </c>
      <c r="F1479" s="37">
        <f>Gmden!N1478</f>
        <v>0</v>
      </c>
      <c r="G1479" s="8">
        <f t="shared" si="112"/>
        <v>0</v>
      </c>
      <c r="H1479" s="25">
        <f>ROUND(Anteile!$B$29/'Abs3'!$G$2102*'Abs3'!G1479,0)</f>
        <v>0</v>
      </c>
      <c r="I1479" s="37">
        <f>Gmden!O1478</f>
        <v>0</v>
      </c>
      <c r="J1479" s="8">
        <f t="shared" si="113"/>
        <v>0</v>
      </c>
      <c r="K1479" s="25">
        <f>ROUND(Anteile!$B$30/'Abs3'!$J$2102*'Abs3'!J1479,0)</f>
        <v>0</v>
      </c>
      <c r="L1479" s="8">
        <f>Gmden!M1478</f>
        <v>2891770.2897808906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ROUND(Anteile!$B$31/'Abs3'!$M$2102*'Abs3'!M1479,0)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60659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Deutschfeistritz</v>
      </c>
      <c r="E1480" s="8">
        <f>Gmden!E1479</f>
        <v>4413</v>
      </c>
      <c r="F1480" s="37">
        <f>Gmden!N1479</f>
        <v>0</v>
      </c>
      <c r="G1480" s="8">
        <f t="shared" ref="G1480:G1543" si="117">IF(AND(E1480&gt;$G$5,F1480=1),E1480,0)</f>
        <v>0</v>
      </c>
      <c r="H1480" s="25">
        <f>ROUND(Anteile!$B$29/'Abs3'!$G$2102*'Abs3'!G1480,0)</f>
        <v>0</v>
      </c>
      <c r="I1480" s="37">
        <f>Gmden!O1479</f>
        <v>0</v>
      </c>
      <c r="J1480" s="8">
        <f t="shared" ref="J1480:J1543" si="118">IF(I1480=1,E1480,0)</f>
        <v>0</v>
      </c>
      <c r="K1480" s="25">
        <f>ROUND(Anteile!$B$30/'Abs3'!$J$2102*'Abs3'!J1480,0)</f>
        <v>0</v>
      </c>
      <c r="L1480" s="8">
        <f>Gmden!M1479</f>
        <v>4281510.2126810877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ROUND(Anteile!$B$31/'Abs3'!$M$2102*'Abs3'!M1480,0)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60660</v>
      </c>
      <c r="B1481" s="9">
        <f t="shared" si="115"/>
        <v>6</v>
      </c>
      <c r="C1481" s="9">
        <f t="shared" si="116"/>
        <v>0</v>
      </c>
      <c r="D1481" s="7" t="str">
        <f>Gmden!D1480</f>
        <v>Dobl-Zwaring</v>
      </c>
      <c r="E1481" s="8">
        <f>Gmden!E1480</f>
        <v>3520</v>
      </c>
      <c r="F1481" s="37">
        <f>Gmden!N1480</f>
        <v>0</v>
      </c>
      <c r="G1481" s="8">
        <f t="shared" si="117"/>
        <v>0</v>
      </c>
      <c r="H1481" s="25">
        <f>ROUND(Anteile!$B$29/'Abs3'!$G$2102*'Abs3'!G1481,0)</f>
        <v>0</v>
      </c>
      <c r="I1481" s="37">
        <f>Gmden!O1480</f>
        <v>0</v>
      </c>
      <c r="J1481" s="8">
        <f t="shared" si="118"/>
        <v>0</v>
      </c>
      <c r="K1481" s="25">
        <f>ROUND(Anteile!$B$30/'Abs3'!$J$2102*'Abs3'!J1481,0)</f>
        <v>0</v>
      </c>
      <c r="L1481" s="8">
        <f>Gmden!M1480</f>
        <v>4722385.0097071268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ROUND(Anteile!$B$31/'Abs3'!$M$2102*'Abs3'!M1481,0)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60661</v>
      </c>
      <c r="B1482" s="9">
        <f t="shared" si="115"/>
        <v>6</v>
      </c>
      <c r="C1482" s="9">
        <f t="shared" si="116"/>
        <v>0</v>
      </c>
      <c r="D1482" s="7" t="str">
        <f>Gmden!D1481</f>
        <v>Eggersdorf bei Graz</v>
      </c>
      <c r="E1482" s="8">
        <f>Gmden!E1481</f>
        <v>6679</v>
      </c>
      <c r="F1482" s="37">
        <f>Gmden!N1481</f>
        <v>0</v>
      </c>
      <c r="G1482" s="8">
        <f t="shared" si="117"/>
        <v>0</v>
      </c>
      <c r="H1482" s="25">
        <f>ROUND(Anteile!$B$29/'Abs3'!$G$2102*'Abs3'!G1482,0)</f>
        <v>0</v>
      </c>
      <c r="I1482" s="37">
        <f>Gmden!O1481</f>
        <v>0</v>
      </c>
      <c r="J1482" s="8">
        <f t="shared" si="118"/>
        <v>0</v>
      </c>
      <c r="K1482" s="25">
        <f>ROUND(Anteile!$B$30/'Abs3'!$J$2102*'Abs3'!J1482,0)</f>
        <v>0</v>
      </c>
      <c r="L1482" s="8">
        <f>Gmden!M1481</f>
        <v>6384441.2178941555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ROUND(Anteile!$B$31/'Abs3'!$M$2102*'Abs3'!M1482,0)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60662</v>
      </c>
      <c r="B1483" s="9">
        <f t="shared" si="115"/>
        <v>6</v>
      </c>
      <c r="C1483" s="9">
        <f t="shared" si="116"/>
        <v>0</v>
      </c>
      <c r="D1483" s="7" t="str">
        <f>Gmden!D1482</f>
        <v>Fernitz-Mellach</v>
      </c>
      <c r="E1483" s="8">
        <f>Gmden!E1482</f>
        <v>4835</v>
      </c>
      <c r="F1483" s="37">
        <f>Gmden!N1482</f>
        <v>0</v>
      </c>
      <c r="G1483" s="8">
        <f t="shared" si="117"/>
        <v>0</v>
      </c>
      <c r="H1483" s="25">
        <f>ROUND(Anteile!$B$29/'Abs3'!$G$2102*'Abs3'!G1483,0)</f>
        <v>0</v>
      </c>
      <c r="I1483" s="37">
        <f>Gmden!O1482</f>
        <v>0</v>
      </c>
      <c r="J1483" s="8">
        <f t="shared" si="118"/>
        <v>0</v>
      </c>
      <c r="K1483" s="25">
        <f>ROUND(Anteile!$B$30/'Abs3'!$J$2102*'Abs3'!J1483,0)</f>
        <v>0</v>
      </c>
      <c r="L1483" s="8">
        <f>Gmden!M1482</f>
        <v>5013080.6830636244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ROUND(Anteile!$B$31/'Abs3'!$M$2102*'Abs3'!M1483,0)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60663</v>
      </c>
      <c r="B1484" s="9">
        <f t="shared" si="115"/>
        <v>6</v>
      </c>
      <c r="C1484" s="9">
        <f t="shared" si="116"/>
        <v>0</v>
      </c>
      <c r="D1484" s="7" t="str">
        <f>Gmden!D1483</f>
        <v>Frohnleiten</v>
      </c>
      <c r="E1484" s="8">
        <f>Gmden!E1483</f>
        <v>6553</v>
      </c>
      <c r="F1484" s="37">
        <f>Gmden!N1483</f>
        <v>0</v>
      </c>
      <c r="G1484" s="8">
        <f t="shared" si="117"/>
        <v>0</v>
      </c>
      <c r="H1484" s="25">
        <f>ROUND(Anteile!$B$29/'Abs3'!$G$2102*'Abs3'!G1484,0)</f>
        <v>0</v>
      </c>
      <c r="I1484" s="37">
        <f>Gmden!O1483</f>
        <v>0</v>
      </c>
      <c r="J1484" s="8">
        <f t="shared" si="118"/>
        <v>0</v>
      </c>
      <c r="K1484" s="25">
        <f>ROUND(Anteile!$B$30/'Abs3'!$J$2102*'Abs3'!J1484,0)</f>
        <v>0</v>
      </c>
      <c r="L1484" s="8">
        <f>Gmden!M1483</f>
        <v>8439280.1772459932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ROUND(Anteile!$B$31/'Abs3'!$M$2102*'Abs3'!M1484,0)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60664</v>
      </c>
      <c r="B1485" s="9">
        <f t="shared" si="115"/>
        <v>6</v>
      </c>
      <c r="C1485" s="9">
        <f t="shared" si="116"/>
        <v>1</v>
      </c>
      <c r="D1485" s="7" t="str">
        <f>Gmden!D1484</f>
        <v>Gratwein-Straßengel</v>
      </c>
      <c r="E1485" s="8">
        <f>Gmden!E1484</f>
        <v>12940</v>
      </c>
      <c r="F1485" s="37">
        <f>Gmden!N1484</f>
        <v>0</v>
      </c>
      <c r="G1485" s="8">
        <f t="shared" si="117"/>
        <v>0</v>
      </c>
      <c r="H1485" s="25">
        <f>ROUND(Anteile!$B$29/'Abs3'!$G$2102*'Abs3'!G1485,0)</f>
        <v>0</v>
      </c>
      <c r="I1485" s="37">
        <f>Gmden!O1484</f>
        <v>0</v>
      </c>
      <c r="J1485" s="8">
        <f t="shared" si="118"/>
        <v>0</v>
      </c>
      <c r="K1485" s="25">
        <f>ROUND(Anteile!$B$30/'Abs3'!$J$2102*'Abs3'!J1485,0)</f>
        <v>0</v>
      </c>
      <c r="L1485" s="8">
        <f>Gmden!M1484</f>
        <v>13995672.318236494</v>
      </c>
      <c r="M1485" s="8">
        <f ca="1">IF(AND(E1485&gt;10000,Gmden!J1484=500,Gmden!K1484=500),MAX(0,OFFSET('Fk Abs3'!$E$7,'Abs3'!C1485,0)*0.95*E1485-L1485),0)</f>
        <v>4473593.3179833125</v>
      </c>
      <c r="N1485" s="25">
        <f ca="1">ROUND(Anteile!$B$31/'Abs3'!$M$2102*'Abs3'!M1485,0)</f>
        <v>126098</v>
      </c>
      <c r="O1485" s="27"/>
      <c r="P1485" s="25">
        <f t="shared" ca="1" si="119"/>
        <v>126098</v>
      </c>
    </row>
    <row r="1486" spans="1:16" x14ac:dyDescent="0.25">
      <c r="A1486" s="9">
        <f>Gmden!A1485</f>
        <v>60665</v>
      </c>
      <c r="B1486" s="9">
        <f t="shared" si="115"/>
        <v>6</v>
      </c>
      <c r="C1486" s="9">
        <f t="shared" si="116"/>
        <v>0</v>
      </c>
      <c r="D1486" s="7" t="str">
        <f>Gmden!D1485</f>
        <v>Hitzendorf</v>
      </c>
      <c r="E1486" s="8">
        <f>Gmden!E1485</f>
        <v>7127</v>
      </c>
      <c r="F1486" s="37">
        <f>Gmden!N1485</f>
        <v>0</v>
      </c>
      <c r="G1486" s="8">
        <f t="shared" si="117"/>
        <v>0</v>
      </c>
      <c r="H1486" s="25">
        <f>ROUND(Anteile!$B$29/'Abs3'!$G$2102*'Abs3'!G1486,0)</f>
        <v>0</v>
      </c>
      <c r="I1486" s="37">
        <f>Gmden!O1485</f>
        <v>0</v>
      </c>
      <c r="J1486" s="8">
        <f t="shared" si="118"/>
        <v>0</v>
      </c>
      <c r="K1486" s="25">
        <f>ROUND(Anteile!$B$30/'Abs3'!$J$2102*'Abs3'!J1486,0)</f>
        <v>0</v>
      </c>
      <c r="L1486" s="8">
        <f>Gmden!M1485</f>
        <v>6268852.2769934246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ROUND(Anteile!$B$31/'Abs3'!$M$2102*'Abs3'!M1486,0)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60666</v>
      </c>
      <c r="B1487" s="9">
        <f t="shared" si="115"/>
        <v>6</v>
      </c>
      <c r="C1487" s="9">
        <f t="shared" si="116"/>
        <v>0</v>
      </c>
      <c r="D1487" s="7" t="str">
        <f>Gmden!D1486</f>
        <v>Nestelbach bei Graz</v>
      </c>
      <c r="E1487" s="8">
        <f>Gmden!E1486</f>
        <v>2658</v>
      </c>
      <c r="F1487" s="37">
        <f>Gmden!N1486</f>
        <v>0</v>
      </c>
      <c r="G1487" s="8">
        <f t="shared" si="117"/>
        <v>0</v>
      </c>
      <c r="H1487" s="25">
        <f>ROUND(Anteile!$B$29/'Abs3'!$G$2102*'Abs3'!G1487,0)</f>
        <v>0</v>
      </c>
      <c r="I1487" s="37">
        <f>Gmden!O1486</f>
        <v>0</v>
      </c>
      <c r="J1487" s="8">
        <f t="shared" si="118"/>
        <v>0</v>
      </c>
      <c r="K1487" s="25">
        <f>ROUND(Anteile!$B$30/'Abs3'!$J$2102*'Abs3'!J1487,0)</f>
        <v>0</v>
      </c>
      <c r="L1487" s="8">
        <f>Gmden!M1486</f>
        <v>2378955.1533015743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ROUND(Anteile!$B$31/'Abs3'!$M$2102*'Abs3'!M1487,0)</f>
        <v>0</v>
      </c>
      <c r="O1487" s="27"/>
      <c r="P1487" s="25">
        <f t="shared" ca="1" si="119"/>
        <v>0</v>
      </c>
    </row>
    <row r="1488" spans="1:16" x14ac:dyDescent="0.25">
      <c r="A1488" s="9">
        <f>Gmden!A1487</f>
        <v>60667</v>
      </c>
      <c r="B1488" s="9">
        <f t="shared" si="115"/>
        <v>6</v>
      </c>
      <c r="C1488" s="9">
        <f t="shared" si="116"/>
        <v>0</v>
      </c>
      <c r="D1488" s="7" t="str">
        <f>Gmden!D1487</f>
        <v>Raaba-Grambach</v>
      </c>
      <c r="E1488" s="8">
        <f>Gmden!E1487</f>
        <v>4541</v>
      </c>
      <c r="F1488" s="37">
        <f>Gmden!N1487</f>
        <v>0</v>
      </c>
      <c r="G1488" s="8">
        <f t="shared" si="117"/>
        <v>0</v>
      </c>
      <c r="H1488" s="25">
        <f>ROUND(Anteile!$B$29/'Abs3'!$G$2102*'Abs3'!G1488,0)</f>
        <v>0</v>
      </c>
      <c r="I1488" s="37">
        <f>Gmden!O1487</f>
        <v>0</v>
      </c>
      <c r="J1488" s="8">
        <f t="shared" si="118"/>
        <v>0</v>
      </c>
      <c r="K1488" s="25">
        <f>ROUND(Anteile!$B$30/'Abs3'!$J$2102*'Abs3'!J1488,0)</f>
        <v>0</v>
      </c>
      <c r="L1488" s="8">
        <f>Gmden!M1487</f>
        <v>12791598.827790318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ROUND(Anteile!$B$31/'Abs3'!$M$2102*'Abs3'!M1488,0)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60668</v>
      </c>
      <c r="B1489" s="9">
        <f t="shared" si="115"/>
        <v>6</v>
      </c>
      <c r="C1489" s="9">
        <f t="shared" si="116"/>
        <v>0</v>
      </c>
      <c r="D1489" s="7" t="str">
        <f>Gmden!D1488</f>
        <v>Sankt Marein bei Graz</v>
      </c>
      <c r="E1489" s="8">
        <f>Gmden!E1488</f>
        <v>3735</v>
      </c>
      <c r="F1489" s="37">
        <f>Gmden!N1488</f>
        <v>0</v>
      </c>
      <c r="G1489" s="8">
        <f t="shared" si="117"/>
        <v>0</v>
      </c>
      <c r="H1489" s="25">
        <f>ROUND(Anteile!$B$29/'Abs3'!$G$2102*'Abs3'!G1489,0)</f>
        <v>0</v>
      </c>
      <c r="I1489" s="37">
        <f>Gmden!O1488</f>
        <v>0</v>
      </c>
      <c r="J1489" s="8">
        <f t="shared" si="118"/>
        <v>0</v>
      </c>
      <c r="K1489" s="25">
        <f>ROUND(Anteile!$B$30/'Abs3'!$J$2102*'Abs3'!J1489,0)</f>
        <v>0</v>
      </c>
      <c r="L1489" s="8">
        <f>Gmden!M1488</f>
        <v>3247958.9556551473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ROUND(Anteile!$B$31/'Abs3'!$M$2102*'Abs3'!M1489,0)</f>
        <v>0</v>
      </c>
      <c r="O1489" s="27"/>
      <c r="P1489" s="25">
        <f t="shared" ca="1" si="119"/>
        <v>0</v>
      </c>
    </row>
    <row r="1490" spans="1:16" x14ac:dyDescent="0.25">
      <c r="A1490" s="9">
        <f>Gmden!A1489</f>
        <v>60669</v>
      </c>
      <c r="B1490" s="9">
        <f t="shared" si="115"/>
        <v>6</v>
      </c>
      <c r="C1490" s="9">
        <f t="shared" si="116"/>
        <v>1</v>
      </c>
      <c r="D1490" s="7" t="str">
        <f>Gmden!D1489</f>
        <v>Seiersberg-Pirka</v>
      </c>
      <c r="E1490" s="8">
        <f>Gmden!E1489</f>
        <v>11222</v>
      </c>
      <c r="F1490" s="37">
        <f>Gmden!N1489</f>
        <v>0</v>
      </c>
      <c r="G1490" s="8">
        <f t="shared" si="117"/>
        <v>0</v>
      </c>
      <c r="H1490" s="25">
        <f>ROUND(Anteile!$B$29/'Abs3'!$G$2102*'Abs3'!G1490,0)</f>
        <v>0</v>
      </c>
      <c r="I1490" s="37">
        <f>Gmden!O1489</f>
        <v>0</v>
      </c>
      <c r="J1490" s="8">
        <f t="shared" si="118"/>
        <v>0</v>
      </c>
      <c r="K1490" s="25">
        <f>ROUND(Anteile!$B$30/'Abs3'!$J$2102*'Abs3'!J1490,0)</f>
        <v>0</v>
      </c>
      <c r="L1490" s="8">
        <f>Gmden!M1489</f>
        <v>17645320.794774555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ROUND(Anteile!$B$31/'Abs3'!$M$2102*'Abs3'!M1490,0)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60670</v>
      </c>
      <c r="B1491" s="9">
        <f t="shared" si="115"/>
        <v>6</v>
      </c>
      <c r="C1491" s="9">
        <f t="shared" si="116"/>
        <v>0</v>
      </c>
      <c r="D1491" s="7" t="str">
        <f>Gmden!D1490</f>
        <v>Premstätten</v>
      </c>
      <c r="E1491" s="8">
        <f>Gmden!E1490</f>
        <v>6212</v>
      </c>
      <c r="F1491" s="37">
        <f>Gmden!N1490</f>
        <v>0</v>
      </c>
      <c r="G1491" s="8">
        <f t="shared" si="117"/>
        <v>0</v>
      </c>
      <c r="H1491" s="25">
        <f>ROUND(Anteile!$B$29/'Abs3'!$G$2102*'Abs3'!G1491,0)</f>
        <v>0</v>
      </c>
      <c r="I1491" s="37">
        <f>Gmden!O1490</f>
        <v>0</v>
      </c>
      <c r="J1491" s="8">
        <f t="shared" si="118"/>
        <v>0</v>
      </c>
      <c r="K1491" s="25">
        <f>ROUND(Anteile!$B$30/'Abs3'!$J$2102*'Abs3'!J1491,0)</f>
        <v>0</v>
      </c>
      <c r="L1491" s="8">
        <f>Gmden!M1490</f>
        <v>14538055.304811466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ROUND(Anteile!$B$31/'Abs3'!$M$2102*'Abs3'!M1491,0)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61001</v>
      </c>
      <c r="B1492" s="9">
        <f t="shared" si="115"/>
        <v>6</v>
      </c>
      <c r="C1492" s="9">
        <f t="shared" si="116"/>
        <v>0</v>
      </c>
      <c r="D1492" s="7" t="str">
        <f>Gmden!D1491</f>
        <v>Allerheiligen bei Wildon</v>
      </c>
      <c r="E1492" s="8">
        <f>Gmden!E1491</f>
        <v>1480</v>
      </c>
      <c r="F1492" s="37">
        <f>Gmden!N1491</f>
        <v>0</v>
      </c>
      <c r="G1492" s="8">
        <f t="shared" si="117"/>
        <v>0</v>
      </c>
      <c r="H1492" s="25">
        <f>ROUND(Anteile!$B$29/'Abs3'!$G$2102*'Abs3'!G1492,0)</f>
        <v>0</v>
      </c>
      <c r="I1492" s="37">
        <f>Gmden!O1491</f>
        <v>0</v>
      </c>
      <c r="J1492" s="8">
        <f t="shared" si="118"/>
        <v>0</v>
      </c>
      <c r="K1492" s="25">
        <f>ROUND(Anteile!$B$30/'Abs3'!$J$2102*'Abs3'!J1492,0)</f>
        <v>0</v>
      </c>
      <c r="L1492" s="8">
        <f>Gmden!M1491</f>
        <v>1333237.7439677694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ROUND(Anteile!$B$31/'Abs3'!$M$2102*'Abs3'!M1492,0)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61002</v>
      </c>
      <c r="B1493" s="9">
        <f t="shared" si="115"/>
        <v>6</v>
      </c>
      <c r="C1493" s="9">
        <f t="shared" si="116"/>
        <v>0</v>
      </c>
      <c r="D1493" s="7" t="str">
        <f>Gmden!D1492</f>
        <v>Arnfels</v>
      </c>
      <c r="E1493" s="8">
        <f>Gmden!E1492</f>
        <v>995</v>
      </c>
      <c r="F1493" s="37">
        <f>Gmden!N1492</f>
        <v>0</v>
      </c>
      <c r="G1493" s="8">
        <f t="shared" si="117"/>
        <v>0</v>
      </c>
      <c r="H1493" s="25">
        <f>ROUND(Anteile!$B$29/'Abs3'!$G$2102*'Abs3'!G1493,0)</f>
        <v>0</v>
      </c>
      <c r="I1493" s="37">
        <f>Gmden!O1492</f>
        <v>0</v>
      </c>
      <c r="J1493" s="8">
        <f t="shared" si="118"/>
        <v>0</v>
      </c>
      <c r="K1493" s="25">
        <f>ROUND(Anteile!$B$30/'Abs3'!$J$2102*'Abs3'!J1493,0)</f>
        <v>0</v>
      </c>
      <c r="L1493" s="8">
        <f>Gmden!M1492</f>
        <v>1017405.725251792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ROUND(Anteile!$B$31/'Abs3'!$M$2102*'Abs3'!M1493,0)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61007</v>
      </c>
      <c r="B1494" s="9">
        <f t="shared" si="115"/>
        <v>6</v>
      </c>
      <c r="C1494" s="9">
        <f t="shared" si="116"/>
        <v>0</v>
      </c>
      <c r="D1494" s="7" t="str">
        <f>Gmden!D1493</f>
        <v>Empersdorf</v>
      </c>
      <c r="E1494" s="8">
        <f>Gmden!E1493</f>
        <v>1384</v>
      </c>
      <c r="F1494" s="37">
        <f>Gmden!N1493</f>
        <v>0</v>
      </c>
      <c r="G1494" s="8">
        <f t="shared" si="117"/>
        <v>0</v>
      </c>
      <c r="H1494" s="25">
        <f>ROUND(Anteile!$B$29/'Abs3'!$G$2102*'Abs3'!G1494,0)</f>
        <v>0</v>
      </c>
      <c r="I1494" s="37">
        <f>Gmden!O1493</f>
        <v>0</v>
      </c>
      <c r="J1494" s="8">
        <f t="shared" si="118"/>
        <v>0</v>
      </c>
      <c r="K1494" s="25">
        <f>ROUND(Anteile!$B$30/'Abs3'!$J$2102*'Abs3'!J1494,0)</f>
        <v>0</v>
      </c>
      <c r="L1494" s="8">
        <f>Gmden!M1493</f>
        <v>1304006.9785212111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ROUND(Anteile!$B$31/'Abs3'!$M$2102*'Abs3'!M1494,0)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61008</v>
      </c>
      <c r="B1495" s="9">
        <f t="shared" si="115"/>
        <v>6</v>
      </c>
      <c r="C1495" s="9">
        <f t="shared" si="116"/>
        <v>0</v>
      </c>
      <c r="D1495" s="7" t="str">
        <f>Gmden!D1494</f>
        <v>Gabersdorf</v>
      </c>
      <c r="E1495" s="8">
        <f>Gmden!E1494</f>
        <v>1218</v>
      </c>
      <c r="F1495" s="37">
        <f>Gmden!N1494</f>
        <v>0</v>
      </c>
      <c r="G1495" s="8">
        <f t="shared" si="117"/>
        <v>0</v>
      </c>
      <c r="H1495" s="25">
        <f>ROUND(Anteile!$B$29/'Abs3'!$G$2102*'Abs3'!G1495,0)</f>
        <v>0</v>
      </c>
      <c r="I1495" s="37">
        <f>Gmden!O1494</f>
        <v>0</v>
      </c>
      <c r="J1495" s="8">
        <f t="shared" si="118"/>
        <v>0</v>
      </c>
      <c r="K1495" s="25">
        <f>ROUND(Anteile!$B$30/'Abs3'!$J$2102*'Abs3'!J1495,0)</f>
        <v>0</v>
      </c>
      <c r="L1495" s="8">
        <f>Gmden!M1494</f>
        <v>1666200.1411028947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ROUND(Anteile!$B$31/'Abs3'!$M$2102*'Abs3'!M1495,0)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61012</v>
      </c>
      <c r="B1496" s="9">
        <f t="shared" si="115"/>
        <v>6</v>
      </c>
      <c r="C1496" s="9">
        <f t="shared" si="116"/>
        <v>0</v>
      </c>
      <c r="D1496" s="7" t="str">
        <f>Gmden!D1495</f>
        <v>Gralla</v>
      </c>
      <c r="E1496" s="8">
        <f>Gmden!E1495</f>
        <v>2509</v>
      </c>
      <c r="F1496" s="37">
        <f>Gmden!N1495</f>
        <v>0</v>
      </c>
      <c r="G1496" s="8">
        <f t="shared" si="117"/>
        <v>0</v>
      </c>
      <c r="H1496" s="25">
        <f>ROUND(Anteile!$B$29/'Abs3'!$G$2102*'Abs3'!G1496,0)</f>
        <v>0</v>
      </c>
      <c r="I1496" s="37">
        <f>Gmden!O1495</f>
        <v>0</v>
      </c>
      <c r="J1496" s="8">
        <f t="shared" si="118"/>
        <v>0</v>
      </c>
      <c r="K1496" s="25">
        <f>ROUND(Anteile!$B$30/'Abs3'!$J$2102*'Abs3'!J1496,0)</f>
        <v>0</v>
      </c>
      <c r="L1496" s="8">
        <f>Gmden!M1495</f>
        <v>2892928.1735980632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ROUND(Anteile!$B$31/'Abs3'!$M$2102*'Abs3'!M1496,0)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61013</v>
      </c>
      <c r="B1497" s="9">
        <f t="shared" si="115"/>
        <v>6</v>
      </c>
      <c r="C1497" s="9">
        <f t="shared" si="116"/>
        <v>0</v>
      </c>
      <c r="D1497" s="7" t="str">
        <f>Gmden!D1496</f>
        <v>Großklein</v>
      </c>
      <c r="E1497" s="8">
        <f>Gmden!E1496</f>
        <v>2261</v>
      </c>
      <c r="F1497" s="37">
        <f>Gmden!N1496</f>
        <v>0</v>
      </c>
      <c r="G1497" s="8">
        <f t="shared" si="117"/>
        <v>0</v>
      </c>
      <c r="H1497" s="25">
        <f>ROUND(Anteile!$B$29/'Abs3'!$G$2102*'Abs3'!G1497,0)</f>
        <v>0</v>
      </c>
      <c r="I1497" s="37">
        <f>Gmden!O1496</f>
        <v>0</v>
      </c>
      <c r="J1497" s="8">
        <f t="shared" si="118"/>
        <v>0</v>
      </c>
      <c r="K1497" s="25">
        <f>ROUND(Anteile!$B$30/'Abs3'!$J$2102*'Abs3'!J1497,0)</f>
        <v>0</v>
      </c>
      <c r="L1497" s="8">
        <f>Gmden!M1496</f>
        <v>2177210.8119629831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ROUND(Anteile!$B$31/'Abs3'!$M$2102*'Abs3'!M1497,0)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61016</v>
      </c>
      <c r="B1498" s="9">
        <f t="shared" si="115"/>
        <v>6</v>
      </c>
      <c r="C1498" s="9">
        <f t="shared" si="116"/>
        <v>0</v>
      </c>
      <c r="D1498" s="7" t="str">
        <f>Gmden!D1497</f>
        <v>Heimschuh</v>
      </c>
      <c r="E1498" s="8">
        <f>Gmden!E1497</f>
        <v>1950</v>
      </c>
      <c r="F1498" s="37">
        <f>Gmden!N1497</f>
        <v>0</v>
      </c>
      <c r="G1498" s="8">
        <f t="shared" si="117"/>
        <v>0</v>
      </c>
      <c r="H1498" s="25">
        <f>ROUND(Anteile!$B$29/'Abs3'!$G$2102*'Abs3'!G1498,0)</f>
        <v>0</v>
      </c>
      <c r="I1498" s="37">
        <f>Gmden!O1497</f>
        <v>0</v>
      </c>
      <c r="J1498" s="8">
        <f t="shared" si="118"/>
        <v>0</v>
      </c>
      <c r="K1498" s="25">
        <f>ROUND(Anteile!$B$30/'Abs3'!$J$2102*'Abs3'!J1498,0)</f>
        <v>0</v>
      </c>
      <c r="L1498" s="8">
        <f>Gmden!M1497</f>
        <v>1833971.5834628316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ROUND(Anteile!$B$31/'Abs3'!$M$2102*'Abs3'!M1498,0)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61017</v>
      </c>
      <c r="B1499" s="9">
        <f t="shared" si="115"/>
        <v>6</v>
      </c>
      <c r="C1499" s="9">
        <f t="shared" si="116"/>
        <v>0</v>
      </c>
      <c r="D1499" s="7" t="str">
        <f>Gmden!D1498</f>
        <v>Hengsberg</v>
      </c>
      <c r="E1499" s="8">
        <f>Gmden!E1498</f>
        <v>1460</v>
      </c>
      <c r="F1499" s="37">
        <f>Gmden!N1498</f>
        <v>0</v>
      </c>
      <c r="G1499" s="8">
        <f t="shared" si="117"/>
        <v>0</v>
      </c>
      <c r="H1499" s="25">
        <f>ROUND(Anteile!$B$29/'Abs3'!$G$2102*'Abs3'!G1499,0)</f>
        <v>0</v>
      </c>
      <c r="I1499" s="37">
        <f>Gmden!O1498</f>
        <v>0</v>
      </c>
      <c r="J1499" s="8">
        <f t="shared" si="118"/>
        <v>0</v>
      </c>
      <c r="K1499" s="25">
        <f>ROUND(Anteile!$B$30/'Abs3'!$J$2102*'Abs3'!J1499,0)</f>
        <v>0</v>
      </c>
      <c r="L1499" s="8">
        <f>Gmden!M1498</f>
        <v>1293325.0278330697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ROUND(Anteile!$B$31/'Abs3'!$M$2102*'Abs3'!M1499,0)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61019</v>
      </c>
      <c r="B1500" s="9">
        <f t="shared" si="115"/>
        <v>6</v>
      </c>
      <c r="C1500" s="9">
        <f t="shared" si="116"/>
        <v>0</v>
      </c>
      <c r="D1500" s="7" t="str">
        <f>Gmden!D1499</f>
        <v>Kitzeck im Sausal</v>
      </c>
      <c r="E1500" s="8">
        <f>Gmden!E1499</f>
        <v>1217</v>
      </c>
      <c r="F1500" s="37">
        <f>Gmden!N1499</f>
        <v>0</v>
      </c>
      <c r="G1500" s="8">
        <f t="shared" si="117"/>
        <v>0</v>
      </c>
      <c r="H1500" s="25">
        <f>ROUND(Anteile!$B$29/'Abs3'!$G$2102*'Abs3'!G1500,0)</f>
        <v>0</v>
      </c>
      <c r="I1500" s="37">
        <f>Gmden!O1499</f>
        <v>0</v>
      </c>
      <c r="J1500" s="8">
        <f t="shared" si="118"/>
        <v>0</v>
      </c>
      <c r="K1500" s="25">
        <f>ROUND(Anteile!$B$30/'Abs3'!$J$2102*'Abs3'!J1500,0)</f>
        <v>0</v>
      </c>
      <c r="L1500" s="8">
        <f>Gmden!M1499</f>
        <v>1480477.7860295479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ROUND(Anteile!$B$31/'Abs3'!$M$2102*'Abs3'!M1500,0)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61020</v>
      </c>
      <c r="B1501" s="9">
        <f t="shared" si="115"/>
        <v>6</v>
      </c>
      <c r="C1501" s="9">
        <f t="shared" si="116"/>
        <v>0</v>
      </c>
      <c r="D1501" s="7" t="str">
        <f>Gmden!D1500</f>
        <v>Lang</v>
      </c>
      <c r="E1501" s="8">
        <f>Gmden!E1500</f>
        <v>1329</v>
      </c>
      <c r="F1501" s="37">
        <f>Gmden!N1500</f>
        <v>0</v>
      </c>
      <c r="G1501" s="8">
        <f t="shared" si="117"/>
        <v>0</v>
      </c>
      <c r="H1501" s="25">
        <f>ROUND(Anteile!$B$29/'Abs3'!$G$2102*'Abs3'!G1501,0)</f>
        <v>0</v>
      </c>
      <c r="I1501" s="37">
        <f>Gmden!O1500</f>
        <v>0</v>
      </c>
      <c r="J1501" s="8">
        <f t="shared" si="118"/>
        <v>0</v>
      </c>
      <c r="K1501" s="25">
        <f>ROUND(Anteile!$B$30/'Abs3'!$J$2102*'Abs3'!J1501,0)</f>
        <v>0</v>
      </c>
      <c r="L1501" s="8">
        <f>Gmden!M1500</f>
        <v>1470801.5716507873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ROUND(Anteile!$B$31/'Abs3'!$M$2102*'Abs3'!M1501,0)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61021</v>
      </c>
      <c r="B1502" s="9">
        <f t="shared" si="115"/>
        <v>6</v>
      </c>
      <c r="C1502" s="9">
        <f t="shared" si="116"/>
        <v>0</v>
      </c>
      <c r="D1502" s="7" t="str">
        <f>Gmden!D1501</f>
        <v>Lebring-Sankt Margarethen</v>
      </c>
      <c r="E1502" s="8">
        <f>Gmden!E1501</f>
        <v>2176</v>
      </c>
      <c r="F1502" s="37">
        <f>Gmden!N1501</f>
        <v>0</v>
      </c>
      <c r="G1502" s="8">
        <f t="shared" si="117"/>
        <v>0</v>
      </c>
      <c r="H1502" s="25">
        <f>ROUND(Anteile!$B$29/'Abs3'!$G$2102*'Abs3'!G1502,0)</f>
        <v>0</v>
      </c>
      <c r="I1502" s="37">
        <f>Gmden!O1501</f>
        <v>0</v>
      </c>
      <c r="J1502" s="8">
        <f t="shared" si="118"/>
        <v>0</v>
      </c>
      <c r="K1502" s="25">
        <f>ROUND(Anteile!$B$30/'Abs3'!$J$2102*'Abs3'!J1502,0)</f>
        <v>0</v>
      </c>
      <c r="L1502" s="8">
        <f>Gmden!M1501</f>
        <v>3695794.9974905867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ROUND(Anteile!$B$31/'Abs3'!$M$2102*'Abs3'!M1502,0)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61024</v>
      </c>
      <c r="B1503" s="9">
        <f t="shared" si="115"/>
        <v>6</v>
      </c>
      <c r="C1503" s="9">
        <f t="shared" si="116"/>
        <v>0</v>
      </c>
      <c r="D1503" s="7" t="str">
        <f>Gmden!D1502</f>
        <v>Oberhaag</v>
      </c>
      <c r="E1503" s="8">
        <f>Gmden!E1502</f>
        <v>2083</v>
      </c>
      <c r="F1503" s="37">
        <f>Gmden!N1502</f>
        <v>0</v>
      </c>
      <c r="G1503" s="8">
        <f t="shared" si="117"/>
        <v>0</v>
      </c>
      <c r="H1503" s="25">
        <f>ROUND(Anteile!$B$29/'Abs3'!$G$2102*'Abs3'!G1503,0)</f>
        <v>0</v>
      </c>
      <c r="I1503" s="37">
        <f>Gmden!O1502</f>
        <v>0</v>
      </c>
      <c r="J1503" s="8">
        <f t="shared" si="118"/>
        <v>0</v>
      </c>
      <c r="K1503" s="25">
        <f>ROUND(Anteile!$B$30/'Abs3'!$J$2102*'Abs3'!J1503,0)</f>
        <v>0</v>
      </c>
      <c r="L1503" s="8">
        <f>Gmden!M1502</f>
        <v>1873884.1964661337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ROUND(Anteile!$B$31/'Abs3'!$M$2102*'Abs3'!M1503,0)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61027</v>
      </c>
      <c r="B1504" s="9">
        <f t="shared" si="115"/>
        <v>6</v>
      </c>
      <c r="C1504" s="9">
        <f t="shared" si="116"/>
        <v>0</v>
      </c>
      <c r="D1504" s="7" t="str">
        <f>Gmden!D1503</f>
        <v>Ragnitz</v>
      </c>
      <c r="E1504" s="8">
        <f>Gmden!E1503</f>
        <v>1496</v>
      </c>
      <c r="F1504" s="37">
        <f>Gmden!N1503</f>
        <v>0</v>
      </c>
      <c r="G1504" s="8">
        <f t="shared" si="117"/>
        <v>0</v>
      </c>
      <c r="H1504" s="25">
        <f>ROUND(Anteile!$B$29/'Abs3'!$G$2102*'Abs3'!G1504,0)</f>
        <v>0</v>
      </c>
      <c r="I1504" s="37">
        <f>Gmden!O1503</f>
        <v>0</v>
      </c>
      <c r="J1504" s="8">
        <f t="shared" si="118"/>
        <v>0</v>
      </c>
      <c r="K1504" s="25">
        <f>ROUND(Anteile!$B$30/'Abs3'!$J$2102*'Abs3'!J1504,0)</f>
        <v>0</v>
      </c>
      <c r="L1504" s="8">
        <f>Gmden!M1503</f>
        <v>1564690.397449947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ROUND(Anteile!$B$31/'Abs3'!$M$2102*'Abs3'!M1504,0)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61030</v>
      </c>
      <c r="B1505" s="9">
        <f t="shared" si="115"/>
        <v>6</v>
      </c>
      <c r="C1505" s="9">
        <f t="shared" si="116"/>
        <v>0</v>
      </c>
      <c r="D1505" s="7" t="str">
        <f>Gmden!D1504</f>
        <v>Sankt Andrä-Höch</v>
      </c>
      <c r="E1505" s="8">
        <f>Gmden!E1504</f>
        <v>1730</v>
      </c>
      <c r="F1505" s="37">
        <f>Gmden!N1504</f>
        <v>0</v>
      </c>
      <c r="G1505" s="8">
        <f t="shared" si="117"/>
        <v>0</v>
      </c>
      <c r="H1505" s="25">
        <f>ROUND(Anteile!$B$29/'Abs3'!$G$2102*'Abs3'!G1505,0)</f>
        <v>0</v>
      </c>
      <c r="I1505" s="37">
        <f>Gmden!O1504</f>
        <v>0</v>
      </c>
      <c r="J1505" s="8">
        <f t="shared" si="118"/>
        <v>0</v>
      </c>
      <c r="K1505" s="25">
        <f>ROUND(Anteile!$B$30/'Abs3'!$J$2102*'Abs3'!J1505,0)</f>
        <v>0</v>
      </c>
      <c r="L1505" s="8">
        <f>Gmden!M1504</f>
        <v>1547281.3388474814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ROUND(Anteile!$B$31/'Abs3'!$M$2102*'Abs3'!M1505,0)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61032</v>
      </c>
      <c r="B1506" s="9">
        <f t="shared" si="115"/>
        <v>6</v>
      </c>
      <c r="C1506" s="9">
        <f t="shared" si="116"/>
        <v>0</v>
      </c>
      <c r="D1506" s="7" t="str">
        <f>Gmden!D1505</f>
        <v>Sankt Johann im Saggautal</v>
      </c>
      <c r="E1506" s="8">
        <f>Gmden!E1505</f>
        <v>2014</v>
      </c>
      <c r="F1506" s="37">
        <f>Gmden!N1505</f>
        <v>0</v>
      </c>
      <c r="G1506" s="8">
        <f t="shared" si="117"/>
        <v>0</v>
      </c>
      <c r="H1506" s="25">
        <f>ROUND(Anteile!$B$29/'Abs3'!$G$2102*'Abs3'!G1506,0)</f>
        <v>0</v>
      </c>
      <c r="I1506" s="37">
        <f>Gmden!O1505</f>
        <v>0</v>
      </c>
      <c r="J1506" s="8">
        <f t="shared" si="118"/>
        <v>0</v>
      </c>
      <c r="K1506" s="25">
        <f>ROUND(Anteile!$B$30/'Abs3'!$J$2102*'Abs3'!J1506,0)</f>
        <v>0</v>
      </c>
      <c r="L1506" s="8">
        <f>Gmden!M1505</f>
        <v>1835588.5936798605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ROUND(Anteile!$B$31/'Abs3'!$M$2102*'Abs3'!M1506,0)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61033</v>
      </c>
      <c r="B1507" s="9">
        <f t="shared" si="115"/>
        <v>6</v>
      </c>
      <c r="C1507" s="9">
        <f t="shared" si="116"/>
        <v>0</v>
      </c>
      <c r="D1507" s="7" t="str">
        <f>Gmden!D1506</f>
        <v>Sankt Nikolai im Sausal</v>
      </c>
      <c r="E1507" s="8">
        <f>Gmden!E1506</f>
        <v>2287</v>
      </c>
      <c r="F1507" s="37">
        <f>Gmden!N1506</f>
        <v>0</v>
      </c>
      <c r="G1507" s="8">
        <f t="shared" si="117"/>
        <v>0</v>
      </c>
      <c r="H1507" s="25">
        <f>ROUND(Anteile!$B$29/'Abs3'!$G$2102*'Abs3'!G1507,0)</f>
        <v>0</v>
      </c>
      <c r="I1507" s="37">
        <f>Gmden!O1506</f>
        <v>0</v>
      </c>
      <c r="J1507" s="8">
        <f t="shared" si="118"/>
        <v>0</v>
      </c>
      <c r="K1507" s="25">
        <f>ROUND(Anteile!$B$30/'Abs3'!$J$2102*'Abs3'!J1507,0)</f>
        <v>0</v>
      </c>
      <c r="L1507" s="8">
        <f>Gmden!M1506</f>
        <v>2064628.3902281355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ROUND(Anteile!$B$31/'Abs3'!$M$2102*'Abs3'!M1507,0)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61043</v>
      </c>
      <c r="B1508" s="9">
        <f t="shared" si="115"/>
        <v>6</v>
      </c>
      <c r="C1508" s="9">
        <f t="shared" si="116"/>
        <v>0</v>
      </c>
      <c r="D1508" s="7" t="str">
        <f>Gmden!D1507</f>
        <v>Tillmitsch</v>
      </c>
      <c r="E1508" s="8">
        <f>Gmden!E1507</f>
        <v>3287</v>
      </c>
      <c r="F1508" s="37">
        <f>Gmden!N1507</f>
        <v>0</v>
      </c>
      <c r="G1508" s="8">
        <f t="shared" si="117"/>
        <v>0</v>
      </c>
      <c r="H1508" s="25">
        <f>ROUND(Anteile!$B$29/'Abs3'!$G$2102*'Abs3'!G1508,0)</f>
        <v>0</v>
      </c>
      <c r="I1508" s="37">
        <f>Gmden!O1507</f>
        <v>0</v>
      </c>
      <c r="J1508" s="8">
        <f t="shared" si="118"/>
        <v>0</v>
      </c>
      <c r="K1508" s="25">
        <f>ROUND(Anteile!$B$30/'Abs3'!$J$2102*'Abs3'!J1508,0)</f>
        <v>0</v>
      </c>
      <c r="L1508" s="8">
        <f>Gmden!M1507</f>
        <v>3633732.0129575441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ROUND(Anteile!$B$31/'Abs3'!$M$2102*'Abs3'!M1508,0)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61045</v>
      </c>
      <c r="B1509" s="9">
        <f t="shared" si="115"/>
        <v>6</v>
      </c>
      <c r="C1509" s="9">
        <f t="shared" si="116"/>
        <v>0</v>
      </c>
      <c r="D1509" s="7" t="str">
        <f>Gmden!D1508</f>
        <v>Wagna</v>
      </c>
      <c r="E1509" s="8">
        <f>Gmden!E1508</f>
        <v>5980</v>
      </c>
      <c r="F1509" s="37">
        <f>Gmden!N1508</f>
        <v>0</v>
      </c>
      <c r="G1509" s="8">
        <f t="shared" si="117"/>
        <v>0</v>
      </c>
      <c r="H1509" s="25">
        <f>ROUND(Anteile!$B$29/'Abs3'!$G$2102*'Abs3'!G1509,0)</f>
        <v>0</v>
      </c>
      <c r="I1509" s="37">
        <f>Gmden!O1508</f>
        <v>0</v>
      </c>
      <c r="J1509" s="8">
        <f t="shared" si="118"/>
        <v>0</v>
      </c>
      <c r="K1509" s="25">
        <f>ROUND(Anteile!$B$30/'Abs3'!$J$2102*'Abs3'!J1509,0)</f>
        <v>0</v>
      </c>
      <c r="L1509" s="8">
        <f>Gmden!M1508</f>
        <v>5879909.1497815251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ROUND(Anteile!$B$31/'Abs3'!$M$2102*'Abs3'!M1509,0)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61049</v>
      </c>
      <c r="B1510" s="9">
        <f t="shared" si="115"/>
        <v>6</v>
      </c>
      <c r="C1510" s="9">
        <f t="shared" si="116"/>
        <v>0</v>
      </c>
      <c r="D1510" s="7" t="str">
        <f>Gmden!D1509</f>
        <v>Ehrenhausen an der Weinstraße</v>
      </c>
      <c r="E1510" s="8">
        <f>Gmden!E1509</f>
        <v>2569</v>
      </c>
      <c r="F1510" s="37">
        <f>Gmden!N1509</f>
        <v>0</v>
      </c>
      <c r="G1510" s="8">
        <f t="shared" si="117"/>
        <v>0</v>
      </c>
      <c r="H1510" s="25">
        <f>ROUND(Anteile!$B$29/'Abs3'!$G$2102*'Abs3'!G1510,0)</f>
        <v>0</v>
      </c>
      <c r="I1510" s="37">
        <f>Gmden!O1509</f>
        <v>0</v>
      </c>
      <c r="J1510" s="8">
        <f t="shared" si="118"/>
        <v>0</v>
      </c>
      <c r="K1510" s="25">
        <f>ROUND(Anteile!$B$30/'Abs3'!$J$2102*'Abs3'!J1510,0)</f>
        <v>0</v>
      </c>
      <c r="L1510" s="8">
        <f>Gmden!M1509</f>
        <v>2789334.3685126612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ROUND(Anteile!$B$31/'Abs3'!$M$2102*'Abs3'!M1510,0)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61050</v>
      </c>
      <c r="B1511" s="9">
        <f t="shared" si="115"/>
        <v>6</v>
      </c>
      <c r="C1511" s="9">
        <f t="shared" si="116"/>
        <v>0</v>
      </c>
      <c r="D1511" s="7" t="str">
        <f>Gmden!D1510</f>
        <v>Gamlitz</v>
      </c>
      <c r="E1511" s="8">
        <f>Gmden!E1510</f>
        <v>3219</v>
      </c>
      <c r="F1511" s="37">
        <f>Gmden!N1510</f>
        <v>0</v>
      </c>
      <c r="G1511" s="8">
        <f t="shared" si="117"/>
        <v>0</v>
      </c>
      <c r="H1511" s="25">
        <f>ROUND(Anteile!$B$29/'Abs3'!$G$2102*'Abs3'!G1511,0)</f>
        <v>0</v>
      </c>
      <c r="I1511" s="37">
        <f>Gmden!O1510</f>
        <v>0</v>
      </c>
      <c r="J1511" s="8">
        <f t="shared" si="118"/>
        <v>0</v>
      </c>
      <c r="K1511" s="25">
        <f>ROUND(Anteile!$B$30/'Abs3'!$J$2102*'Abs3'!J1511,0)</f>
        <v>0</v>
      </c>
      <c r="L1511" s="8">
        <f>Gmden!M1510</f>
        <v>3228534.7114372356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ROUND(Anteile!$B$31/'Abs3'!$M$2102*'Abs3'!M1511,0)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61051</v>
      </c>
      <c r="B1512" s="9">
        <f t="shared" si="115"/>
        <v>6</v>
      </c>
      <c r="C1512" s="9">
        <f t="shared" si="116"/>
        <v>0</v>
      </c>
      <c r="D1512" s="7" t="str">
        <f>Gmden!D1511</f>
        <v>Gleinstätten</v>
      </c>
      <c r="E1512" s="8">
        <f>Gmden!E1511</f>
        <v>2797</v>
      </c>
      <c r="F1512" s="37">
        <f>Gmden!N1511</f>
        <v>0</v>
      </c>
      <c r="G1512" s="8">
        <f t="shared" si="117"/>
        <v>0</v>
      </c>
      <c r="H1512" s="25">
        <f>ROUND(Anteile!$B$29/'Abs3'!$G$2102*'Abs3'!G1512,0)</f>
        <v>0</v>
      </c>
      <c r="I1512" s="37">
        <f>Gmden!O1511</f>
        <v>0</v>
      </c>
      <c r="J1512" s="8">
        <f t="shared" si="118"/>
        <v>0</v>
      </c>
      <c r="K1512" s="25">
        <f>ROUND(Anteile!$B$30/'Abs3'!$J$2102*'Abs3'!J1512,0)</f>
        <v>0</v>
      </c>
      <c r="L1512" s="8">
        <f>Gmden!M1511</f>
        <v>3151894.2316889316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ROUND(Anteile!$B$31/'Abs3'!$M$2102*'Abs3'!M1512,0)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61052</v>
      </c>
      <c r="B1513" s="9">
        <f t="shared" si="115"/>
        <v>6</v>
      </c>
      <c r="C1513" s="9">
        <f t="shared" si="116"/>
        <v>0</v>
      </c>
      <c r="D1513" s="7" t="str">
        <f>Gmden!D1512</f>
        <v>Heiligenkreuz am Waasen</v>
      </c>
      <c r="E1513" s="8">
        <f>Gmden!E1512</f>
        <v>2802</v>
      </c>
      <c r="F1513" s="37">
        <f>Gmden!N1512</f>
        <v>0</v>
      </c>
      <c r="G1513" s="8">
        <f t="shared" si="117"/>
        <v>0</v>
      </c>
      <c r="H1513" s="25">
        <f>ROUND(Anteile!$B$29/'Abs3'!$G$2102*'Abs3'!G1513,0)</f>
        <v>0</v>
      </c>
      <c r="I1513" s="37">
        <f>Gmden!O1512</f>
        <v>0</v>
      </c>
      <c r="J1513" s="8">
        <f t="shared" si="118"/>
        <v>0</v>
      </c>
      <c r="K1513" s="25">
        <f>ROUND(Anteile!$B$30/'Abs3'!$J$2102*'Abs3'!J1513,0)</f>
        <v>0</v>
      </c>
      <c r="L1513" s="8">
        <f>Gmden!M1512</f>
        <v>2518635.6365062194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ROUND(Anteile!$B$31/'Abs3'!$M$2102*'Abs3'!M1513,0)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61053</v>
      </c>
      <c r="B1514" s="9">
        <f t="shared" si="115"/>
        <v>6</v>
      </c>
      <c r="C1514" s="9">
        <f t="shared" si="116"/>
        <v>1</v>
      </c>
      <c r="D1514" s="7" t="str">
        <f>Gmden!D1513</f>
        <v>Leibnitz</v>
      </c>
      <c r="E1514" s="8">
        <f>Gmden!E1513</f>
        <v>12383</v>
      </c>
      <c r="F1514" s="37">
        <f>Gmden!N1513</f>
        <v>0</v>
      </c>
      <c r="G1514" s="8">
        <f t="shared" si="117"/>
        <v>0</v>
      </c>
      <c r="H1514" s="25">
        <f>ROUND(Anteile!$B$29/'Abs3'!$G$2102*'Abs3'!G1514,0)</f>
        <v>0</v>
      </c>
      <c r="I1514" s="37">
        <f>Gmden!O1513</f>
        <v>0</v>
      </c>
      <c r="J1514" s="8">
        <f t="shared" si="118"/>
        <v>0</v>
      </c>
      <c r="K1514" s="25">
        <f>ROUND(Anteile!$B$30/'Abs3'!$J$2102*'Abs3'!J1514,0)</f>
        <v>0</v>
      </c>
      <c r="L1514" s="8">
        <f>Gmden!M1513</f>
        <v>16588301.565048192</v>
      </c>
      <c r="M1514" s="8">
        <f ca="1">IF(AND(E1514&gt;10000,Gmden!J1513=500,Gmden!K1513=500),MAX(0,OFFSET('Fk Abs3'!$E$7,'Abs3'!C1514,0)*0.95*E1514-L1514),0)</f>
        <v>1085957.8146511801</v>
      </c>
      <c r="N1514" s="25">
        <f ca="1">ROUND(Anteile!$B$31/'Abs3'!$M$2102*'Abs3'!M1514,0)</f>
        <v>30610</v>
      </c>
      <c r="O1514" s="27"/>
      <c r="P1514" s="25">
        <f t="shared" ca="1" si="119"/>
        <v>30610</v>
      </c>
    </row>
    <row r="1515" spans="1:16" x14ac:dyDescent="0.25">
      <c r="A1515" s="9">
        <f>Gmden!A1514</f>
        <v>61054</v>
      </c>
      <c r="B1515" s="9">
        <f t="shared" si="115"/>
        <v>6</v>
      </c>
      <c r="C1515" s="9">
        <f t="shared" si="116"/>
        <v>0</v>
      </c>
      <c r="D1515" s="7" t="str">
        <f>Gmden!D1514</f>
        <v>Leutschach an der Weinstraße</v>
      </c>
      <c r="E1515" s="8">
        <f>Gmden!E1514</f>
        <v>3689</v>
      </c>
      <c r="F1515" s="37">
        <f>Gmden!N1514</f>
        <v>0</v>
      </c>
      <c r="G1515" s="8">
        <f t="shared" si="117"/>
        <v>0</v>
      </c>
      <c r="H1515" s="25">
        <f>ROUND(Anteile!$B$29/'Abs3'!$G$2102*'Abs3'!G1515,0)</f>
        <v>0</v>
      </c>
      <c r="I1515" s="37">
        <f>Gmden!O1514</f>
        <v>0</v>
      </c>
      <c r="J1515" s="8">
        <f t="shared" si="118"/>
        <v>0</v>
      </c>
      <c r="K1515" s="25">
        <f>ROUND(Anteile!$B$30/'Abs3'!$J$2102*'Abs3'!J1515,0)</f>
        <v>0</v>
      </c>
      <c r="L1515" s="8">
        <f>Gmden!M1514</f>
        <v>3440464.2590903887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ROUND(Anteile!$B$31/'Abs3'!$M$2102*'Abs3'!M1515,0)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61055</v>
      </c>
      <c r="B1516" s="9">
        <f t="shared" si="115"/>
        <v>6</v>
      </c>
      <c r="C1516" s="9">
        <f t="shared" si="116"/>
        <v>0</v>
      </c>
      <c r="D1516" s="7" t="str">
        <f>Gmden!D1515</f>
        <v>Sankt Georgen an der Stiefing</v>
      </c>
      <c r="E1516" s="8">
        <f>Gmden!E1515</f>
        <v>1510</v>
      </c>
      <c r="F1516" s="37">
        <f>Gmden!N1515</f>
        <v>0</v>
      </c>
      <c r="G1516" s="8">
        <f t="shared" si="117"/>
        <v>0</v>
      </c>
      <c r="H1516" s="25">
        <f>ROUND(Anteile!$B$29/'Abs3'!$G$2102*'Abs3'!G1516,0)</f>
        <v>0</v>
      </c>
      <c r="I1516" s="37">
        <f>Gmden!O1515</f>
        <v>0</v>
      </c>
      <c r="J1516" s="8">
        <f t="shared" si="118"/>
        <v>0</v>
      </c>
      <c r="K1516" s="25">
        <f>ROUND(Anteile!$B$30/'Abs3'!$J$2102*'Abs3'!J1516,0)</f>
        <v>0</v>
      </c>
      <c r="L1516" s="8">
        <f>Gmden!M1515</f>
        <v>1357805.3831698184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ROUND(Anteile!$B$31/'Abs3'!$M$2102*'Abs3'!M1516,0)</f>
        <v>0</v>
      </c>
      <c r="O1516" s="27"/>
      <c r="P1516" s="25">
        <f t="shared" ca="1" si="119"/>
        <v>0</v>
      </c>
    </row>
    <row r="1517" spans="1:16" x14ac:dyDescent="0.25">
      <c r="A1517" s="9">
        <f>Gmden!A1516</f>
        <v>61057</v>
      </c>
      <c r="B1517" s="9">
        <f t="shared" si="115"/>
        <v>6</v>
      </c>
      <c r="C1517" s="9">
        <f t="shared" si="116"/>
        <v>0</v>
      </c>
      <c r="D1517" s="7" t="str">
        <f>Gmden!D1516</f>
        <v>Schwarzautal</v>
      </c>
      <c r="E1517" s="8">
        <f>Gmden!E1516</f>
        <v>2299</v>
      </c>
      <c r="F1517" s="37">
        <f>Gmden!N1516</f>
        <v>0</v>
      </c>
      <c r="G1517" s="8">
        <f t="shared" si="117"/>
        <v>0</v>
      </c>
      <c r="H1517" s="25">
        <f>ROUND(Anteile!$B$29/'Abs3'!$G$2102*'Abs3'!G1517,0)</f>
        <v>0</v>
      </c>
      <c r="I1517" s="37">
        <f>Gmden!O1516</f>
        <v>0</v>
      </c>
      <c r="J1517" s="8">
        <f t="shared" si="118"/>
        <v>0</v>
      </c>
      <c r="K1517" s="25">
        <f>ROUND(Anteile!$B$30/'Abs3'!$J$2102*'Abs3'!J1517,0)</f>
        <v>0</v>
      </c>
      <c r="L1517" s="8">
        <f>Gmden!M1516</f>
        <v>2827075.4825639855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ROUND(Anteile!$B$31/'Abs3'!$M$2102*'Abs3'!M1517,0)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61059</v>
      </c>
      <c r="B1518" s="9">
        <f t="shared" si="115"/>
        <v>6</v>
      </c>
      <c r="C1518" s="9">
        <f t="shared" si="116"/>
        <v>0</v>
      </c>
      <c r="D1518" s="7" t="str">
        <f>Gmden!D1517</f>
        <v>Wildon</v>
      </c>
      <c r="E1518" s="8">
        <f>Gmden!E1517</f>
        <v>5421</v>
      </c>
      <c r="F1518" s="37">
        <f>Gmden!N1517</f>
        <v>0</v>
      </c>
      <c r="G1518" s="8">
        <f t="shared" si="117"/>
        <v>0</v>
      </c>
      <c r="H1518" s="25">
        <f>ROUND(Anteile!$B$29/'Abs3'!$G$2102*'Abs3'!G1518,0)</f>
        <v>0</v>
      </c>
      <c r="I1518" s="37">
        <f>Gmden!O1517</f>
        <v>0</v>
      </c>
      <c r="J1518" s="8">
        <f t="shared" si="118"/>
        <v>0</v>
      </c>
      <c r="K1518" s="25">
        <f>ROUND(Anteile!$B$30/'Abs3'!$J$2102*'Abs3'!J1518,0)</f>
        <v>0</v>
      </c>
      <c r="L1518" s="8">
        <f>Gmden!M1517</f>
        <v>5816301.0509017901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ROUND(Anteile!$B$31/'Abs3'!$M$2102*'Abs3'!M1518,0)</f>
        <v>0</v>
      </c>
      <c r="O1518" s="27"/>
      <c r="P1518" s="25">
        <f t="shared" ca="1" si="119"/>
        <v>0</v>
      </c>
    </row>
    <row r="1519" spans="1:16" x14ac:dyDescent="0.25">
      <c r="A1519" s="9">
        <f>Gmden!A1518</f>
        <v>61060</v>
      </c>
      <c r="B1519" s="9">
        <f t="shared" si="115"/>
        <v>6</v>
      </c>
      <c r="C1519" s="9">
        <f t="shared" si="116"/>
        <v>0</v>
      </c>
      <c r="D1519" s="7" t="str">
        <f>Gmden!D1518</f>
        <v>St. Veit in der Südsteiermark</v>
      </c>
      <c r="E1519" s="8">
        <f>Gmden!E1518</f>
        <v>4303</v>
      </c>
      <c r="F1519" s="37">
        <f>Gmden!N1518</f>
        <v>0</v>
      </c>
      <c r="G1519" s="8">
        <f t="shared" si="117"/>
        <v>0</v>
      </c>
      <c r="H1519" s="25">
        <f>ROUND(Anteile!$B$29/'Abs3'!$G$2102*'Abs3'!G1519,0)</f>
        <v>0</v>
      </c>
      <c r="I1519" s="37">
        <f>Gmden!O1518</f>
        <v>0</v>
      </c>
      <c r="J1519" s="8">
        <f t="shared" si="118"/>
        <v>0</v>
      </c>
      <c r="K1519" s="25">
        <f>ROUND(Anteile!$B$30/'Abs3'!$J$2102*'Abs3'!J1519,0)</f>
        <v>0</v>
      </c>
      <c r="L1519" s="8">
        <f>Gmden!M1518</f>
        <v>4290875.4519681605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ROUND(Anteile!$B$31/'Abs3'!$M$2102*'Abs3'!M1519,0)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61061</v>
      </c>
      <c r="B1520" s="9">
        <f t="shared" si="115"/>
        <v>6</v>
      </c>
      <c r="C1520" s="9">
        <f t="shared" si="116"/>
        <v>0</v>
      </c>
      <c r="D1520" s="7" t="str">
        <f>Gmden!D1519</f>
        <v>Straß in Steiermark</v>
      </c>
      <c r="E1520" s="8">
        <f>Gmden!E1519</f>
        <v>6283</v>
      </c>
      <c r="F1520" s="37">
        <f>Gmden!N1519</f>
        <v>0</v>
      </c>
      <c r="G1520" s="8">
        <f t="shared" si="117"/>
        <v>0</v>
      </c>
      <c r="H1520" s="25">
        <f>ROUND(Anteile!$B$29/'Abs3'!$G$2102*'Abs3'!G1520,0)</f>
        <v>0</v>
      </c>
      <c r="I1520" s="37">
        <f>Gmden!O1519</f>
        <v>0</v>
      </c>
      <c r="J1520" s="8">
        <f t="shared" si="118"/>
        <v>0</v>
      </c>
      <c r="K1520" s="25">
        <f>ROUND(Anteile!$B$30/'Abs3'!$J$2102*'Abs3'!J1520,0)</f>
        <v>0</v>
      </c>
      <c r="L1520" s="8">
        <f>Gmden!M1519</f>
        <v>6752164.5745875426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ROUND(Anteile!$B$31/'Abs3'!$M$2102*'Abs3'!M1520,0)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61101</v>
      </c>
      <c r="B1521" s="9">
        <f t="shared" si="115"/>
        <v>6</v>
      </c>
      <c r="C1521" s="9">
        <f t="shared" si="116"/>
        <v>0</v>
      </c>
      <c r="D1521" s="7" t="str">
        <f>Gmden!D1520</f>
        <v>Eisenerz</v>
      </c>
      <c r="E1521" s="8">
        <f>Gmden!E1520</f>
        <v>3932</v>
      </c>
      <c r="F1521" s="37">
        <f>Gmden!N1520</f>
        <v>0</v>
      </c>
      <c r="G1521" s="8">
        <f t="shared" si="117"/>
        <v>0</v>
      </c>
      <c r="H1521" s="25">
        <f>ROUND(Anteile!$B$29/'Abs3'!$G$2102*'Abs3'!G1521,0)</f>
        <v>0</v>
      </c>
      <c r="I1521" s="37">
        <f>Gmden!O1520</f>
        <v>0</v>
      </c>
      <c r="J1521" s="8">
        <f t="shared" si="118"/>
        <v>0</v>
      </c>
      <c r="K1521" s="25">
        <f>ROUND(Anteile!$B$30/'Abs3'!$J$2102*'Abs3'!J1521,0)</f>
        <v>0</v>
      </c>
      <c r="L1521" s="8">
        <f>Gmden!M1520</f>
        <v>4224481.8124239836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ROUND(Anteile!$B$31/'Abs3'!$M$2102*'Abs3'!M1521,0)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61105</v>
      </c>
      <c r="B1522" s="9">
        <f t="shared" si="115"/>
        <v>6</v>
      </c>
      <c r="C1522" s="9">
        <f t="shared" si="116"/>
        <v>0</v>
      </c>
      <c r="D1522" s="7" t="str">
        <f>Gmden!D1521</f>
        <v>Kalwang</v>
      </c>
      <c r="E1522" s="8">
        <f>Gmden!E1521</f>
        <v>987</v>
      </c>
      <c r="F1522" s="37">
        <f>Gmden!N1521</f>
        <v>0</v>
      </c>
      <c r="G1522" s="8">
        <f t="shared" si="117"/>
        <v>0</v>
      </c>
      <c r="H1522" s="25">
        <f>ROUND(Anteile!$B$29/'Abs3'!$G$2102*'Abs3'!G1522,0)</f>
        <v>0</v>
      </c>
      <c r="I1522" s="37">
        <f>Gmden!O1521</f>
        <v>0</v>
      </c>
      <c r="J1522" s="8">
        <f t="shared" si="118"/>
        <v>0</v>
      </c>
      <c r="K1522" s="25">
        <f>ROUND(Anteile!$B$30/'Abs3'!$J$2102*'Abs3'!J1522,0)</f>
        <v>0</v>
      </c>
      <c r="L1522" s="8">
        <f>Gmden!M1521</f>
        <v>1051918.752659617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ROUND(Anteile!$B$31/'Abs3'!$M$2102*'Abs3'!M1522,0)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61106</v>
      </c>
      <c r="B1523" s="9">
        <f t="shared" si="115"/>
        <v>6</v>
      </c>
      <c r="C1523" s="9">
        <f t="shared" si="116"/>
        <v>0</v>
      </c>
      <c r="D1523" s="7" t="str">
        <f>Gmden!D1522</f>
        <v>Kammern im Liesingtal</v>
      </c>
      <c r="E1523" s="8">
        <f>Gmden!E1522</f>
        <v>1589</v>
      </c>
      <c r="F1523" s="37">
        <f>Gmden!N1522</f>
        <v>0</v>
      </c>
      <c r="G1523" s="8">
        <f t="shared" si="117"/>
        <v>0</v>
      </c>
      <c r="H1523" s="25">
        <f>ROUND(Anteile!$B$29/'Abs3'!$G$2102*'Abs3'!G1523,0)</f>
        <v>0</v>
      </c>
      <c r="I1523" s="37">
        <f>Gmden!O1522</f>
        <v>0</v>
      </c>
      <c r="J1523" s="8">
        <f t="shared" si="118"/>
        <v>0</v>
      </c>
      <c r="K1523" s="25">
        <f>ROUND(Anteile!$B$30/'Abs3'!$J$2102*'Abs3'!J1523,0)</f>
        <v>0</v>
      </c>
      <c r="L1523" s="8">
        <f>Gmden!M1522</f>
        <v>1673419.8409896991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ROUND(Anteile!$B$31/'Abs3'!$M$2102*'Abs3'!M1523,0)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61107</v>
      </c>
      <c r="B1524" s="9">
        <f t="shared" si="115"/>
        <v>6</v>
      </c>
      <c r="C1524" s="9">
        <f t="shared" si="116"/>
        <v>0</v>
      </c>
      <c r="D1524" s="7" t="str">
        <f>Gmden!D1523</f>
        <v>Kraubath an der Mur</v>
      </c>
      <c r="E1524" s="8">
        <f>Gmden!E1523</f>
        <v>1299</v>
      </c>
      <c r="F1524" s="37">
        <f>Gmden!N1523</f>
        <v>0</v>
      </c>
      <c r="G1524" s="8">
        <f t="shared" si="117"/>
        <v>0</v>
      </c>
      <c r="H1524" s="25">
        <f>ROUND(Anteile!$B$29/'Abs3'!$G$2102*'Abs3'!G1524,0)</f>
        <v>0</v>
      </c>
      <c r="I1524" s="37">
        <f>Gmden!O1523</f>
        <v>0</v>
      </c>
      <c r="J1524" s="8">
        <f t="shared" si="118"/>
        <v>0</v>
      </c>
      <c r="K1524" s="25">
        <f>ROUND(Anteile!$B$30/'Abs3'!$J$2102*'Abs3'!J1524,0)</f>
        <v>0</v>
      </c>
      <c r="L1524" s="8">
        <f>Gmden!M1523</f>
        <v>1284033.6008286399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ROUND(Anteile!$B$31/'Abs3'!$M$2102*'Abs3'!M1524,0)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61108</v>
      </c>
      <c r="B1525" s="9">
        <f t="shared" si="115"/>
        <v>6</v>
      </c>
      <c r="C1525" s="9">
        <f t="shared" si="116"/>
        <v>2</v>
      </c>
      <c r="D1525" s="7" t="str">
        <f>Gmden!D1524</f>
        <v>Leoben</v>
      </c>
      <c r="E1525" s="8">
        <f>Gmden!E1524</f>
        <v>24665</v>
      </c>
      <c r="F1525" s="37">
        <f>Gmden!N1524</f>
        <v>0</v>
      </c>
      <c r="G1525" s="8">
        <f t="shared" si="117"/>
        <v>0</v>
      </c>
      <c r="H1525" s="25">
        <f>ROUND(Anteile!$B$29/'Abs3'!$G$2102*'Abs3'!G1525,0)</f>
        <v>0</v>
      </c>
      <c r="I1525" s="37">
        <f>Gmden!O1524</f>
        <v>0</v>
      </c>
      <c r="J1525" s="8">
        <f t="shared" si="118"/>
        <v>0</v>
      </c>
      <c r="K1525" s="25">
        <f>ROUND(Anteile!$B$30/'Abs3'!$J$2102*'Abs3'!J1525,0)</f>
        <v>0</v>
      </c>
      <c r="L1525" s="8">
        <f>Gmden!M1524</f>
        <v>41674120.666143432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ROUND(Anteile!$B$31/'Abs3'!$M$2102*'Abs3'!M1525,0)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61109</v>
      </c>
      <c r="B1526" s="9">
        <f t="shared" si="115"/>
        <v>6</v>
      </c>
      <c r="C1526" s="9">
        <f t="shared" si="116"/>
        <v>0</v>
      </c>
      <c r="D1526" s="7" t="str">
        <f>Gmden!D1525</f>
        <v>Mautern in Steiermark</v>
      </c>
      <c r="E1526" s="8">
        <f>Gmden!E1525</f>
        <v>1771</v>
      </c>
      <c r="F1526" s="37">
        <f>Gmden!N1525</f>
        <v>0</v>
      </c>
      <c r="G1526" s="8">
        <f t="shared" si="117"/>
        <v>0</v>
      </c>
      <c r="H1526" s="25">
        <f>ROUND(Anteile!$B$29/'Abs3'!$G$2102*'Abs3'!G1526,0)</f>
        <v>0</v>
      </c>
      <c r="I1526" s="37">
        <f>Gmden!O1525</f>
        <v>0</v>
      </c>
      <c r="J1526" s="8">
        <f t="shared" si="118"/>
        <v>0</v>
      </c>
      <c r="K1526" s="25">
        <f>ROUND(Anteile!$B$30/'Abs3'!$J$2102*'Abs3'!J1526,0)</f>
        <v>0</v>
      </c>
      <c r="L1526" s="8">
        <f>Gmden!M1525</f>
        <v>1753989.792456158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ROUND(Anteile!$B$31/'Abs3'!$M$2102*'Abs3'!M1526,0)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61110</v>
      </c>
      <c r="B1527" s="9">
        <f t="shared" si="115"/>
        <v>6</v>
      </c>
      <c r="C1527" s="9">
        <f t="shared" si="116"/>
        <v>0</v>
      </c>
      <c r="D1527" s="7" t="str">
        <f>Gmden!D1526</f>
        <v>Niklasdorf</v>
      </c>
      <c r="E1527" s="8">
        <f>Gmden!E1526</f>
        <v>2427</v>
      </c>
      <c r="F1527" s="37">
        <f>Gmden!N1526</f>
        <v>0</v>
      </c>
      <c r="G1527" s="8">
        <f t="shared" si="117"/>
        <v>0</v>
      </c>
      <c r="H1527" s="25">
        <f>ROUND(Anteile!$B$29/'Abs3'!$G$2102*'Abs3'!G1527,0)</f>
        <v>0</v>
      </c>
      <c r="I1527" s="37">
        <f>Gmden!O1526</f>
        <v>0</v>
      </c>
      <c r="J1527" s="8">
        <f t="shared" si="118"/>
        <v>0</v>
      </c>
      <c r="K1527" s="25">
        <f>ROUND(Anteile!$B$30/'Abs3'!$J$2102*'Abs3'!J1527,0)</f>
        <v>0</v>
      </c>
      <c r="L1527" s="8">
        <f>Gmden!M1526</f>
        <v>3443818.5742429853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ROUND(Anteile!$B$31/'Abs3'!$M$2102*'Abs3'!M1527,0)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61111</v>
      </c>
      <c r="B1528" s="9">
        <f t="shared" si="115"/>
        <v>6</v>
      </c>
      <c r="C1528" s="9">
        <f t="shared" si="116"/>
        <v>0</v>
      </c>
      <c r="D1528" s="7" t="str">
        <f>Gmden!D1527</f>
        <v>Proleb</v>
      </c>
      <c r="E1528" s="8">
        <f>Gmden!E1527</f>
        <v>1523</v>
      </c>
      <c r="F1528" s="37">
        <f>Gmden!N1527</f>
        <v>0</v>
      </c>
      <c r="G1528" s="8">
        <f t="shared" si="117"/>
        <v>0</v>
      </c>
      <c r="H1528" s="25">
        <f>ROUND(Anteile!$B$29/'Abs3'!$G$2102*'Abs3'!G1528,0)</f>
        <v>0</v>
      </c>
      <c r="I1528" s="37">
        <f>Gmden!O1527</f>
        <v>0</v>
      </c>
      <c r="J1528" s="8">
        <f t="shared" si="118"/>
        <v>0</v>
      </c>
      <c r="K1528" s="25">
        <f>ROUND(Anteile!$B$30/'Abs3'!$J$2102*'Abs3'!J1528,0)</f>
        <v>0</v>
      </c>
      <c r="L1528" s="8">
        <f>Gmden!M1527</f>
        <v>1379892.2598629787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ROUND(Anteile!$B$31/'Abs3'!$M$2102*'Abs3'!M1528,0)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61112</v>
      </c>
      <c r="B1529" s="9">
        <f t="shared" si="115"/>
        <v>6</v>
      </c>
      <c r="C1529" s="9">
        <f t="shared" si="116"/>
        <v>0</v>
      </c>
      <c r="D1529" s="7" t="str">
        <f>Gmden!D1528</f>
        <v>Radmer</v>
      </c>
      <c r="E1529" s="8">
        <f>Gmden!E1528</f>
        <v>537</v>
      </c>
      <c r="F1529" s="37">
        <f>Gmden!N1528</f>
        <v>0</v>
      </c>
      <c r="G1529" s="8">
        <f t="shared" si="117"/>
        <v>0</v>
      </c>
      <c r="H1529" s="25">
        <f>ROUND(Anteile!$B$29/'Abs3'!$G$2102*'Abs3'!G1529,0)</f>
        <v>0</v>
      </c>
      <c r="I1529" s="37">
        <f>Gmden!O1528</f>
        <v>0</v>
      </c>
      <c r="J1529" s="8">
        <f t="shared" si="118"/>
        <v>0</v>
      </c>
      <c r="K1529" s="25">
        <f>ROUND(Anteile!$B$30/'Abs3'!$J$2102*'Abs3'!J1529,0)</f>
        <v>0</v>
      </c>
      <c r="L1529" s="8">
        <f>Gmden!M1528</f>
        <v>468052.09043488599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ROUND(Anteile!$B$31/'Abs3'!$M$2102*'Abs3'!M1529,0)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61113</v>
      </c>
      <c r="B1530" s="9">
        <f t="shared" si="115"/>
        <v>6</v>
      </c>
      <c r="C1530" s="9">
        <f t="shared" si="116"/>
        <v>0</v>
      </c>
      <c r="D1530" s="7" t="str">
        <f>Gmden!D1529</f>
        <v>Sankt Michael in Obersteiermark</v>
      </c>
      <c r="E1530" s="8">
        <f>Gmden!E1529</f>
        <v>3054</v>
      </c>
      <c r="F1530" s="37">
        <f>Gmden!N1529</f>
        <v>0</v>
      </c>
      <c r="G1530" s="8">
        <f t="shared" si="117"/>
        <v>0</v>
      </c>
      <c r="H1530" s="25">
        <f>ROUND(Anteile!$B$29/'Abs3'!$G$2102*'Abs3'!G1530,0)</f>
        <v>0</v>
      </c>
      <c r="I1530" s="37">
        <f>Gmden!O1529</f>
        <v>0</v>
      </c>
      <c r="J1530" s="8">
        <f t="shared" si="118"/>
        <v>0</v>
      </c>
      <c r="K1530" s="25">
        <f>ROUND(Anteile!$B$30/'Abs3'!$J$2102*'Abs3'!J1530,0)</f>
        <v>0</v>
      </c>
      <c r="L1530" s="8">
        <f>Gmden!M1529</f>
        <v>3211674.8204335729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ROUND(Anteile!$B$31/'Abs3'!$M$2102*'Abs3'!M1530,0)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61114</v>
      </c>
      <c r="B1531" s="9">
        <f t="shared" si="115"/>
        <v>6</v>
      </c>
      <c r="C1531" s="9">
        <f t="shared" si="116"/>
        <v>0</v>
      </c>
      <c r="D1531" s="7" t="str">
        <f>Gmden!D1530</f>
        <v>Sankt Peter-Freienstein</v>
      </c>
      <c r="E1531" s="8">
        <f>Gmden!E1530</f>
        <v>2365</v>
      </c>
      <c r="F1531" s="37">
        <f>Gmden!N1530</f>
        <v>0</v>
      </c>
      <c r="G1531" s="8">
        <f t="shared" si="117"/>
        <v>0</v>
      </c>
      <c r="H1531" s="25">
        <f>ROUND(Anteile!$B$29/'Abs3'!$G$2102*'Abs3'!G1531,0)</f>
        <v>0</v>
      </c>
      <c r="I1531" s="37">
        <f>Gmden!O1530</f>
        <v>0</v>
      </c>
      <c r="J1531" s="8">
        <f t="shared" si="118"/>
        <v>0</v>
      </c>
      <c r="K1531" s="25">
        <f>ROUND(Anteile!$B$30/'Abs3'!$J$2102*'Abs3'!J1531,0)</f>
        <v>0</v>
      </c>
      <c r="L1531" s="8">
        <f>Gmden!M1530</f>
        <v>2943719.6478717183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ROUND(Anteile!$B$31/'Abs3'!$M$2102*'Abs3'!M1531,0)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61115</v>
      </c>
      <c r="B1532" s="9">
        <f t="shared" si="115"/>
        <v>6</v>
      </c>
      <c r="C1532" s="9">
        <f t="shared" si="116"/>
        <v>0</v>
      </c>
      <c r="D1532" s="7" t="str">
        <f>Gmden!D1531</f>
        <v>Sankt Stefan ob Leoben</v>
      </c>
      <c r="E1532" s="8">
        <f>Gmden!E1531</f>
        <v>1912</v>
      </c>
      <c r="F1532" s="37">
        <f>Gmden!N1531</f>
        <v>0</v>
      </c>
      <c r="G1532" s="8">
        <f t="shared" si="117"/>
        <v>0</v>
      </c>
      <c r="H1532" s="25">
        <f>ROUND(Anteile!$B$29/'Abs3'!$G$2102*'Abs3'!G1532,0)</f>
        <v>0</v>
      </c>
      <c r="I1532" s="37">
        <f>Gmden!O1531</f>
        <v>0</v>
      </c>
      <c r="J1532" s="8">
        <f t="shared" si="118"/>
        <v>0</v>
      </c>
      <c r="K1532" s="25">
        <f>ROUND(Anteile!$B$30/'Abs3'!$J$2102*'Abs3'!J1532,0)</f>
        <v>0</v>
      </c>
      <c r="L1532" s="8">
        <f>Gmden!M1531</f>
        <v>1816801.9056673916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ROUND(Anteile!$B$31/'Abs3'!$M$2102*'Abs3'!M1532,0)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61116</v>
      </c>
      <c r="B1533" s="9">
        <f t="shared" si="115"/>
        <v>6</v>
      </c>
      <c r="C1533" s="9">
        <f t="shared" si="116"/>
        <v>0</v>
      </c>
      <c r="D1533" s="7" t="str">
        <f>Gmden!D1532</f>
        <v>Traboch</v>
      </c>
      <c r="E1533" s="8">
        <f>Gmden!E1532</f>
        <v>1391</v>
      </c>
      <c r="F1533" s="37">
        <f>Gmden!N1532</f>
        <v>0</v>
      </c>
      <c r="G1533" s="8">
        <f t="shared" si="117"/>
        <v>0</v>
      </c>
      <c r="H1533" s="25">
        <f>ROUND(Anteile!$B$29/'Abs3'!$G$2102*'Abs3'!G1533,0)</f>
        <v>0</v>
      </c>
      <c r="I1533" s="37">
        <f>Gmden!O1532</f>
        <v>0</v>
      </c>
      <c r="J1533" s="8">
        <f t="shared" si="118"/>
        <v>0</v>
      </c>
      <c r="K1533" s="25">
        <f>ROUND(Anteile!$B$30/'Abs3'!$J$2102*'Abs3'!J1533,0)</f>
        <v>0</v>
      </c>
      <c r="L1533" s="8">
        <f>Gmden!M1532</f>
        <v>2215037.1473176088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ROUND(Anteile!$B$31/'Abs3'!$M$2102*'Abs3'!M1533,0)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61118</v>
      </c>
      <c r="B1534" s="9">
        <f t="shared" si="115"/>
        <v>6</v>
      </c>
      <c r="C1534" s="9">
        <f t="shared" si="116"/>
        <v>0</v>
      </c>
      <c r="D1534" s="7" t="str">
        <f>Gmden!D1533</f>
        <v>Vordernberg</v>
      </c>
      <c r="E1534" s="8">
        <f>Gmden!E1533</f>
        <v>1020</v>
      </c>
      <c r="F1534" s="37">
        <f>Gmden!N1533</f>
        <v>0</v>
      </c>
      <c r="G1534" s="8">
        <f t="shared" si="117"/>
        <v>0</v>
      </c>
      <c r="H1534" s="25">
        <f>ROUND(Anteile!$B$29/'Abs3'!$G$2102*'Abs3'!G1534,0)</f>
        <v>0</v>
      </c>
      <c r="I1534" s="37">
        <f>Gmden!O1533</f>
        <v>0</v>
      </c>
      <c r="J1534" s="8">
        <f t="shared" si="118"/>
        <v>0</v>
      </c>
      <c r="K1534" s="25">
        <f>ROUND(Anteile!$B$30/'Abs3'!$J$2102*'Abs3'!J1534,0)</f>
        <v>0</v>
      </c>
      <c r="L1534" s="8">
        <f>Gmden!M1533</f>
        <v>1029994.1531450026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ROUND(Anteile!$B$31/'Abs3'!$M$2102*'Abs3'!M1534,0)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61119</v>
      </c>
      <c r="B1535" s="9">
        <f t="shared" si="115"/>
        <v>6</v>
      </c>
      <c r="C1535" s="9">
        <f t="shared" si="116"/>
        <v>0</v>
      </c>
      <c r="D1535" s="7" t="str">
        <f>Gmden!D1534</f>
        <v>Wald am Schoberpaß</v>
      </c>
      <c r="E1535" s="8">
        <f>Gmden!E1534</f>
        <v>557</v>
      </c>
      <c r="F1535" s="37">
        <f>Gmden!N1534</f>
        <v>0</v>
      </c>
      <c r="G1535" s="8">
        <f t="shared" si="117"/>
        <v>0</v>
      </c>
      <c r="H1535" s="25">
        <f>ROUND(Anteile!$B$29/'Abs3'!$G$2102*'Abs3'!G1535,0)</f>
        <v>0</v>
      </c>
      <c r="I1535" s="37">
        <f>Gmden!O1534</f>
        <v>0</v>
      </c>
      <c r="J1535" s="8">
        <f t="shared" si="118"/>
        <v>0</v>
      </c>
      <c r="K1535" s="25">
        <f>ROUND(Anteile!$B$30/'Abs3'!$J$2102*'Abs3'!J1535,0)</f>
        <v>0</v>
      </c>
      <c r="L1535" s="8">
        <f>Gmden!M1534</f>
        <v>570960.76074585493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ROUND(Anteile!$B$31/'Abs3'!$M$2102*'Abs3'!M1535,0)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61120</v>
      </c>
      <c r="B1536" s="9">
        <f t="shared" si="115"/>
        <v>6</v>
      </c>
      <c r="C1536" s="9">
        <f t="shared" si="116"/>
        <v>1</v>
      </c>
      <c r="D1536" s="7" t="str">
        <f>Gmden!D1535</f>
        <v>Trofaiach</v>
      </c>
      <c r="E1536" s="8">
        <f>Gmden!E1535</f>
        <v>11122</v>
      </c>
      <c r="F1536" s="37">
        <f>Gmden!N1535</f>
        <v>0</v>
      </c>
      <c r="G1536" s="8">
        <f t="shared" si="117"/>
        <v>0</v>
      </c>
      <c r="H1536" s="25">
        <f>ROUND(Anteile!$B$29/'Abs3'!$G$2102*'Abs3'!G1536,0)</f>
        <v>0</v>
      </c>
      <c r="I1536" s="37">
        <f>Gmden!O1535</f>
        <v>0</v>
      </c>
      <c r="J1536" s="8">
        <f t="shared" si="118"/>
        <v>0</v>
      </c>
      <c r="K1536" s="25">
        <f>ROUND(Anteile!$B$30/'Abs3'!$J$2102*'Abs3'!J1536,0)</f>
        <v>0</v>
      </c>
      <c r="L1536" s="8">
        <f>Gmden!M1535</f>
        <v>11850048.830607904</v>
      </c>
      <c r="M1536" s="8">
        <f ca="1">IF(AND(E1536&gt;10000,Gmden!J1535=500,Gmden!K1535=500),MAX(0,OFFSET('Fk Abs3'!$E$7,'Abs3'!C1536,0)*0.95*E1536-L1536),0)</f>
        <v>4024384.8947426882</v>
      </c>
      <c r="N1536" s="25">
        <f ca="1">ROUND(Anteile!$B$31/'Abs3'!$M$2102*'Abs3'!M1536,0)</f>
        <v>113436</v>
      </c>
      <c r="O1536" s="27"/>
      <c r="P1536" s="25">
        <f t="shared" ca="1" si="119"/>
        <v>113436</v>
      </c>
    </row>
    <row r="1537" spans="1:16" x14ac:dyDescent="0.25">
      <c r="A1537" s="9">
        <f>Gmden!A1536</f>
        <v>61203</v>
      </c>
      <c r="B1537" s="9">
        <f t="shared" si="115"/>
        <v>6</v>
      </c>
      <c r="C1537" s="9">
        <f t="shared" si="116"/>
        <v>0</v>
      </c>
      <c r="D1537" s="7" t="str">
        <f>Gmden!D1536</f>
        <v>Aigen im Ennstal</v>
      </c>
      <c r="E1537" s="8">
        <f>Gmden!E1536</f>
        <v>2644</v>
      </c>
      <c r="F1537" s="37">
        <f>Gmden!N1536</f>
        <v>0</v>
      </c>
      <c r="G1537" s="8">
        <f t="shared" si="117"/>
        <v>0</v>
      </c>
      <c r="H1537" s="25">
        <f>ROUND(Anteile!$B$29/'Abs3'!$G$2102*'Abs3'!G1537,0)</f>
        <v>0</v>
      </c>
      <c r="I1537" s="37">
        <f>Gmden!O1536</f>
        <v>0</v>
      </c>
      <c r="J1537" s="8">
        <f t="shared" si="118"/>
        <v>0</v>
      </c>
      <c r="K1537" s="25">
        <f>ROUND(Anteile!$B$30/'Abs3'!$J$2102*'Abs3'!J1537,0)</f>
        <v>0</v>
      </c>
      <c r="L1537" s="8">
        <f>Gmden!M1536</f>
        <v>2601907.4965424202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ROUND(Anteile!$B$31/'Abs3'!$M$2102*'Abs3'!M1537,0)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61204</v>
      </c>
      <c r="B1538" s="9">
        <f t="shared" si="115"/>
        <v>6</v>
      </c>
      <c r="C1538" s="9">
        <f t="shared" si="116"/>
        <v>0</v>
      </c>
      <c r="D1538" s="7" t="str">
        <f>Gmden!D1537</f>
        <v>Altaussee</v>
      </c>
      <c r="E1538" s="8">
        <f>Gmden!E1537</f>
        <v>1874</v>
      </c>
      <c r="F1538" s="37">
        <f>Gmden!N1537</f>
        <v>0</v>
      </c>
      <c r="G1538" s="8">
        <f t="shared" si="117"/>
        <v>0</v>
      </c>
      <c r="H1538" s="25">
        <f>ROUND(Anteile!$B$29/'Abs3'!$G$2102*'Abs3'!G1538,0)</f>
        <v>0</v>
      </c>
      <c r="I1538" s="37">
        <f>Gmden!O1537</f>
        <v>0</v>
      </c>
      <c r="J1538" s="8">
        <f t="shared" si="118"/>
        <v>0</v>
      </c>
      <c r="K1538" s="25">
        <f>ROUND(Anteile!$B$30/'Abs3'!$J$2102*'Abs3'!J1538,0)</f>
        <v>0</v>
      </c>
      <c r="L1538" s="8">
        <f>Gmden!M1537</f>
        <v>2428629.2934875614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ROUND(Anteile!$B$31/'Abs3'!$M$2102*'Abs3'!M1538,0)</f>
        <v>0</v>
      </c>
      <c r="O1538" s="27"/>
      <c r="P1538" s="25">
        <f t="shared" ca="1" si="119"/>
        <v>0</v>
      </c>
    </row>
    <row r="1539" spans="1:16" x14ac:dyDescent="0.25">
      <c r="A1539" s="9">
        <f>Gmden!A1538</f>
        <v>61205</v>
      </c>
      <c r="B1539" s="9">
        <f t="shared" si="115"/>
        <v>6</v>
      </c>
      <c r="C1539" s="9">
        <f t="shared" si="116"/>
        <v>0</v>
      </c>
      <c r="D1539" s="7" t="str">
        <f>Gmden!D1538</f>
        <v>Altenmarkt bei Sankt Gallen</v>
      </c>
      <c r="E1539" s="8">
        <f>Gmden!E1538</f>
        <v>818</v>
      </c>
      <c r="F1539" s="37">
        <f>Gmden!N1538</f>
        <v>0</v>
      </c>
      <c r="G1539" s="8">
        <f t="shared" si="117"/>
        <v>0</v>
      </c>
      <c r="H1539" s="25">
        <f>ROUND(Anteile!$B$29/'Abs3'!$G$2102*'Abs3'!G1539,0)</f>
        <v>0</v>
      </c>
      <c r="I1539" s="37">
        <f>Gmden!O1538</f>
        <v>0</v>
      </c>
      <c r="J1539" s="8">
        <f t="shared" si="118"/>
        <v>0</v>
      </c>
      <c r="K1539" s="25">
        <f>ROUND(Anteile!$B$30/'Abs3'!$J$2102*'Abs3'!J1539,0)</f>
        <v>0</v>
      </c>
      <c r="L1539" s="8">
        <f>Gmden!M1538</f>
        <v>1535967.5789756789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ROUND(Anteile!$B$31/'Abs3'!$M$2102*'Abs3'!M1539,0)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61206</v>
      </c>
      <c r="B1540" s="9">
        <f t="shared" si="115"/>
        <v>6</v>
      </c>
      <c r="C1540" s="9">
        <f t="shared" si="116"/>
        <v>0</v>
      </c>
      <c r="D1540" s="7" t="str">
        <f>Gmden!D1539</f>
        <v>Ardning</v>
      </c>
      <c r="E1540" s="8">
        <f>Gmden!E1539</f>
        <v>1219</v>
      </c>
      <c r="F1540" s="37">
        <f>Gmden!N1539</f>
        <v>0</v>
      </c>
      <c r="G1540" s="8">
        <f t="shared" si="117"/>
        <v>0</v>
      </c>
      <c r="H1540" s="25">
        <f>ROUND(Anteile!$B$29/'Abs3'!$G$2102*'Abs3'!G1540,0)</f>
        <v>0</v>
      </c>
      <c r="I1540" s="37">
        <f>Gmden!O1539</f>
        <v>0</v>
      </c>
      <c r="J1540" s="8">
        <f t="shared" si="118"/>
        <v>0</v>
      </c>
      <c r="K1540" s="25">
        <f>ROUND(Anteile!$B$30/'Abs3'!$J$2102*'Abs3'!J1540,0)</f>
        <v>0</v>
      </c>
      <c r="L1540" s="8">
        <f>Gmden!M1539</f>
        <v>1175665.9699818362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ROUND(Anteile!$B$31/'Abs3'!$M$2102*'Abs3'!M1540,0)</f>
        <v>0</v>
      </c>
      <c r="O1540" s="27"/>
      <c r="P1540" s="25">
        <f t="shared" ca="1" si="119"/>
        <v>0</v>
      </c>
    </row>
    <row r="1541" spans="1:16" x14ac:dyDescent="0.25">
      <c r="A1541" s="9">
        <f>Gmden!A1540</f>
        <v>61207</v>
      </c>
      <c r="B1541" s="9">
        <f t="shared" si="115"/>
        <v>6</v>
      </c>
      <c r="C1541" s="9">
        <f t="shared" si="116"/>
        <v>0</v>
      </c>
      <c r="D1541" s="7" t="str">
        <f>Gmden!D1540</f>
        <v>Bad Aussee</v>
      </c>
      <c r="E1541" s="8">
        <f>Gmden!E1540</f>
        <v>4855</v>
      </c>
      <c r="F1541" s="37">
        <f>Gmden!N1540</f>
        <v>0</v>
      </c>
      <c r="G1541" s="8">
        <f t="shared" si="117"/>
        <v>0</v>
      </c>
      <c r="H1541" s="25">
        <f>ROUND(Anteile!$B$29/'Abs3'!$G$2102*'Abs3'!G1541,0)</f>
        <v>0</v>
      </c>
      <c r="I1541" s="37">
        <f>Gmden!O1540</f>
        <v>0</v>
      </c>
      <c r="J1541" s="8">
        <f t="shared" si="118"/>
        <v>0</v>
      </c>
      <c r="K1541" s="25">
        <f>ROUND(Anteile!$B$30/'Abs3'!$J$2102*'Abs3'!J1541,0)</f>
        <v>0</v>
      </c>
      <c r="L1541" s="8">
        <f>Gmden!M1540</f>
        <v>5779389.0759367524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ROUND(Anteile!$B$31/'Abs3'!$M$2102*'Abs3'!M1541,0)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61213</v>
      </c>
      <c r="B1542" s="9">
        <f t="shared" si="115"/>
        <v>6</v>
      </c>
      <c r="C1542" s="9">
        <f t="shared" si="116"/>
        <v>0</v>
      </c>
      <c r="D1542" s="7" t="str">
        <f>Gmden!D1541</f>
        <v>Gröbming</v>
      </c>
      <c r="E1542" s="8">
        <f>Gmden!E1541</f>
        <v>3037</v>
      </c>
      <c r="F1542" s="37">
        <f>Gmden!N1541</f>
        <v>0</v>
      </c>
      <c r="G1542" s="8">
        <f t="shared" si="117"/>
        <v>0</v>
      </c>
      <c r="H1542" s="25">
        <f>ROUND(Anteile!$B$29/'Abs3'!$G$2102*'Abs3'!G1542,0)</f>
        <v>0</v>
      </c>
      <c r="I1542" s="37">
        <f>Gmden!O1541</f>
        <v>0</v>
      </c>
      <c r="J1542" s="8">
        <f t="shared" si="118"/>
        <v>0</v>
      </c>
      <c r="K1542" s="25">
        <f>ROUND(Anteile!$B$30/'Abs3'!$J$2102*'Abs3'!J1542,0)</f>
        <v>0</v>
      </c>
      <c r="L1542" s="8">
        <f>Gmden!M1541</f>
        <v>3621840.1382183544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ROUND(Anteile!$B$31/'Abs3'!$M$2102*'Abs3'!M1542,0)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61215</v>
      </c>
      <c r="B1543" s="9">
        <f t="shared" si="115"/>
        <v>6</v>
      </c>
      <c r="C1543" s="9">
        <f t="shared" si="116"/>
        <v>0</v>
      </c>
      <c r="D1543" s="7" t="str">
        <f>Gmden!D1542</f>
        <v>Grundlsee</v>
      </c>
      <c r="E1543" s="8">
        <f>Gmden!E1542</f>
        <v>1195</v>
      </c>
      <c r="F1543" s="37">
        <f>Gmden!N1542</f>
        <v>0</v>
      </c>
      <c r="G1543" s="8">
        <f t="shared" si="117"/>
        <v>0</v>
      </c>
      <c r="H1543" s="25">
        <f>ROUND(Anteile!$B$29/'Abs3'!$G$2102*'Abs3'!G1543,0)</f>
        <v>0</v>
      </c>
      <c r="I1543" s="37">
        <f>Gmden!O1542</f>
        <v>0</v>
      </c>
      <c r="J1543" s="8">
        <f t="shared" si="118"/>
        <v>0</v>
      </c>
      <c r="K1543" s="25">
        <f>ROUND(Anteile!$B$30/'Abs3'!$J$2102*'Abs3'!J1543,0)</f>
        <v>0</v>
      </c>
      <c r="L1543" s="8">
        <f>Gmden!M1542</f>
        <v>1434841.6862696551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ROUND(Anteile!$B$31/'Abs3'!$M$2102*'Abs3'!M1543,0)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61217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Haus</v>
      </c>
      <c r="E1544" s="8">
        <f>Gmden!E1543</f>
        <v>2425</v>
      </c>
      <c r="F1544" s="37">
        <f>Gmden!N1543</f>
        <v>0</v>
      </c>
      <c r="G1544" s="8">
        <f t="shared" ref="G1544:G1607" si="122">IF(AND(E1544&gt;$G$5,F1544=1),E1544,0)</f>
        <v>0</v>
      </c>
      <c r="H1544" s="25">
        <f>ROUND(Anteile!$B$29/'Abs3'!$G$2102*'Abs3'!G1544,0)</f>
        <v>0</v>
      </c>
      <c r="I1544" s="37">
        <f>Gmden!O1543</f>
        <v>0</v>
      </c>
      <c r="J1544" s="8">
        <f t="shared" ref="J1544:J1607" si="123">IF(I1544=1,E1544,0)</f>
        <v>0</v>
      </c>
      <c r="K1544" s="25">
        <f>ROUND(Anteile!$B$30/'Abs3'!$J$2102*'Abs3'!J1544,0)</f>
        <v>0</v>
      </c>
      <c r="L1544" s="8">
        <f>Gmden!M1543</f>
        <v>3327233.2394664176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ROUND(Anteile!$B$31/'Abs3'!$M$2102*'Abs3'!M1544,0)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61222</v>
      </c>
      <c r="B1545" s="9">
        <f t="shared" si="120"/>
        <v>6</v>
      </c>
      <c r="C1545" s="9">
        <f t="shared" si="121"/>
        <v>0</v>
      </c>
      <c r="D1545" s="7" t="str">
        <f>Gmden!D1544</f>
        <v>Lassing</v>
      </c>
      <c r="E1545" s="8">
        <f>Gmden!E1544</f>
        <v>1732</v>
      </c>
      <c r="F1545" s="37">
        <f>Gmden!N1544</f>
        <v>0</v>
      </c>
      <c r="G1545" s="8">
        <f t="shared" si="122"/>
        <v>0</v>
      </c>
      <c r="H1545" s="25">
        <f>ROUND(Anteile!$B$29/'Abs3'!$G$2102*'Abs3'!G1545,0)</f>
        <v>0</v>
      </c>
      <c r="I1545" s="37">
        <f>Gmden!O1544</f>
        <v>0</v>
      </c>
      <c r="J1545" s="8">
        <f t="shared" si="123"/>
        <v>0</v>
      </c>
      <c r="K1545" s="25">
        <f>ROUND(Anteile!$B$30/'Abs3'!$J$2102*'Abs3'!J1545,0)</f>
        <v>0</v>
      </c>
      <c r="L1545" s="8">
        <f>Gmden!M1544</f>
        <v>1670593.7498001487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ROUND(Anteile!$B$31/'Abs3'!$M$2102*'Abs3'!M1545,0)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61236</v>
      </c>
      <c r="B1546" s="9">
        <f t="shared" si="120"/>
        <v>6</v>
      </c>
      <c r="C1546" s="9">
        <f t="shared" si="121"/>
        <v>0</v>
      </c>
      <c r="D1546" s="7" t="str">
        <f>Gmden!D1545</f>
        <v>Ramsau am Dachstein</v>
      </c>
      <c r="E1546" s="8">
        <f>Gmden!E1545</f>
        <v>2804</v>
      </c>
      <c r="F1546" s="37">
        <f>Gmden!N1545</f>
        <v>0</v>
      </c>
      <c r="G1546" s="8">
        <f t="shared" si="122"/>
        <v>0</v>
      </c>
      <c r="H1546" s="25">
        <f>ROUND(Anteile!$B$29/'Abs3'!$G$2102*'Abs3'!G1546,0)</f>
        <v>0</v>
      </c>
      <c r="I1546" s="37">
        <f>Gmden!O1545</f>
        <v>0</v>
      </c>
      <c r="J1546" s="8">
        <f t="shared" si="123"/>
        <v>0</v>
      </c>
      <c r="K1546" s="25">
        <f>ROUND(Anteile!$B$30/'Abs3'!$J$2102*'Abs3'!J1546,0)</f>
        <v>0</v>
      </c>
      <c r="L1546" s="8">
        <f>Gmden!M1545</f>
        <v>3927947.1927479738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ROUND(Anteile!$B$31/'Abs3'!$M$2102*'Abs3'!M1546,0)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61243</v>
      </c>
      <c r="B1547" s="9">
        <f t="shared" si="120"/>
        <v>6</v>
      </c>
      <c r="C1547" s="9">
        <f t="shared" si="121"/>
        <v>0</v>
      </c>
      <c r="D1547" s="7" t="str">
        <f>Gmden!D1546</f>
        <v>Selzthal</v>
      </c>
      <c r="E1547" s="8">
        <f>Gmden!E1546</f>
        <v>1558</v>
      </c>
      <c r="F1547" s="37">
        <f>Gmden!N1546</f>
        <v>0</v>
      </c>
      <c r="G1547" s="8">
        <f t="shared" si="122"/>
        <v>0</v>
      </c>
      <c r="H1547" s="25">
        <f>ROUND(Anteile!$B$29/'Abs3'!$G$2102*'Abs3'!G1547,0)</f>
        <v>0</v>
      </c>
      <c r="I1547" s="37">
        <f>Gmden!O1546</f>
        <v>0</v>
      </c>
      <c r="J1547" s="8">
        <f t="shared" si="123"/>
        <v>0</v>
      </c>
      <c r="K1547" s="25">
        <f>ROUND(Anteile!$B$30/'Abs3'!$J$2102*'Abs3'!J1547,0)</f>
        <v>0</v>
      </c>
      <c r="L1547" s="8">
        <f>Gmden!M1546</f>
        <v>1467179.9158930976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ROUND(Anteile!$B$31/'Abs3'!$M$2102*'Abs3'!M1547,0)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61247</v>
      </c>
      <c r="B1548" s="9">
        <f t="shared" si="120"/>
        <v>6</v>
      </c>
      <c r="C1548" s="9">
        <f t="shared" si="121"/>
        <v>0</v>
      </c>
      <c r="D1548" s="7" t="str">
        <f>Gmden!D1547</f>
        <v>Trieben</v>
      </c>
      <c r="E1548" s="8">
        <f>Gmden!E1547</f>
        <v>3381</v>
      </c>
      <c r="F1548" s="37">
        <f>Gmden!N1547</f>
        <v>0</v>
      </c>
      <c r="G1548" s="8">
        <f t="shared" si="122"/>
        <v>0</v>
      </c>
      <c r="H1548" s="25">
        <f>ROUND(Anteile!$B$29/'Abs3'!$G$2102*'Abs3'!G1548,0)</f>
        <v>0</v>
      </c>
      <c r="I1548" s="37">
        <f>Gmden!O1547</f>
        <v>0</v>
      </c>
      <c r="J1548" s="8">
        <f t="shared" si="123"/>
        <v>0</v>
      </c>
      <c r="K1548" s="25">
        <f>ROUND(Anteile!$B$30/'Abs3'!$J$2102*'Abs3'!J1548,0)</f>
        <v>0</v>
      </c>
      <c r="L1548" s="8">
        <f>Gmden!M1547</f>
        <v>4117086.4924688572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ROUND(Anteile!$B$31/'Abs3'!$M$2102*'Abs3'!M1548,0)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61251</v>
      </c>
      <c r="B1549" s="9">
        <f t="shared" si="120"/>
        <v>6</v>
      </c>
      <c r="C1549" s="9">
        <f t="shared" si="121"/>
        <v>0</v>
      </c>
      <c r="D1549" s="7" t="str">
        <f>Gmden!D1548</f>
        <v>Wildalpen</v>
      </c>
      <c r="E1549" s="8">
        <f>Gmden!E1548</f>
        <v>466</v>
      </c>
      <c r="F1549" s="37">
        <f>Gmden!N1548</f>
        <v>0</v>
      </c>
      <c r="G1549" s="8">
        <f t="shared" si="122"/>
        <v>0</v>
      </c>
      <c r="H1549" s="25">
        <f>ROUND(Anteile!$B$29/'Abs3'!$G$2102*'Abs3'!G1549,0)</f>
        <v>0</v>
      </c>
      <c r="I1549" s="37">
        <f>Gmden!O1548</f>
        <v>0</v>
      </c>
      <c r="J1549" s="8">
        <f t="shared" si="123"/>
        <v>0</v>
      </c>
      <c r="K1549" s="25">
        <f>ROUND(Anteile!$B$30/'Abs3'!$J$2102*'Abs3'!J1549,0)</f>
        <v>0</v>
      </c>
      <c r="L1549" s="8">
        <f>Gmden!M1548</f>
        <v>569528.9799250213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ROUND(Anteile!$B$31/'Abs3'!$M$2102*'Abs3'!M1549,0)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61252</v>
      </c>
      <c r="B1550" s="9">
        <f t="shared" si="120"/>
        <v>6</v>
      </c>
      <c r="C1550" s="9">
        <f t="shared" si="121"/>
        <v>0</v>
      </c>
      <c r="D1550" s="7" t="str">
        <f>Gmden!D1549</f>
        <v>Wörschach</v>
      </c>
      <c r="E1550" s="8">
        <f>Gmden!E1549</f>
        <v>1137</v>
      </c>
      <c r="F1550" s="37">
        <f>Gmden!N1549</f>
        <v>0</v>
      </c>
      <c r="G1550" s="8">
        <f t="shared" si="122"/>
        <v>0</v>
      </c>
      <c r="H1550" s="25">
        <f>ROUND(Anteile!$B$29/'Abs3'!$G$2102*'Abs3'!G1550,0)</f>
        <v>0</v>
      </c>
      <c r="I1550" s="37">
        <f>Gmden!O1549</f>
        <v>0</v>
      </c>
      <c r="J1550" s="8">
        <f t="shared" si="123"/>
        <v>0</v>
      </c>
      <c r="K1550" s="25">
        <f>ROUND(Anteile!$B$30/'Abs3'!$J$2102*'Abs3'!J1550,0)</f>
        <v>0</v>
      </c>
      <c r="L1550" s="8">
        <f>Gmden!M1549</f>
        <v>1132497.3316378284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ROUND(Anteile!$B$31/'Abs3'!$M$2102*'Abs3'!M1550,0)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61253</v>
      </c>
      <c r="B1551" s="9">
        <f t="shared" si="120"/>
        <v>6</v>
      </c>
      <c r="C1551" s="9">
        <f t="shared" si="121"/>
        <v>0</v>
      </c>
      <c r="D1551" s="7" t="str">
        <f>Gmden!D1550</f>
        <v>Admont</v>
      </c>
      <c r="E1551" s="8">
        <f>Gmden!E1550</f>
        <v>4972</v>
      </c>
      <c r="F1551" s="37">
        <f>Gmden!N1550</f>
        <v>0</v>
      </c>
      <c r="G1551" s="8">
        <f t="shared" si="122"/>
        <v>0</v>
      </c>
      <c r="H1551" s="25">
        <f>ROUND(Anteile!$B$29/'Abs3'!$G$2102*'Abs3'!G1551,0)</f>
        <v>0</v>
      </c>
      <c r="I1551" s="37">
        <f>Gmden!O1550</f>
        <v>0</v>
      </c>
      <c r="J1551" s="8">
        <f t="shared" si="123"/>
        <v>0</v>
      </c>
      <c r="K1551" s="25">
        <f>ROUND(Anteile!$B$30/'Abs3'!$J$2102*'Abs3'!J1551,0)</f>
        <v>0</v>
      </c>
      <c r="L1551" s="8">
        <f>Gmden!M1550</f>
        <v>5195785.2973861247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ROUND(Anteile!$B$31/'Abs3'!$M$2102*'Abs3'!M1551,0)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61254</v>
      </c>
      <c r="B1552" s="9">
        <f t="shared" si="120"/>
        <v>6</v>
      </c>
      <c r="C1552" s="9">
        <f t="shared" si="121"/>
        <v>0</v>
      </c>
      <c r="D1552" s="7" t="str">
        <f>Gmden!D1551</f>
        <v>Aich</v>
      </c>
      <c r="E1552" s="8">
        <f>Gmden!E1551</f>
        <v>1282</v>
      </c>
      <c r="F1552" s="37">
        <f>Gmden!N1551</f>
        <v>0</v>
      </c>
      <c r="G1552" s="8">
        <f t="shared" si="122"/>
        <v>0</v>
      </c>
      <c r="H1552" s="25">
        <f>ROUND(Anteile!$B$29/'Abs3'!$G$2102*'Abs3'!G1552,0)</f>
        <v>0</v>
      </c>
      <c r="I1552" s="37">
        <f>Gmden!O1551</f>
        <v>0</v>
      </c>
      <c r="J1552" s="8">
        <f t="shared" si="123"/>
        <v>0</v>
      </c>
      <c r="K1552" s="25">
        <f>ROUND(Anteile!$B$30/'Abs3'!$J$2102*'Abs3'!J1552,0)</f>
        <v>0</v>
      </c>
      <c r="L1552" s="8">
        <f>Gmden!M1551</f>
        <v>1341551.7043220054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ROUND(Anteile!$B$31/'Abs3'!$M$2102*'Abs3'!M1552,0)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61255</v>
      </c>
      <c r="B1553" s="9">
        <f t="shared" si="120"/>
        <v>6</v>
      </c>
      <c r="C1553" s="9">
        <f t="shared" si="121"/>
        <v>0</v>
      </c>
      <c r="D1553" s="7" t="str">
        <f>Gmden!D1552</f>
        <v>Bad Mitterndorf</v>
      </c>
      <c r="E1553" s="8">
        <f>Gmden!E1552</f>
        <v>4938</v>
      </c>
      <c r="F1553" s="37">
        <f>Gmden!N1552</f>
        <v>0</v>
      </c>
      <c r="G1553" s="8">
        <f t="shared" si="122"/>
        <v>0</v>
      </c>
      <c r="H1553" s="25">
        <f>ROUND(Anteile!$B$29/'Abs3'!$G$2102*'Abs3'!G1553,0)</f>
        <v>0</v>
      </c>
      <c r="I1553" s="37">
        <f>Gmden!O1552</f>
        <v>0</v>
      </c>
      <c r="J1553" s="8">
        <f t="shared" si="123"/>
        <v>0</v>
      </c>
      <c r="K1553" s="25">
        <f>ROUND(Anteile!$B$30/'Abs3'!$J$2102*'Abs3'!J1553,0)</f>
        <v>0</v>
      </c>
      <c r="L1553" s="8">
        <f>Gmden!M1552</f>
        <v>6067838.6270017484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ROUND(Anteile!$B$31/'Abs3'!$M$2102*'Abs3'!M1553,0)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61256</v>
      </c>
      <c r="B1554" s="9">
        <f t="shared" si="120"/>
        <v>6</v>
      </c>
      <c r="C1554" s="9">
        <f t="shared" si="121"/>
        <v>0</v>
      </c>
      <c r="D1554" s="7" t="str">
        <f>Gmden!D1553</f>
        <v>Gaishorn am See</v>
      </c>
      <c r="E1554" s="8">
        <f>Gmden!E1553</f>
        <v>1309</v>
      </c>
      <c r="F1554" s="37">
        <f>Gmden!N1553</f>
        <v>0</v>
      </c>
      <c r="G1554" s="8">
        <f t="shared" si="122"/>
        <v>0</v>
      </c>
      <c r="H1554" s="25">
        <f>ROUND(Anteile!$B$29/'Abs3'!$G$2102*'Abs3'!G1554,0)</f>
        <v>0</v>
      </c>
      <c r="I1554" s="37">
        <f>Gmden!O1553</f>
        <v>0</v>
      </c>
      <c r="J1554" s="8">
        <f t="shared" si="123"/>
        <v>0</v>
      </c>
      <c r="K1554" s="25">
        <f>ROUND(Anteile!$B$30/'Abs3'!$J$2102*'Abs3'!J1554,0)</f>
        <v>0</v>
      </c>
      <c r="L1554" s="8">
        <f>Gmden!M1553</f>
        <v>1595986.5247234586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ROUND(Anteile!$B$31/'Abs3'!$M$2102*'Abs3'!M1554,0)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61257</v>
      </c>
      <c r="B1555" s="9">
        <f t="shared" si="120"/>
        <v>6</v>
      </c>
      <c r="C1555" s="9">
        <f t="shared" si="121"/>
        <v>0</v>
      </c>
      <c r="D1555" s="7" t="str">
        <f>Gmden!D1554</f>
        <v>Irdning-Donnersbachtal</v>
      </c>
      <c r="E1555" s="8">
        <f>Gmden!E1554</f>
        <v>4151</v>
      </c>
      <c r="F1555" s="37">
        <f>Gmden!N1554</f>
        <v>0</v>
      </c>
      <c r="G1555" s="8">
        <f t="shared" si="122"/>
        <v>0</v>
      </c>
      <c r="H1555" s="25">
        <f>ROUND(Anteile!$B$29/'Abs3'!$G$2102*'Abs3'!G1555,0)</f>
        <v>0</v>
      </c>
      <c r="I1555" s="37">
        <f>Gmden!O1554</f>
        <v>0</v>
      </c>
      <c r="J1555" s="8">
        <f t="shared" si="123"/>
        <v>0</v>
      </c>
      <c r="K1555" s="25">
        <f>ROUND(Anteile!$B$30/'Abs3'!$J$2102*'Abs3'!J1555,0)</f>
        <v>0</v>
      </c>
      <c r="L1555" s="8">
        <f>Gmden!M1554</f>
        <v>4292553.924953701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ROUND(Anteile!$B$31/'Abs3'!$M$2102*'Abs3'!M1555,0)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61258</v>
      </c>
      <c r="B1556" s="9">
        <f t="shared" si="120"/>
        <v>6</v>
      </c>
      <c r="C1556" s="9">
        <f t="shared" si="121"/>
        <v>0</v>
      </c>
      <c r="D1556" s="7" t="str">
        <f>Gmden!D1555</f>
        <v>Landl</v>
      </c>
      <c r="E1556" s="8">
        <f>Gmden!E1555</f>
        <v>2719</v>
      </c>
      <c r="F1556" s="37">
        <f>Gmden!N1555</f>
        <v>0</v>
      </c>
      <c r="G1556" s="8">
        <f t="shared" si="122"/>
        <v>0</v>
      </c>
      <c r="H1556" s="25">
        <f>ROUND(Anteile!$B$29/'Abs3'!$G$2102*'Abs3'!G1556,0)</f>
        <v>0</v>
      </c>
      <c r="I1556" s="37">
        <f>Gmden!O1555</f>
        <v>0</v>
      </c>
      <c r="J1556" s="8">
        <f t="shared" si="123"/>
        <v>0</v>
      </c>
      <c r="K1556" s="25">
        <f>ROUND(Anteile!$B$30/'Abs3'!$J$2102*'Abs3'!J1556,0)</f>
        <v>0</v>
      </c>
      <c r="L1556" s="8">
        <f>Gmden!M1555</f>
        <v>2799222.9645721782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ROUND(Anteile!$B$31/'Abs3'!$M$2102*'Abs3'!M1556,0)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61259</v>
      </c>
      <c r="B1557" s="9">
        <f t="shared" si="120"/>
        <v>6</v>
      </c>
      <c r="C1557" s="9">
        <f t="shared" si="121"/>
        <v>0</v>
      </c>
      <c r="D1557" s="7" t="str">
        <f>Gmden!D1556</f>
        <v>Liezen</v>
      </c>
      <c r="E1557" s="8">
        <f>Gmden!E1556</f>
        <v>8218</v>
      </c>
      <c r="F1557" s="37">
        <f>Gmden!N1556</f>
        <v>0</v>
      </c>
      <c r="G1557" s="8">
        <f t="shared" si="122"/>
        <v>0</v>
      </c>
      <c r="H1557" s="25">
        <f>ROUND(Anteile!$B$29/'Abs3'!$G$2102*'Abs3'!G1557,0)</f>
        <v>0</v>
      </c>
      <c r="I1557" s="37">
        <f>Gmden!O1556</f>
        <v>0</v>
      </c>
      <c r="J1557" s="8">
        <f t="shared" si="123"/>
        <v>0</v>
      </c>
      <c r="K1557" s="25">
        <f>ROUND(Anteile!$B$30/'Abs3'!$J$2102*'Abs3'!J1557,0)</f>
        <v>0</v>
      </c>
      <c r="L1557" s="8">
        <f>Gmden!M1556</f>
        <v>11767634.196227653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ROUND(Anteile!$B$31/'Abs3'!$M$2102*'Abs3'!M1557,0)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61260</v>
      </c>
      <c r="B1558" s="9">
        <f t="shared" si="120"/>
        <v>6</v>
      </c>
      <c r="C1558" s="9">
        <f t="shared" si="121"/>
        <v>0</v>
      </c>
      <c r="D1558" s="7" t="str">
        <f>Gmden!D1557</f>
        <v>Michaelerberg-Pruggern</v>
      </c>
      <c r="E1558" s="8">
        <f>Gmden!E1557</f>
        <v>1167</v>
      </c>
      <c r="F1558" s="37">
        <f>Gmden!N1557</f>
        <v>0</v>
      </c>
      <c r="G1558" s="8">
        <f t="shared" si="122"/>
        <v>0</v>
      </c>
      <c r="H1558" s="25">
        <f>ROUND(Anteile!$B$29/'Abs3'!$G$2102*'Abs3'!G1558,0)</f>
        <v>0</v>
      </c>
      <c r="I1558" s="37">
        <f>Gmden!O1557</f>
        <v>0</v>
      </c>
      <c r="J1558" s="8">
        <f t="shared" si="123"/>
        <v>0</v>
      </c>
      <c r="K1558" s="25">
        <f>ROUND(Anteile!$B$30/'Abs3'!$J$2102*'Abs3'!J1558,0)</f>
        <v>0</v>
      </c>
      <c r="L1558" s="8">
        <f>Gmden!M1557</f>
        <v>1351514.3485594215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ROUND(Anteile!$B$31/'Abs3'!$M$2102*'Abs3'!M1558,0)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61261</v>
      </c>
      <c r="B1559" s="9">
        <f t="shared" si="120"/>
        <v>6</v>
      </c>
      <c r="C1559" s="9">
        <f t="shared" si="121"/>
        <v>0</v>
      </c>
      <c r="D1559" s="7" t="str">
        <f>Gmden!D1558</f>
        <v>Mitterberg-Sankt Martin</v>
      </c>
      <c r="E1559" s="8">
        <f>Gmden!E1558</f>
        <v>1936</v>
      </c>
      <c r="F1559" s="37">
        <f>Gmden!N1558</f>
        <v>0</v>
      </c>
      <c r="G1559" s="8">
        <f t="shared" si="122"/>
        <v>0</v>
      </c>
      <c r="H1559" s="25">
        <f>ROUND(Anteile!$B$29/'Abs3'!$G$2102*'Abs3'!G1559,0)</f>
        <v>0</v>
      </c>
      <c r="I1559" s="37">
        <f>Gmden!O1558</f>
        <v>0</v>
      </c>
      <c r="J1559" s="8">
        <f t="shared" si="123"/>
        <v>0</v>
      </c>
      <c r="K1559" s="25">
        <f>ROUND(Anteile!$B$30/'Abs3'!$J$2102*'Abs3'!J1559,0)</f>
        <v>0</v>
      </c>
      <c r="L1559" s="8">
        <f>Gmden!M1558</f>
        <v>1921279.4731414998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ROUND(Anteile!$B$31/'Abs3'!$M$2102*'Abs3'!M1559,0)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61262</v>
      </c>
      <c r="B1560" s="9">
        <f t="shared" si="120"/>
        <v>6</v>
      </c>
      <c r="C1560" s="9">
        <f t="shared" si="121"/>
        <v>0</v>
      </c>
      <c r="D1560" s="7" t="str">
        <f>Gmden!D1559</f>
        <v>Öblarn</v>
      </c>
      <c r="E1560" s="8">
        <f>Gmden!E1559</f>
        <v>2008</v>
      </c>
      <c r="F1560" s="37">
        <f>Gmden!N1559</f>
        <v>0</v>
      </c>
      <c r="G1560" s="8">
        <f t="shared" si="122"/>
        <v>0</v>
      </c>
      <c r="H1560" s="25">
        <f>ROUND(Anteile!$B$29/'Abs3'!$G$2102*'Abs3'!G1560,0)</f>
        <v>0</v>
      </c>
      <c r="I1560" s="37">
        <f>Gmden!O1559</f>
        <v>0</v>
      </c>
      <c r="J1560" s="8">
        <f t="shared" si="123"/>
        <v>0</v>
      </c>
      <c r="K1560" s="25">
        <f>ROUND(Anteile!$B$30/'Abs3'!$J$2102*'Abs3'!J1560,0)</f>
        <v>0</v>
      </c>
      <c r="L1560" s="8">
        <f>Gmden!M1559</f>
        <v>1861831.9175383709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ROUND(Anteile!$B$31/'Abs3'!$M$2102*'Abs3'!M1560,0)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61263</v>
      </c>
      <c r="B1561" s="9">
        <f t="shared" si="120"/>
        <v>6</v>
      </c>
      <c r="C1561" s="9">
        <f t="shared" si="121"/>
        <v>0</v>
      </c>
      <c r="D1561" s="7" t="str">
        <f>Gmden!D1560</f>
        <v>Rottenmann</v>
      </c>
      <c r="E1561" s="8">
        <f>Gmden!E1560</f>
        <v>5228</v>
      </c>
      <c r="F1561" s="37">
        <f>Gmden!N1560</f>
        <v>0</v>
      </c>
      <c r="G1561" s="8">
        <f t="shared" si="122"/>
        <v>0</v>
      </c>
      <c r="H1561" s="25">
        <f>ROUND(Anteile!$B$29/'Abs3'!$G$2102*'Abs3'!G1561,0)</f>
        <v>0</v>
      </c>
      <c r="I1561" s="37">
        <f>Gmden!O1560</f>
        <v>0</v>
      </c>
      <c r="J1561" s="8">
        <f t="shared" si="123"/>
        <v>0</v>
      </c>
      <c r="K1561" s="25">
        <f>ROUND(Anteile!$B$30/'Abs3'!$J$2102*'Abs3'!J1561,0)</f>
        <v>0</v>
      </c>
      <c r="L1561" s="8">
        <f>Gmden!M1560</f>
        <v>6581354.4861999741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ROUND(Anteile!$B$31/'Abs3'!$M$2102*'Abs3'!M1561,0)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61264</v>
      </c>
      <c r="B1562" s="9">
        <f t="shared" si="120"/>
        <v>6</v>
      </c>
      <c r="C1562" s="9">
        <f t="shared" si="121"/>
        <v>0</v>
      </c>
      <c r="D1562" s="7" t="str">
        <f>Gmden!D1561</f>
        <v>Sankt Gallen</v>
      </c>
      <c r="E1562" s="8">
        <f>Gmden!E1561</f>
        <v>1818</v>
      </c>
      <c r="F1562" s="37">
        <f>Gmden!N1561</f>
        <v>0</v>
      </c>
      <c r="G1562" s="8">
        <f t="shared" si="122"/>
        <v>0</v>
      </c>
      <c r="H1562" s="25">
        <f>ROUND(Anteile!$B$29/'Abs3'!$G$2102*'Abs3'!G1562,0)</f>
        <v>0</v>
      </c>
      <c r="I1562" s="37">
        <f>Gmden!O1561</f>
        <v>0</v>
      </c>
      <c r="J1562" s="8">
        <f t="shared" si="123"/>
        <v>0</v>
      </c>
      <c r="K1562" s="25">
        <f>ROUND(Anteile!$B$30/'Abs3'!$J$2102*'Abs3'!J1562,0)</f>
        <v>0</v>
      </c>
      <c r="L1562" s="8">
        <f>Gmden!M1561</f>
        <v>2170403.0542413462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ROUND(Anteile!$B$31/'Abs3'!$M$2102*'Abs3'!M1562,0)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61265</v>
      </c>
      <c r="B1563" s="9">
        <f t="shared" si="120"/>
        <v>6</v>
      </c>
      <c r="C1563" s="9">
        <f t="shared" si="121"/>
        <v>0</v>
      </c>
      <c r="D1563" s="7" t="str">
        <f>Gmden!D1562</f>
        <v>Schladming</v>
      </c>
      <c r="E1563" s="8">
        <f>Gmden!E1562</f>
        <v>6647</v>
      </c>
      <c r="F1563" s="37">
        <f>Gmden!N1562</f>
        <v>0</v>
      </c>
      <c r="G1563" s="8">
        <f t="shared" si="122"/>
        <v>0</v>
      </c>
      <c r="H1563" s="25">
        <f>ROUND(Anteile!$B$29/'Abs3'!$G$2102*'Abs3'!G1563,0)</f>
        <v>0</v>
      </c>
      <c r="I1563" s="37">
        <f>Gmden!O1562</f>
        <v>0</v>
      </c>
      <c r="J1563" s="8">
        <f t="shared" si="123"/>
        <v>0</v>
      </c>
      <c r="K1563" s="25">
        <f>ROUND(Anteile!$B$30/'Abs3'!$J$2102*'Abs3'!J1563,0)</f>
        <v>0</v>
      </c>
      <c r="L1563" s="8">
        <f>Gmden!M1562</f>
        <v>11161257.593642775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ROUND(Anteile!$B$31/'Abs3'!$M$2102*'Abs3'!M1563,0)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61266</v>
      </c>
      <c r="B1564" s="9">
        <f t="shared" si="120"/>
        <v>6</v>
      </c>
      <c r="C1564" s="9">
        <f t="shared" si="121"/>
        <v>0</v>
      </c>
      <c r="D1564" s="7" t="str">
        <f>Gmden!D1563</f>
        <v>Sölk</v>
      </c>
      <c r="E1564" s="8">
        <f>Gmden!E1563</f>
        <v>1506</v>
      </c>
      <c r="F1564" s="37">
        <f>Gmden!N1563</f>
        <v>0</v>
      </c>
      <c r="G1564" s="8">
        <f t="shared" si="122"/>
        <v>0</v>
      </c>
      <c r="H1564" s="25">
        <f>ROUND(Anteile!$B$29/'Abs3'!$G$2102*'Abs3'!G1564,0)</f>
        <v>0</v>
      </c>
      <c r="I1564" s="37">
        <f>Gmden!O1563</f>
        <v>0</v>
      </c>
      <c r="J1564" s="8">
        <f t="shared" si="123"/>
        <v>0</v>
      </c>
      <c r="K1564" s="25">
        <f>ROUND(Anteile!$B$30/'Abs3'!$J$2102*'Abs3'!J1564,0)</f>
        <v>0</v>
      </c>
      <c r="L1564" s="8">
        <f>Gmden!M1563</f>
        <v>1365603.5444375509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ROUND(Anteile!$B$31/'Abs3'!$M$2102*'Abs3'!M1564,0)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61267</v>
      </c>
      <c r="B1565" s="9">
        <f t="shared" si="120"/>
        <v>6</v>
      </c>
      <c r="C1565" s="9">
        <f t="shared" si="121"/>
        <v>0</v>
      </c>
      <c r="D1565" s="7" t="str">
        <f>Gmden!D1564</f>
        <v>Stainach-Pürgg</v>
      </c>
      <c r="E1565" s="8">
        <f>Gmden!E1564</f>
        <v>2861</v>
      </c>
      <c r="F1565" s="37">
        <f>Gmden!N1564</f>
        <v>0</v>
      </c>
      <c r="G1565" s="8">
        <f t="shared" si="122"/>
        <v>0</v>
      </c>
      <c r="H1565" s="25">
        <f>ROUND(Anteile!$B$29/'Abs3'!$G$2102*'Abs3'!G1565,0)</f>
        <v>0</v>
      </c>
      <c r="I1565" s="37">
        <f>Gmden!O1564</f>
        <v>0</v>
      </c>
      <c r="J1565" s="8">
        <f t="shared" si="123"/>
        <v>0</v>
      </c>
      <c r="K1565" s="25">
        <f>ROUND(Anteile!$B$30/'Abs3'!$J$2102*'Abs3'!J1565,0)</f>
        <v>0</v>
      </c>
      <c r="L1565" s="8">
        <f>Gmden!M1564</f>
        <v>3775948.5739949546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ROUND(Anteile!$B$31/'Abs3'!$M$2102*'Abs3'!M1565,0)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61410</v>
      </c>
      <c r="B1566" s="9">
        <f t="shared" si="120"/>
        <v>6</v>
      </c>
      <c r="C1566" s="9">
        <f t="shared" si="121"/>
        <v>0</v>
      </c>
      <c r="D1566" s="7" t="str">
        <f>Gmden!D1565</f>
        <v>Mühlen</v>
      </c>
      <c r="E1566" s="8">
        <f>Gmden!E1565</f>
        <v>871</v>
      </c>
      <c r="F1566" s="37">
        <f>Gmden!N1565</f>
        <v>0</v>
      </c>
      <c r="G1566" s="8">
        <f t="shared" si="122"/>
        <v>0</v>
      </c>
      <c r="H1566" s="25">
        <f>ROUND(Anteile!$B$29/'Abs3'!$G$2102*'Abs3'!G1566,0)</f>
        <v>0</v>
      </c>
      <c r="I1566" s="37">
        <f>Gmden!O1565</f>
        <v>0</v>
      </c>
      <c r="J1566" s="8">
        <f t="shared" si="123"/>
        <v>0</v>
      </c>
      <c r="K1566" s="25">
        <f>ROUND(Anteile!$B$30/'Abs3'!$J$2102*'Abs3'!J1566,0)</f>
        <v>0</v>
      </c>
      <c r="L1566" s="8">
        <f>Gmden!M1565</f>
        <v>784987.56183332135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ROUND(Anteile!$B$31/'Abs3'!$M$2102*'Abs3'!M1566,0)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61413</v>
      </c>
      <c r="B1567" s="9">
        <f t="shared" si="120"/>
        <v>6</v>
      </c>
      <c r="C1567" s="9">
        <f t="shared" si="121"/>
        <v>0</v>
      </c>
      <c r="D1567" s="7" t="str">
        <f>Gmden!D1566</f>
        <v>Niederwölz</v>
      </c>
      <c r="E1567" s="8">
        <f>Gmden!E1566</f>
        <v>601</v>
      </c>
      <c r="F1567" s="37">
        <f>Gmden!N1566</f>
        <v>0</v>
      </c>
      <c r="G1567" s="8">
        <f t="shared" si="122"/>
        <v>0</v>
      </c>
      <c r="H1567" s="25">
        <f>ROUND(Anteile!$B$29/'Abs3'!$G$2102*'Abs3'!G1567,0)</f>
        <v>0</v>
      </c>
      <c r="I1567" s="37">
        <f>Gmden!O1566</f>
        <v>0</v>
      </c>
      <c r="J1567" s="8">
        <f t="shared" si="123"/>
        <v>0</v>
      </c>
      <c r="K1567" s="25">
        <f>ROUND(Anteile!$B$30/'Abs3'!$J$2102*'Abs3'!J1567,0)</f>
        <v>0</v>
      </c>
      <c r="L1567" s="8">
        <f>Gmden!M1566</f>
        <v>653582.39034772234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ROUND(Anteile!$B$31/'Abs3'!$M$2102*'Abs3'!M1567,0)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61425</v>
      </c>
      <c r="B1568" s="9">
        <f t="shared" si="120"/>
        <v>6</v>
      </c>
      <c r="C1568" s="9">
        <f t="shared" si="121"/>
        <v>0</v>
      </c>
      <c r="D1568" s="7" t="str">
        <f>Gmden!D1567</f>
        <v>St. Peter am Kammersberg</v>
      </c>
      <c r="E1568" s="8">
        <f>Gmden!E1567</f>
        <v>2054</v>
      </c>
      <c r="F1568" s="37">
        <f>Gmden!N1567</f>
        <v>0</v>
      </c>
      <c r="G1568" s="8">
        <f t="shared" si="122"/>
        <v>0</v>
      </c>
      <c r="H1568" s="25">
        <f>ROUND(Anteile!$B$29/'Abs3'!$G$2102*'Abs3'!G1568,0)</f>
        <v>0</v>
      </c>
      <c r="I1568" s="37">
        <f>Gmden!O1567</f>
        <v>0</v>
      </c>
      <c r="J1568" s="8">
        <f t="shared" si="123"/>
        <v>0</v>
      </c>
      <c r="K1568" s="25">
        <f>ROUND(Anteile!$B$30/'Abs3'!$J$2102*'Abs3'!J1568,0)</f>
        <v>0</v>
      </c>
      <c r="L1568" s="8">
        <f>Gmden!M1567</f>
        <v>1854029.2557674251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ROUND(Anteile!$B$31/'Abs3'!$M$2102*'Abs3'!M1568,0)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61428</v>
      </c>
      <c r="B1569" s="9">
        <f t="shared" si="120"/>
        <v>6</v>
      </c>
      <c r="C1569" s="9">
        <f t="shared" si="121"/>
        <v>0</v>
      </c>
      <c r="D1569" s="7" t="str">
        <f>Gmden!D1568</f>
        <v>Schöder</v>
      </c>
      <c r="E1569" s="8">
        <f>Gmden!E1568</f>
        <v>938</v>
      </c>
      <c r="F1569" s="37">
        <f>Gmden!N1568</f>
        <v>0</v>
      </c>
      <c r="G1569" s="8">
        <f t="shared" si="122"/>
        <v>0</v>
      </c>
      <c r="H1569" s="25">
        <f>ROUND(Anteile!$B$29/'Abs3'!$G$2102*'Abs3'!G1569,0)</f>
        <v>0</v>
      </c>
      <c r="I1569" s="37">
        <f>Gmden!O1568</f>
        <v>0</v>
      </c>
      <c r="J1569" s="8">
        <f t="shared" si="123"/>
        <v>0</v>
      </c>
      <c r="K1569" s="25">
        <f>ROUND(Anteile!$B$30/'Abs3'!$J$2102*'Abs3'!J1569,0)</f>
        <v>0</v>
      </c>
      <c r="L1569" s="8">
        <f>Gmden!M1568</f>
        <v>817066.60417607753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ROUND(Anteile!$B$31/'Abs3'!$M$2102*'Abs3'!M1569,0)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61437</v>
      </c>
      <c r="B1570" s="9">
        <f t="shared" si="120"/>
        <v>6</v>
      </c>
      <c r="C1570" s="9">
        <f t="shared" si="121"/>
        <v>0</v>
      </c>
      <c r="D1570" s="7" t="str">
        <f>Gmden!D1569</f>
        <v>Krakau</v>
      </c>
      <c r="E1570" s="8">
        <f>Gmden!E1569</f>
        <v>1401</v>
      </c>
      <c r="F1570" s="37">
        <f>Gmden!N1569</f>
        <v>0</v>
      </c>
      <c r="G1570" s="8">
        <f t="shared" si="122"/>
        <v>0</v>
      </c>
      <c r="H1570" s="25">
        <f>ROUND(Anteile!$B$29/'Abs3'!$G$2102*'Abs3'!G1570,0)</f>
        <v>0</v>
      </c>
      <c r="I1570" s="37">
        <f>Gmden!O1569</f>
        <v>0</v>
      </c>
      <c r="J1570" s="8">
        <f t="shared" si="123"/>
        <v>0</v>
      </c>
      <c r="K1570" s="25">
        <f>ROUND(Anteile!$B$30/'Abs3'!$J$2102*'Abs3'!J1570,0)</f>
        <v>0</v>
      </c>
      <c r="L1570" s="8">
        <f>Gmden!M1569</f>
        <v>1223456.6671958889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ROUND(Anteile!$B$31/'Abs3'!$M$2102*'Abs3'!M1570,0)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61438</v>
      </c>
      <c r="B1571" s="9">
        <f t="shared" si="120"/>
        <v>6</v>
      </c>
      <c r="C1571" s="9">
        <f t="shared" si="121"/>
        <v>0</v>
      </c>
      <c r="D1571" s="7" t="str">
        <f>Gmden!D1570</f>
        <v>Murau</v>
      </c>
      <c r="E1571" s="8">
        <f>Gmden!E1570</f>
        <v>3543</v>
      </c>
      <c r="F1571" s="37">
        <f>Gmden!N1570</f>
        <v>0</v>
      </c>
      <c r="G1571" s="8">
        <f t="shared" si="122"/>
        <v>0</v>
      </c>
      <c r="H1571" s="25">
        <f>ROUND(Anteile!$B$29/'Abs3'!$G$2102*'Abs3'!G1571,0)</f>
        <v>0</v>
      </c>
      <c r="I1571" s="37">
        <f>Gmden!O1570</f>
        <v>0</v>
      </c>
      <c r="J1571" s="8">
        <f t="shared" si="123"/>
        <v>0</v>
      </c>
      <c r="K1571" s="25">
        <f>ROUND(Anteile!$B$30/'Abs3'!$J$2102*'Abs3'!J1571,0)</f>
        <v>0</v>
      </c>
      <c r="L1571" s="8">
        <f>Gmden!M1570</f>
        <v>4631356.1264881557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ROUND(Anteile!$B$31/'Abs3'!$M$2102*'Abs3'!M1571,0)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61439</v>
      </c>
      <c r="B1572" s="9">
        <f t="shared" si="120"/>
        <v>6</v>
      </c>
      <c r="C1572" s="9">
        <f t="shared" si="121"/>
        <v>0</v>
      </c>
      <c r="D1572" s="7" t="str">
        <f>Gmden!D1571</f>
        <v>Neumarkt in der Steiermark</v>
      </c>
      <c r="E1572" s="8">
        <f>Gmden!E1571</f>
        <v>4919</v>
      </c>
      <c r="F1572" s="37">
        <f>Gmden!N1571</f>
        <v>0</v>
      </c>
      <c r="G1572" s="8">
        <f t="shared" si="122"/>
        <v>0</v>
      </c>
      <c r="H1572" s="25">
        <f>ROUND(Anteile!$B$29/'Abs3'!$G$2102*'Abs3'!G1572,0)</f>
        <v>0</v>
      </c>
      <c r="I1572" s="37">
        <f>Gmden!O1571</f>
        <v>0</v>
      </c>
      <c r="J1572" s="8">
        <f t="shared" si="123"/>
        <v>0</v>
      </c>
      <c r="K1572" s="25">
        <f>ROUND(Anteile!$B$30/'Abs3'!$J$2102*'Abs3'!J1572,0)</f>
        <v>0</v>
      </c>
      <c r="L1572" s="8">
        <f>Gmden!M1571</f>
        <v>5033696.7567784283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ROUND(Anteile!$B$31/'Abs3'!$M$2102*'Abs3'!M1572,0)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61440</v>
      </c>
      <c r="B1573" s="9">
        <f t="shared" si="120"/>
        <v>6</v>
      </c>
      <c r="C1573" s="9">
        <f t="shared" si="121"/>
        <v>0</v>
      </c>
      <c r="D1573" s="7" t="str">
        <f>Gmden!D1572</f>
        <v>Oberwölz</v>
      </c>
      <c r="E1573" s="8">
        <f>Gmden!E1572</f>
        <v>2946</v>
      </c>
      <c r="F1573" s="37">
        <f>Gmden!N1572</f>
        <v>0</v>
      </c>
      <c r="G1573" s="8">
        <f t="shared" si="122"/>
        <v>0</v>
      </c>
      <c r="H1573" s="25">
        <f>ROUND(Anteile!$B$29/'Abs3'!$G$2102*'Abs3'!G1573,0)</f>
        <v>0</v>
      </c>
      <c r="I1573" s="37">
        <f>Gmden!O1572</f>
        <v>0</v>
      </c>
      <c r="J1573" s="8">
        <f t="shared" si="123"/>
        <v>0</v>
      </c>
      <c r="K1573" s="25">
        <f>ROUND(Anteile!$B$30/'Abs3'!$J$2102*'Abs3'!J1573,0)</f>
        <v>0</v>
      </c>
      <c r="L1573" s="8">
        <f>Gmden!M1572</f>
        <v>2828255.4366089143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ROUND(Anteile!$B$31/'Abs3'!$M$2102*'Abs3'!M1573,0)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61441</v>
      </c>
      <c r="B1574" s="9">
        <f t="shared" si="120"/>
        <v>6</v>
      </c>
      <c r="C1574" s="9">
        <f t="shared" si="121"/>
        <v>0</v>
      </c>
      <c r="D1574" s="7" t="str">
        <f>Gmden!D1573</f>
        <v>Ranten</v>
      </c>
      <c r="E1574" s="8">
        <f>Gmden!E1573</f>
        <v>1167</v>
      </c>
      <c r="F1574" s="37">
        <f>Gmden!N1573</f>
        <v>0</v>
      </c>
      <c r="G1574" s="8">
        <f t="shared" si="122"/>
        <v>0</v>
      </c>
      <c r="H1574" s="25">
        <f>ROUND(Anteile!$B$29/'Abs3'!$G$2102*'Abs3'!G1574,0)</f>
        <v>0</v>
      </c>
      <c r="I1574" s="37">
        <f>Gmden!O1573</f>
        <v>0</v>
      </c>
      <c r="J1574" s="8">
        <f t="shared" si="123"/>
        <v>0</v>
      </c>
      <c r="K1574" s="25">
        <f>ROUND(Anteile!$B$30/'Abs3'!$J$2102*'Abs3'!J1574,0)</f>
        <v>0</v>
      </c>
      <c r="L1574" s="8">
        <f>Gmden!M1573</f>
        <v>986914.81734304246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ROUND(Anteile!$B$31/'Abs3'!$M$2102*'Abs3'!M1574,0)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61442</v>
      </c>
      <c r="B1575" s="9">
        <f t="shared" si="120"/>
        <v>6</v>
      </c>
      <c r="C1575" s="9">
        <f t="shared" si="121"/>
        <v>0</v>
      </c>
      <c r="D1575" s="7" t="str">
        <f>Gmden!D1574</f>
        <v>Sankt Georgen am Kreischberg</v>
      </c>
      <c r="E1575" s="8">
        <f>Gmden!E1574</f>
        <v>1760</v>
      </c>
      <c r="F1575" s="37">
        <f>Gmden!N1574</f>
        <v>0</v>
      </c>
      <c r="G1575" s="8">
        <f t="shared" si="122"/>
        <v>0</v>
      </c>
      <c r="H1575" s="25">
        <f>ROUND(Anteile!$B$29/'Abs3'!$G$2102*'Abs3'!G1575,0)</f>
        <v>0</v>
      </c>
      <c r="I1575" s="37">
        <f>Gmden!O1574</f>
        <v>0</v>
      </c>
      <c r="J1575" s="8">
        <f t="shared" si="123"/>
        <v>0</v>
      </c>
      <c r="K1575" s="25">
        <f>ROUND(Anteile!$B$30/'Abs3'!$J$2102*'Abs3'!J1575,0)</f>
        <v>0</v>
      </c>
      <c r="L1575" s="8">
        <f>Gmden!M1574</f>
        <v>2159342.0198257114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ROUND(Anteile!$B$31/'Abs3'!$M$2102*'Abs3'!M1575,0)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61443</v>
      </c>
      <c r="B1576" s="9">
        <f t="shared" si="120"/>
        <v>6</v>
      </c>
      <c r="C1576" s="9">
        <f t="shared" si="121"/>
        <v>0</v>
      </c>
      <c r="D1576" s="7" t="str">
        <f>Gmden!D1575</f>
        <v>Sankt Lambrecht</v>
      </c>
      <c r="E1576" s="8">
        <f>Gmden!E1575</f>
        <v>1821</v>
      </c>
      <c r="F1576" s="37">
        <f>Gmden!N1575</f>
        <v>0</v>
      </c>
      <c r="G1576" s="8">
        <f t="shared" si="122"/>
        <v>0</v>
      </c>
      <c r="H1576" s="25">
        <f>ROUND(Anteile!$B$29/'Abs3'!$G$2102*'Abs3'!G1576,0)</f>
        <v>0</v>
      </c>
      <c r="I1576" s="37">
        <f>Gmden!O1575</f>
        <v>0</v>
      </c>
      <c r="J1576" s="8">
        <f t="shared" si="123"/>
        <v>0</v>
      </c>
      <c r="K1576" s="25">
        <f>ROUND(Anteile!$B$30/'Abs3'!$J$2102*'Abs3'!J1576,0)</f>
        <v>0</v>
      </c>
      <c r="L1576" s="8">
        <f>Gmden!M1575</f>
        <v>1893253.8580101421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ROUND(Anteile!$B$31/'Abs3'!$M$2102*'Abs3'!M1576,0)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61444</v>
      </c>
      <c r="B1577" s="9">
        <f t="shared" si="120"/>
        <v>6</v>
      </c>
      <c r="C1577" s="9">
        <f t="shared" si="121"/>
        <v>0</v>
      </c>
      <c r="D1577" s="7" t="str">
        <f>Gmden!D1576</f>
        <v>Scheifling</v>
      </c>
      <c r="E1577" s="8">
        <f>Gmden!E1576</f>
        <v>2126</v>
      </c>
      <c r="F1577" s="37">
        <f>Gmden!N1576</f>
        <v>0</v>
      </c>
      <c r="G1577" s="8">
        <f t="shared" si="122"/>
        <v>0</v>
      </c>
      <c r="H1577" s="25">
        <f>ROUND(Anteile!$B$29/'Abs3'!$G$2102*'Abs3'!G1577,0)</f>
        <v>0</v>
      </c>
      <c r="I1577" s="37">
        <f>Gmden!O1576</f>
        <v>0</v>
      </c>
      <c r="J1577" s="8">
        <f t="shared" si="123"/>
        <v>0</v>
      </c>
      <c r="K1577" s="25">
        <f>ROUND(Anteile!$B$30/'Abs3'!$J$2102*'Abs3'!J1577,0)</f>
        <v>0</v>
      </c>
      <c r="L1577" s="8">
        <f>Gmden!M1576</f>
        <v>2447318.3269429272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ROUND(Anteile!$B$31/'Abs3'!$M$2102*'Abs3'!M1577,0)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61445</v>
      </c>
      <c r="B1578" s="9">
        <f t="shared" si="120"/>
        <v>6</v>
      </c>
      <c r="C1578" s="9">
        <f t="shared" si="121"/>
        <v>0</v>
      </c>
      <c r="D1578" s="7" t="str">
        <f>Gmden!D1577</f>
        <v>Stadl-Predlitz</v>
      </c>
      <c r="E1578" s="8">
        <f>Gmden!E1577</f>
        <v>1656</v>
      </c>
      <c r="F1578" s="37">
        <f>Gmden!N1577</f>
        <v>0</v>
      </c>
      <c r="G1578" s="8">
        <f t="shared" si="122"/>
        <v>0</v>
      </c>
      <c r="H1578" s="25">
        <f>ROUND(Anteile!$B$29/'Abs3'!$G$2102*'Abs3'!G1578,0)</f>
        <v>0</v>
      </c>
      <c r="I1578" s="37">
        <f>Gmden!O1577</f>
        <v>0</v>
      </c>
      <c r="J1578" s="8">
        <f t="shared" si="123"/>
        <v>0</v>
      </c>
      <c r="K1578" s="25">
        <f>ROUND(Anteile!$B$30/'Abs3'!$J$2102*'Abs3'!J1578,0)</f>
        <v>0</v>
      </c>
      <c r="L1578" s="8">
        <f>Gmden!M1577</f>
        <v>2064574.7356311604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ROUND(Anteile!$B$31/'Abs3'!$M$2102*'Abs3'!M1578,0)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61446</v>
      </c>
      <c r="B1579" s="9">
        <f t="shared" si="120"/>
        <v>6</v>
      </c>
      <c r="C1579" s="9">
        <f t="shared" si="121"/>
        <v>0</v>
      </c>
      <c r="D1579" s="7" t="str">
        <f>Gmden!D1578</f>
        <v>Teufenbach-Katsch</v>
      </c>
      <c r="E1579" s="8">
        <f>Gmden!E1578</f>
        <v>1886</v>
      </c>
      <c r="F1579" s="37">
        <f>Gmden!N1578</f>
        <v>0</v>
      </c>
      <c r="G1579" s="8">
        <f t="shared" si="122"/>
        <v>0</v>
      </c>
      <c r="H1579" s="25">
        <f>ROUND(Anteile!$B$29/'Abs3'!$G$2102*'Abs3'!G1579,0)</f>
        <v>0</v>
      </c>
      <c r="I1579" s="37">
        <f>Gmden!O1578</f>
        <v>0</v>
      </c>
      <c r="J1579" s="8">
        <f t="shared" si="123"/>
        <v>0</v>
      </c>
      <c r="K1579" s="25">
        <f>ROUND(Anteile!$B$30/'Abs3'!$J$2102*'Abs3'!J1579,0)</f>
        <v>0</v>
      </c>
      <c r="L1579" s="8">
        <f>Gmden!M1578</f>
        <v>2558285.3538370919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ROUND(Anteile!$B$31/'Abs3'!$M$2102*'Abs3'!M1579,0)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61611</v>
      </c>
      <c r="B1580" s="9">
        <f t="shared" si="120"/>
        <v>6</v>
      </c>
      <c r="C1580" s="9">
        <f t="shared" si="121"/>
        <v>0</v>
      </c>
      <c r="D1580" s="7" t="str">
        <f>Gmden!D1579</f>
        <v>Krottendorf-Gaisfeld</v>
      </c>
      <c r="E1580" s="8">
        <f>Gmden!E1579</f>
        <v>2487</v>
      </c>
      <c r="F1580" s="37">
        <f>Gmden!N1579</f>
        <v>0</v>
      </c>
      <c r="G1580" s="8">
        <f t="shared" si="122"/>
        <v>0</v>
      </c>
      <c r="H1580" s="25">
        <f>ROUND(Anteile!$B$29/'Abs3'!$G$2102*'Abs3'!G1580,0)</f>
        <v>0</v>
      </c>
      <c r="I1580" s="37">
        <f>Gmden!O1579</f>
        <v>0</v>
      </c>
      <c r="J1580" s="8">
        <f t="shared" si="123"/>
        <v>0</v>
      </c>
      <c r="K1580" s="25">
        <f>ROUND(Anteile!$B$30/'Abs3'!$J$2102*'Abs3'!J1580,0)</f>
        <v>0</v>
      </c>
      <c r="L1580" s="8">
        <f>Gmden!M1579</f>
        <v>2402485.9048498934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ROUND(Anteile!$B$31/'Abs3'!$M$2102*'Abs3'!M1580,0)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61612</v>
      </c>
      <c r="B1581" s="9">
        <f t="shared" si="120"/>
        <v>6</v>
      </c>
      <c r="C1581" s="9">
        <f t="shared" si="121"/>
        <v>0</v>
      </c>
      <c r="D1581" s="7" t="str">
        <f>Gmden!D1580</f>
        <v>Ligist</v>
      </c>
      <c r="E1581" s="8">
        <f>Gmden!E1580</f>
        <v>3258</v>
      </c>
      <c r="F1581" s="37">
        <f>Gmden!N1580</f>
        <v>0</v>
      </c>
      <c r="G1581" s="8">
        <f t="shared" si="122"/>
        <v>0</v>
      </c>
      <c r="H1581" s="25">
        <f>ROUND(Anteile!$B$29/'Abs3'!$G$2102*'Abs3'!G1581,0)</f>
        <v>0</v>
      </c>
      <c r="I1581" s="37">
        <f>Gmden!O1580</f>
        <v>0</v>
      </c>
      <c r="J1581" s="8">
        <f t="shared" si="123"/>
        <v>0</v>
      </c>
      <c r="K1581" s="25">
        <f>ROUND(Anteile!$B$30/'Abs3'!$J$2102*'Abs3'!J1581,0)</f>
        <v>0</v>
      </c>
      <c r="L1581" s="8">
        <f>Gmden!M1580</f>
        <v>2933709.1270928639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ROUND(Anteile!$B$31/'Abs3'!$M$2102*'Abs3'!M1581,0)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61615</v>
      </c>
      <c r="B1582" s="9">
        <f t="shared" si="120"/>
        <v>6</v>
      </c>
      <c r="C1582" s="9">
        <f t="shared" si="121"/>
        <v>0</v>
      </c>
      <c r="D1582" s="7" t="str">
        <f>Gmden!D1581</f>
        <v>Mooskirchen</v>
      </c>
      <c r="E1582" s="8">
        <f>Gmden!E1581</f>
        <v>2195</v>
      </c>
      <c r="F1582" s="37">
        <f>Gmden!N1581</f>
        <v>0</v>
      </c>
      <c r="G1582" s="8">
        <f t="shared" si="122"/>
        <v>0</v>
      </c>
      <c r="H1582" s="25">
        <f>ROUND(Anteile!$B$29/'Abs3'!$G$2102*'Abs3'!G1582,0)</f>
        <v>0</v>
      </c>
      <c r="I1582" s="37">
        <f>Gmden!O1581</f>
        <v>0</v>
      </c>
      <c r="J1582" s="8">
        <f t="shared" si="123"/>
        <v>0</v>
      </c>
      <c r="K1582" s="25">
        <f>ROUND(Anteile!$B$30/'Abs3'!$J$2102*'Abs3'!J1582,0)</f>
        <v>0</v>
      </c>
      <c r="L1582" s="8">
        <f>Gmden!M1581</f>
        <v>1920223.003283279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ROUND(Anteile!$B$31/'Abs3'!$M$2102*'Abs3'!M1582,0)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61618</v>
      </c>
      <c r="B1583" s="9">
        <f t="shared" si="120"/>
        <v>6</v>
      </c>
      <c r="C1583" s="9">
        <f t="shared" si="121"/>
        <v>0</v>
      </c>
      <c r="D1583" s="7" t="str">
        <f>Gmden!D1582</f>
        <v>Rosental an der Kainach</v>
      </c>
      <c r="E1583" s="8">
        <f>Gmden!E1582</f>
        <v>1675</v>
      </c>
      <c r="F1583" s="37">
        <f>Gmden!N1582</f>
        <v>0</v>
      </c>
      <c r="G1583" s="8">
        <f t="shared" si="122"/>
        <v>0</v>
      </c>
      <c r="H1583" s="25">
        <f>ROUND(Anteile!$B$29/'Abs3'!$G$2102*'Abs3'!G1583,0)</f>
        <v>0</v>
      </c>
      <c r="I1583" s="37">
        <f>Gmden!O1582</f>
        <v>0</v>
      </c>
      <c r="J1583" s="8">
        <f t="shared" si="123"/>
        <v>0</v>
      </c>
      <c r="K1583" s="25">
        <f>ROUND(Anteile!$B$30/'Abs3'!$J$2102*'Abs3'!J1583,0)</f>
        <v>0</v>
      </c>
      <c r="L1583" s="8">
        <f>Gmden!M1582</f>
        <v>2019629.8437810901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ROUND(Anteile!$B$31/'Abs3'!$M$2102*'Abs3'!M1583,0)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61621</v>
      </c>
      <c r="B1584" s="9">
        <f t="shared" si="120"/>
        <v>6</v>
      </c>
      <c r="C1584" s="9">
        <f t="shared" si="121"/>
        <v>0</v>
      </c>
      <c r="D1584" s="7" t="str">
        <f>Gmden!D1583</f>
        <v>Sankt Martin am Wöllmißberg</v>
      </c>
      <c r="E1584" s="8">
        <f>Gmden!E1583</f>
        <v>807</v>
      </c>
      <c r="F1584" s="37">
        <f>Gmden!N1583</f>
        <v>0</v>
      </c>
      <c r="G1584" s="8">
        <f t="shared" si="122"/>
        <v>0</v>
      </c>
      <c r="H1584" s="25">
        <f>ROUND(Anteile!$B$29/'Abs3'!$G$2102*'Abs3'!G1584,0)</f>
        <v>0</v>
      </c>
      <c r="I1584" s="37">
        <f>Gmden!O1583</f>
        <v>0</v>
      </c>
      <c r="J1584" s="8">
        <f t="shared" si="123"/>
        <v>0</v>
      </c>
      <c r="K1584" s="25">
        <f>ROUND(Anteile!$B$30/'Abs3'!$J$2102*'Abs3'!J1584,0)</f>
        <v>0</v>
      </c>
      <c r="L1584" s="8">
        <f>Gmden!M1583</f>
        <v>671289.51953512814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ROUND(Anteile!$B$31/'Abs3'!$M$2102*'Abs3'!M1584,0)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61624</v>
      </c>
      <c r="B1585" s="9">
        <f t="shared" si="120"/>
        <v>6</v>
      </c>
      <c r="C1585" s="9">
        <f t="shared" si="121"/>
        <v>0</v>
      </c>
      <c r="D1585" s="7" t="str">
        <f>Gmden!D1584</f>
        <v>Stallhofen</v>
      </c>
      <c r="E1585" s="8">
        <f>Gmden!E1584</f>
        <v>3104</v>
      </c>
      <c r="F1585" s="37">
        <f>Gmden!N1584</f>
        <v>0</v>
      </c>
      <c r="G1585" s="8">
        <f t="shared" si="122"/>
        <v>0</v>
      </c>
      <c r="H1585" s="25">
        <f>ROUND(Anteile!$B$29/'Abs3'!$G$2102*'Abs3'!G1585,0)</f>
        <v>0</v>
      </c>
      <c r="I1585" s="37">
        <f>Gmden!O1584</f>
        <v>0</v>
      </c>
      <c r="J1585" s="8">
        <f t="shared" si="123"/>
        <v>0</v>
      </c>
      <c r="K1585" s="25">
        <f>ROUND(Anteile!$B$30/'Abs3'!$J$2102*'Abs3'!J1585,0)</f>
        <v>0</v>
      </c>
      <c r="L1585" s="8">
        <f>Gmden!M1584</f>
        <v>2859013.0261053755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ROUND(Anteile!$B$31/'Abs3'!$M$2102*'Abs3'!M1585,0)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61625</v>
      </c>
      <c r="B1586" s="9">
        <f t="shared" si="120"/>
        <v>6</v>
      </c>
      <c r="C1586" s="9">
        <f t="shared" si="121"/>
        <v>0</v>
      </c>
      <c r="D1586" s="7" t="str">
        <f>Gmden!D1585</f>
        <v>Voitsberg</v>
      </c>
      <c r="E1586" s="8">
        <f>Gmden!E1585</f>
        <v>9385</v>
      </c>
      <c r="F1586" s="37">
        <f>Gmden!N1585</f>
        <v>0</v>
      </c>
      <c r="G1586" s="8">
        <f t="shared" si="122"/>
        <v>0</v>
      </c>
      <c r="H1586" s="25">
        <f>ROUND(Anteile!$B$29/'Abs3'!$G$2102*'Abs3'!G1586,0)</f>
        <v>0</v>
      </c>
      <c r="I1586" s="37">
        <f>Gmden!O1585</f>
        <v>0</v>
      </c>
      <c r="J1586" s="8">
        <f t="shared" si="123"/>
        <v>0</v>
      </c>
      <c r="K1586" s="25">
        <f>ROUND(Anteile!$B$30/'Abs3'!$J$2102*'Abs3'!J1586,0)</f>
        <v>0</v>
      </c>
      <c r="L1586" s="8">
        <f>Gmden!M1585</f>
        <v>11359426.03491701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ROUND(Anteile!$B$31/'Abs3'!$M$2102*'Abs3'!M1586,0)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61626</v>
      </c>
      <c r="B1587" s="9">
        <f t="shared" si="120"/>
        <v>6</v>
      </c>
      <c r="C1587" s="9">
        <f t="shared" si="121"/>
        <v>0</v>
      </c>
      <c r="D1587" s="7" t="str">
        <f>Gmden!D1586</f>
        <v>Bärnbach</v>
      </c>
      <c r="E1587" s="8">
        <f>Gmden!E1586</f>
        <v>5644</v>
      </c>
      <c r="F1587" s="37">
        <f>Gmden!N1586</f>
        <v>0</v>
      </c>
      <c r="G1587" s="8">
        <f t="shared" si="122"/>
        <v>0</v>
      </c>
      <c r="H1587" s="25">
        <f>ROUND(Anteile!$B$29/'Abs3'!$G$2102*'Abs3'!G1587,0)</f>
        <v>0</v>
      </c>
      <c r="I1587" s="37">
        <f>Gmden!O1586</f>
        <v>0</v>
      </c>
      <c r="J1587" s="8">
        <f t="shared" si="123"/>
        <v>0</v>
      </c>
      <c r="K1587" s="25">
        <f>ROUND(Anteile!$B$30/'Abs3'!$J$2102*'Abs3'!J1587,0)</f>
        <v>0</v>
      </c>
      <c r="L1587" s="8">
        <f>Gmden!M1586</f>
        <v>5867980.0452122232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ROUND(Anteile!$B$31/'Abs3'!$M$2102*'Abs3'!M1587,0)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61627</v>
      </c>
      <c r="B1588" s="9">
        <f t="shared" si="120"/>
        <v>6</v>
      </c>
      <c r="C1588" s="9">
        <f t="shared" si="121"/>
        <v>0</v>
      </c>
      <c r="D1588" s="7" t="str">
        <f>Gmden!D1587</f>
        <v>Edelschrott</v>
      </c>
      <c r="E1588" s="8">
        <f>Gmden!E1587</f>
        <v>1725</v>
      </c>
      <c r="F1588" s="37">
        <f>Gmden!N1587</f>
        <v>0</v>
      </c>
      <c r="G1588" s="8">
        <f t="shared" si="122"/>
        <v>0</v>
      </c>
      <c r="H1588" s="25">
        <f>ROUND(Anteile!$B$29/'Abs3'!$G$2102*'Abs3'!G1588,0)</f>
        <v>0</v>
      </c>
      <c r="I1588" s="37">
        <f>Gmden!O1587</f>
        <v>0</v>
      </c>
      <c r="J1588" s="8">
        <f t="shared" si="123"/>
        <v>0</v>
      </c>
      <c r="K1588" s="25">
        <f>ROUND(Anteile!$B$30/'Abs3'!$J$2102*'Abs3'!J1588,0)</f>
        <v>0</v>
      </c>
      <c r="L1588" s="8">
        <f>Gmden!M1587</f>
        <v>1537903.3065554691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ROUND(Anteile!$B$31/'Abs3'!$M$2102*'Abs3'!M1588,0)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61628</v>
      </c>
      <c r="B1589" s="9">
        <f t="shared" si="120"/>
        <v>6</v>
      </c>
      <c r="C1589" s="9">
        <f t="shared" si="121"/>
        <v>0</v>
      </c>
      <c r="D1589" s="7" t="str">
        <f>Gmden!D1588</f>
        <v>Geistthal-Södingberg</v>
      </c>
      <c r="E1589" s="8">
        <f>Gmden!E1588</f>
        <v>1524</v>
      </c>
      <c r="F1589" s="37">
        <f>Gmden!N1588</f>
        <v>0</v>
      </c>
      <c r="G1589" s="8">
        <f t="shared" si="122"/>
        <v>0</v>
      </c>
      <c r="H1589" s="25">
        <f>ROUND(Anteile!$B$29/'Abs3'!$G$2102*'Abs3'!G1589,0)</f>
        <v>0</v>
      </c>
      <c r="I1589" s="37">
        <f>Gmden!O1588</f>
        <v>0</v>
      </c>
      <c r="J1589" s="8">
        <f t="shared" si="123"/>
        <v>0</v>
      </c>
      <c r="K1589" s="25">
        <f>ROUND(Anteile!$B$30/'Abs3'!$J$2102*'Abs3'!J1589,0)</f>
        <v>0</v>
      </c>
      <c r="L1589" s="8">
        <f>Gmden!M1588</f>
        <v>1246644.7114641084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ROUND(Anteile!$B$31/'Abs3'!$M$2102*'Abs3'!M1589,0)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61629</v>
      </c>
      <c r="B1590" s="9">
        <f t="shared" si="120"/>
        <v>6</v>
      </c>
      <c r="C1590" s="9">
        <f t="shared" si="121"/>
        <v>0</v>
      </c>
      <c r="D1590" s="7" t="str">
        <f>Gmden!D1589</f>
        <v>Hirschegg-Pack</v>
      </c>
      <c r="E1590" s="8">
        <f>Gmden!E1589</f>
        <v>1015</v>
      </c>
      <c r="F1590" s="37">
        <f>Gmden!N1589</f>
        <v>0</v>
      </c>
      <c r="G1590" s="8">
        <f t="shared" si="122"/>
        <v>0</v>
      </c>
      <c r="H1590" s="25">
        <f>ROUND(Anteile!$B$29/'Abs3'!$G$2102*'Abs3'!G1590,0)</f>
        <v>0</v>
      </c>
      <c r="I1590" s="37">
        <f>Gmden!O1589</f>
        <v>0</v>
      </c>
      <c r="J1590" s="8">
        <f t="shared" si="123"/>
        <v>0</v>
      </c>
      <c r="K1590" s="25">
        <f>ROUND(Anteile!$B$30/'Abs3'!$J$2102*'Abs3'!J1590,0)</f>
        <v>0</v>
      </c>
      <c r="L1590" s="8">
        <f>Gmden!M1589</f>
        <v>915182.46141341561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ROUND(Anteile!$B$31/'Abs3'!$M$2102*'Abs3'!M1590,0)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61630</v>
      </c>
      <c r="B1591" s="9">
        <f t="shared" si="120"/>
        <v>6</v>
      </c>
      <c r="C1591" s="9">
        <f t="shared" si="121"/>
        <v>0</v>
      </c>
      <c r="D1591" s="7" t="str">
        <f>Gmden!D1590</f>
        <v>Kainach bei Voitsberg</v>
      </c>
      <c r="E1591" s="8">
        <f>Gmden!E1590</f>
        <v>1596</v>
      </c>
      <c r="F1591" s="37">
        <f>Gmden!N1590</f>
        <v>0</v>
      </c>
      <c r="G1591" s="8">
        <f t="shared" si="122"/>
        <v>0</v>
      </c>
      <c r="H1591" s="25">
        <f>ROUND(Anteile!$B$29/'Abs3'!$G$2102*'Abs3'!G1591,0)</f>
        <v>0</v>
      </c>
      <c r="I1591" s="37">
        <f>Gmden!O1590</f>
        <v>0</v>
      </c>
      <c r="J1591" s="8">
        <f t="shared" si="123"/>
        <v>0</v>
      </c>
      <c r="K1591" s="25">
        <f>ROUND(Anteile!$B$30/'Abs3'!$J$2102*'Abs3'!J1591,0)</f>
        <v>0</v>
      </c>
      <c r="L1591" s="8">
        <f>Gmden!M1590</f>
        <v>1381486.6255490268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ROUND(Anteile!$B$31/'Abs3'!$M$2102*'Abs3'!M1591,0)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61631</v>
      </c>
      <c r="B1592" s="9">
        <f t="shared" si="120"/>
        <v>6</v>
      </c>
      <c r="C1592" s="9">
        <f t="shared" si="121"/>
        <v>0</v>
      </c>
      <c r="D1592" s="7" t="str">
        <f>Gmden!D1591</f>
        <v>Köflach</v>
      </c>
      <c r="E1592" s="8">
        <f>Gmden!E1591</f>
        <v>9872</v>
      </c>
      <c r="F1592" s="37">
        <f>Gmden!N1591</f>
        <v>0</v>
      </c>
      <c r="G1592" s="8">
        <f t="shared" si="122"/>
        <v>0</v>
      </c>
      <c r="H1592" s="25">
        <f>ROUND(Anteile!$B$29/'Abs3'!$G$2102*'Abs3'!G1592,0)</f>
        <v>0</v>
      </c>
      <c r="I1592" s="37">
        <f>Gmden!O1591</f>
        <v>0</v>
      </c>
      <c r="J1592" s="8">
        <f t="shared" si="123"/>
        <v>0</v>
      </c>
      <c r="K1592" s="25">
        <f>ROUND(Anteile!$B$30/'Abs3'!$J$2102*'Abs3'!J1592,0)</f>
        <v>0</v>
      </c>
      <c r="L1592" s="8">
        <f>Gmden!M1591</f>
        <v>12161364.510262158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ROUND(Anteile!$B$31/'Abs3'!$M$2102*'Abs3'!M1592,0)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61632</v>
      </c>
      <c r="B1593" s="9">
        <f t="shared" si="120"/>
        <v>6</v>
      </c>
      <c r="C1593" s="9">
        <f t="shared" si="121"/>
        <v>0</v>
      </c>
      <c r="D1593" s="7" t="str">
        <f>Gmden!D1592</f>
        <v>Maria Lankowitz</v>
      </c>
      <c r="E1593" s="8">
        <f>Gmden!E1592</f>
        <v>2830</v>
      </c>
      <c r="F1593" s="37">
        <f>Gmden!N1592</f>
        <v>0</v>
      </c>
      <c r="G1593" s="8">
        <f t="shared" si="122"/>
        <v>0</v>
      </c>
      <c r="H1593" s="25">
        <f>ROUND(Anteile!$B$29/'Abs3'!$G$2102*'Abs3'!G1593,0)</f>
        <v>0</v>
      </c>
      <c r="I1593" s="37">
        <f>Gmden!O1592</f>
        <v>0</v>
      </c>
      <c r="J1593" s="8">
        <f t="shared" si="123"/>
        <v>0</v>
      </c>
      <c r="K1593" s="25">
        <f>ROUND(Anteile!$B$30/'Abs3'!$J$2102*'Abs3'!J1593,0)</f>
        <v>0</v>
      </c>
      <c r="L1593" s="8">
        <f>Gmden!M1592</f>
        <v>2571059.6456562211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ROUND(Anteile!$B$31/'Abs3'!$M$2102*'Abs3'!M1593,0)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61633</v>
      </c>
      <c r="B1594" s="9">
        <f t="shared" si="120"/>
        <v>6</v>
      </c>
      <c r="C1594" s="9">
        <f t="shared" si="121"/>
        <v>0</v>
      </c>
      <c r="D1594" s="7" t="str">
        <f>Gmden!D1593</f>
        <v>Söding-Sankt Johann</v>
      </c>
      <c r="E1594" s="8">
        <f>Gmden!E1593</f>
        <v>4100</v>
      </c>
      <c r="F1594" s="37">
        <f>Gmden!N1593</f>
        <v>0</v>
      </c>
      <c r="G1594" s="8">
        <f t="shared" si="122"/>
        <v>0</v>
      </c>
      <c r="H1594" s="25">
        <f>ROUND(Anteile!$B$29/'Abs3'!$G$2102*'Abs3'!G1594,0)</f>
        <v>0</v>
      </c>
      <c r="I1594" s="37">
        <f>Gmden!O1593</f>
        <v>0</v>
      </c>
      <c r="J1594" s="8">
        <f t="shared" si="123"/>
        <v>0</v>
      </c>
      <c r="K1594" s="25">
        <f>ROUND(Anteile!$B$30/'Abs3'!$J$2102*'Abs3'!J1594,0)</f>
        <v>0</v>
      </c>
      <c r="L1594" s="8">
        <f>Gmden!M1593</f>
        <v>4257167.7520004446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ROUND(Anteile!$B$31/'Abs3'!$M$2102*'Abs3'!M1594,0)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61701</v>
      </c>
      <c r="B1595" s="9">
        <f t="shared" si="120"/>
        <v>6</v>
      </c>
      <c r="C1595" s="9">
        <f t="shared" si="121"/>
        <v>0</v>
      </c>
      <c r="D1595" s="7" t="str">
        <f>Gmden!D1594</f>
        <v>Albersdorf-Prebuch</v>
      </c>
      <c r="E1595" s="8">
        <f>Gmden!E1594</f>
        <v>2134</v>
      </c>
      <c r="F1595" s="37">
        <f>Gmden!N1594</f>
        <v>0</v>
      </c>
      <c r="G1595" s="8">
        <f t="shared" si="122"/>
        <v>0</v>
      </c>
      <c r="H1595" s="25">
        <f>ROUND(Anteile!$B$29/'Abs3'!$G$2102*'Abs3'!G1595,0)</f>
        <v>0</v>
      </c>
      <c r="I1595" s="37">
        <f>Gmden!O1594</f>
        <v>0</v>
      </c>
      <c r="J1595" s="8">
        <f t="shared" si="123"/>
        <v>0</v>
      </c>
      <c r="K1595" s="25">
        <f>ROUND(Anteile!$B$30/'Abs3'!$J$2102*'Abs3'!J1595,0)</f>
        <v>0</v>
      </c>
      <c r="L1595" s="8">
        <f>Gmden!M1594</f>
        <v>3947573.0560171343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ROUND(Anteile!$B$31/'Abs3'!$M$2102*'Abs3'!M1595,0)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61708</v>
      </c>
      <c r="B1596" s="9">
        <f t="shared" si="120"/>
        <v>6</v>
      </c>
      <c r="C1596" s="9">
        <f t="shared" si="121"/>
        <v>0</v>
      </c>
      <c r="D1596" s="7" t="str">
        <f>Gmden!D1595</f>
        <v>Fischbach</v>
      </c>
      <c r="E1596" s="8">
        <f>Gmden!E1595</f>
        <v>1527</v>
      </c>
      <c r="F1596" s="37">
        <f>Gmden!N1595</f>
        <v>0</v>
      </c>
      <c r="G1596" s="8">
        <f t="shared" si="122"/>
        <v>0</v>
      </c>
      <c r="H1596" s="25">
        <f>ROUND(Anteile!$B$29/'Abs3'!$G$2102*'Abs3'!G1596,0)</f>
        <v>0</v>
      </c>
      <c r="I1596" s="37">
        <f>Gmden!O1595</f>
        <v>0</v>
      </c>
      <c r="J1596" s="8">
        <f t="shared" si="123"/>
        <v>0</v>
      </c>
      <c r="K1596" s="25">
        <f>ROUND(Anteile!$B$30/'Abs3'!$J$2102*'Abs3'!J1596,0)</f>
        <v>0</v>
      </c>
      <c r="L1596" s="8">
        <f>Gmden!M1595</f>
        <v>1398615.9678858833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ROUND(Anteile!$B$31/'Abs3'!$M$2102*'Abs3'!M1596,0)</f>
        <v>0</v>
      </c>
      <c r="O1596" s="27"/>
      <c r="P1596" s="25">
        <f t="shared" ca="1" si="124"/>
        <v>0</v>
      </c>
    </row>
    <row r="1597" spans="1:16" x14ac:dyDescent="0.25">
      <c r="A1597" s="9">
        <f>Gmden!A1596</f>
        <v>61710</v>
      </c>
      <c r="B1597" s="9">
        <f t="shared" si="120"/>
        <v>6</v>
      </c>
      <c r="C1597" s="9">
        <f t="shared" si="121"/>
        <v>0</v>
      </c>
      <c r="D1597" s="7" t="str">
        <f>Gmden!D1596</f>
        <v>Floing</v>
      </c>
      <c r="E1597" s="8">
        <f>Gmden!E1596</f>
        <v>1208</v>
      </c>
      <c r="F1597" s="37">
        <f>Gmden!N1596</f>
        <v>0</v>
      </c>
      <c r="G1597" s="8">
        <f t="shared" si="122"/>
        <v>0</v>
      </c>
      <c r="H1597" s="25">
        <f>ROUND(Anteile!$B$29/'Abs3'!$G$2102*'Abs3'!G1597,0)</f>
        <v>0</v>
      </c>
      <c r="I1597" s="37">
        <f>Gmden!O1596</f>
        <v>0</v>
      </c>
      <c r="J1597" s="8">
        <f t="shared" si="123"/>
        <v>0</v>
      </c>
      <c r="K1597" s="25">
        <f>ROUND(Anteile!$B$30/'Abs3'!$J$2102*'Abs3'!J1597,0)</f>
        <v>0</v>
      </c>
      <c r="L1597" s="8">
        <f>Gmden!M1596</f>
        <v>1087694.7249452274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ROUND(Anteile!$B$31/'Abs3'!$M$2102*'Abs3'!M1597,0)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61711</v>
      </c>
      <c r="B1598" s="9">
        <f t="shared" si="120"/>
        <v>6</v>
      </c>
      <c r="C1598" s="9">
        <f t="shared" si="121"/>
        <v>0</v>
      </c>
      <c r="D1598" s="7" t="str">
        <f>Gmden!D1597</f>
        <v>Gasen</v>
      </c>
      <c r="E1598" s="8">
        <f>Gmden!E1597</f>
        <v>898</v>
      </c>
      <c r="F1598" s="37">
        <f>Gmden!N1597</f>
        <v>0</v>
      </c>
      <c r="G1598" s="8">
        <f t="shared" si="122"/>
        <v>0</v>
      </c>
      <c r="H1598" s="25">
        <f>ROUND(Anteile!$B$29/'Abs3'!$G$2102*'Abs3'!G1598,0)</f>
        <v>0</v>
      </c>
      <c r="I1598" s="37">
        <f>Gmden!O1597</f>
        <v>0</v>
      </c>
      <c r="J1598" s="8">
        <f t="shared" si="123"/>
        <v>0</v>
      </c>
      <c r="K1598" s="25">
        <f>ROUND(Anteile!$B$30/'Abs3'!$J$2102*'Abs3'!J1598,0)</f>
        <v>0</v>
      </c>
      <c r="L1598" s="8">
        <f>Gmden!M1597</f>
        <v>873040.6149013791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ROUND(Anteile!$B$31/'Abs3'!$M$2102*'Abs3'!M1598,0)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61716</v>
      </c>
      <c r="B1599" s="9">
        <f t="shared" si="120"/>
        <v>6</v>
      </c>
      <c r="C1599" s="9">
        <f t="shared" si="121"/>
        <v>0</v>
      </c>
      <c r="D1599" s="7" t="str">
        <f>Gmden!D1598</f>
        <v>Markt Hartmannsdorf</v>
      </c>
      <c r="E1599" s="8">
        <f>Gmden!E1598</f>
        <v>2938</v>
      </c>
      <c r="F1599" s="37">
        <f>Gmden!N1598</f>
        <v>0</v>
      </c>
      <c r="G1599" s="8">
        <f t="shared" si="122"/>
        <v>0</v>
      </c>
      <c r="H1599" s="25">
        <f>ROUND(Anteile!$B$29/'Abs3'!$G$2102*'Abs3'!G1599,0)</f>
        <v>0</v>
      </c>
      <c r="I1599" s="37">
        <f>Gmden!O1598</f>
        <v>0</v>
      </c>
      <c r="J1599" s="8">
        <f t="shared" si="123"/>
        <v>0</v>
      </c>
      <c r="K1599" s="25">
        <f>ROUND(Anteile!$B$30/'Abs3'!$J$2102*'Abs3'!J1599,0)</f>
        <v>0</v>
      </c>
      <c r="L1599" s="8">
        <f>Gmden!M1598</f>
        <v>2771849.9813407077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ROUND(Anteile!$B$31/'Abs3'!$M$2102*'Abs3'!M1599,0)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61719</v>
      </c>
      <c r="B1600" s="9">
        <f t="shared" si="120"/>
        <v>6</v>
      </c>
      <c r="C1600" s="9">
        <f t="shared" si="121"/>
        <v>0</v>
      </c>
      <c r="D1600" s="7" t="str">
        <f>Gmden!D1599</f>
        <v>Hofstätten an der Raab</v>
      </c>
      <c r="E1600" s="8">
        <f>Gmden!E1599</f>
        <v>2297</v>
      </c>
      <c r="F1600" s="37">
        <f>Gmden!N1599</f>
        <v>0</v>
      </c>
      <c r="G1600" s="8">
        <f t="shared" si="122"/>
        <v>0</v>
      </c>
      <c r="H1600" s="25">
        <f>ROUND(Anteile!$B$29/'Abs3'!$G$2102*'Abs3'!G1600,0)</f>
        <v>0</v>
      </c>
      <c r="I1600" s="37">
        <f>Gmden!O1599</f>
        <v>0</v>
      </c>
      <c r="J1600" s="8">
        <f t="shared" si="123"/>
        <v>0</v>
      </c>
      <c r="K1600" s="25">
        <f>ROUND(Anteile!$B$30/'Abs3'!$J$2102*'Abs3'!J1600,0)</f>
        <v>0</v>
      </c>
      <c r="L1600" s="8">
        <f>Gmden!M1599</f>
        <v>3094959.4489637511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ROUND(Anteile!$B$31/'Abs3'!$M$2102*'Abs3'!M1600,0)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61727</v>
      </c>
      <c r="B1601" s="9">
        <f t="shared" si="120"/>
        <v>6</v>
      </c>
      <c r="C1601" s="9">
        <f t="shared" si="121"/>
        <v>0</v>
      </c>
      <c r="D1601" s="7" t="str">
        <f>Gmden!D1600</f>
        <v>Ludersdorf-Wilfersdorf</v>
      </c>
      <c r="E1601" s="8">
        <f>Gmden!E1600</f>
        <v>2444</v>
      </c>
      <c r="F1601" s="37">
        <f>Gmden!N1600</f>
        <v>0</v>
      </c>
      <c r="G1601" s="8">
        <f t="shared" si="122"/>
        <v>0</v>
      </c>
      <c r="H1601" s="25">
        <f>ROUND(Anteile!$B$29/'Abs3'!$G$2102*'Abs3'!G1601,0)</f>
        <v>0</v>
      </c>
      <c r="I1601" s="37">
        <f>Gmden!O1600</f>
        <v>0</v>
      </c>
      <c r="J1601" s="8">
        <f t="shared" si="123"/>
        <v>0</v>
      </c>
      <c r="K1601" s="25">
        <f>ROUND(Anteile!$B$30/'Abs3'!$J$2102*'Abs3'!J1601,0)</f>
        <v>0</v>
      </c>
      <c r="L1601" s="8">
        <f>Gmden!M1600</f>
        <v>2700437.3735801652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ROUND(Anteile!$B$31/'Abs3'!$M$2102*'Abs3'!M1601,0)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61728</v>
      </c>
      <c r="B1602" s="9">
        <f t="shared" si="120"/>
        <v>6</v>
      </c>
      <c r="C1602" s="9">
        <f t="shared" si="121"/>
        <v>0</v>
      </c>
      <c r="D1602" s="7" t="str">
        <f>Gmden!D1601</f>
        <v>Miesenbach bei Birkfeld</v>
      </c>
      <c r="E1602" s="8">
        <f>Gmden!E1601</f>
        <v>691</v>
      </c>
      <c r="F1602" s="37">
        <f>Gmden!N1601</f>
        <v>0</v>
      </c>
      <c r="G1602" s="8">
        <f t="shared" si="122"/>
        <v>0</v>
      </c>
      <c r="H1602" s="25">
        <f>ROUND(Anteile!$B$29/'Abs3'!$G$2102*'Abs3'!G1602,0)</f>
        <v>0</v>
      </c>
      <c r="I1602" s="37">
        <f>Gmden!O1601</f>
        <v>0</v>
      </c>
      <c r="J1602" s="8">
        <f t="shared" si="123"/>
        <v>0</v>
      </c>
      <c r="K1602" s="25">
        <f>ROUND(Anteile!$B$30/'Abs3'!$J$2102*'Abs3'!J1602,0)</f>
        <v>0</v>
      </c>
      <c r="L1602" s="8">
        <f>Gmden!M1601</f>
        <v>621101.82584750839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ROUND(Anteile!$B$31/'Abs3'!$M$2102*'Abs3'!M1602,0)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61729</v>
      </c>
      <c r="B1603" s="9">
        <f t="shared" si="120"/>
        <v>6</v>
      </c>
      <c r="C1603" s="9">
        <f t="shared" si="121"/>
        <v>0</v>
      </c>
      <c r="D1603" s="7" t="str">
        <f>Gmden!D1602</f>
        <v>Mitterdorf an der Raab</v>
      </c>
      <c r="E1603" s="8">
        <f>Gmden!E1602</f>
        <v>2099</v>
      </c>
      <c r="F1603" s="37">
        <f>Gmden!N1602</f>
        <v>0</v>
      </c>
      <c r="G1603" s="8">
        <f t="shared" si="122"/>
        <v>0</v>
      </c>
      <c r="H1603" s="25">
        <f>ROUND(Anteile!$B$29/'Abs3'!$G$2102*'Abs3'!G1603,0)</f>
        <v>0</v>
      </c>
      <c r="I1603" s="37">
        <f>Gmden!O1602</f>
        <v>0</v>
      </c>
      <c r="J1603" s="8">
        <f t="shared" si="123"/>
        <v>0</v>
      </c>
      <c r="K1603" s="25">
        <f>ROUND(Anteile!$B$30/'Abs3'!$J$2102*'Abs3'!J1603,0)</f>
        <v>0</v>
      </c>
      <c r="L1603" s="8">
        <f>Gmden!M1602</f>
        <v>1778608.1878367211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ROUND(Anteile!$B$31/'Abs3'!$M$2102*'Abs3'!M1603,0)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61730</v>
      </c>
      <c r="B1604" s="9">
        <f t="shared" si="120"/>
        <v>6</v>
      </c>
      <c r="C1604" s="9">
        <f t="shared" si="121"/>
        <v>0</v>
      </c>
      <c r="D1604" s="7" t="str">
        <f>Gmden!D1603</f>
        <v>Mortantsch</v>
      </c>
      <c r="E1604" s="8">
        <f>Gmden!E1603</f>
        <v>2172</v>
      </c>
      <c r="F1604" s="37">
        <f>Gmden!N1603</f>
        <v>0</v>
      </c>
      <c r="G1604" s="8">
        <f t="shared" si="122"/>
        <v>0</v>
      </c>
      <c r="H1604" s="25">
        <f>ROUND(Anteile!$B$29/'Abs3'!$G$2102*'Abs3'!G1604,0)</f>
        <v>0</v>
      </c>
      <c r="I1604" s="37">
        <f>Gmden!O1603</f>
        <v>0</v>
      </c>
      <c r="J1604" s="8">
        <f t="shared" si="123"/>
        <v>0</v>
      </c>
      <c r="K1604" s="25">
        <f>ROUND(Anteile!$B$30/'Abs3'!$J$2102*'Abs3'!J1604,0)</f>
        <v>0</v>
      </c>
      <c r="L1604" s="8">
        <f>Gmden!M1603</f>
        <v>1810132.418228375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ROUND(Anteile!$B$31/'Abs3'!$M$2102*'Abs3'!M1604,0)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61731</v>
      </c>
      <c r="B1605" s="9">
        <f t="shared" si="120"/>
        <v>6</v>
      </c>
      <c r="C1605" s="9">
        <f t="shared" si="121"/>
        <v>0</v>
      </c>
      <c r="D1605" s="7" t="str">
        <f>Gmden!D1604</f>
        <v>Naas</v>
      </c>
      <c r="E1605" s="8">
        <f>Gmden!E1604</f>
        <v>1382</v>
      </c>
      <c r="F1605" s="37">
        <f>Gmden!N1604</f>
        <v>0</v>
      </c>
      <c r="G1605" s="8">
        <f t="shared" si="122"/>
        <v>0</v>
      </c>
      <c r="H1605" s="25">
        <f>ROUND(Anteile!$B$29/'Abs3'!$G$2102*'Abs3'!G1605,0)</f>
        <v>0</v>
      </c>
      <c r="I1605" s="37">
        <f>Gmden!O1604</f>
        <v>0</v>
      </c>
      <c r="J1605" s="8">
        <f t="shared" si="123"/>
        <v>0</v>
      </c>
      <c r="K1605" s="25">
        <f>ROUND(Anteile!$B$30/'Abs3'!$J$2102*'Abs3'!J1605,0)</f>
        <v>0</v>
      </c>
      <c r="L1605" s="8">
        <f>Gmden!M1604</f>
        <v>1552652.3859077413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ROUND(Anteile!$B$31/'Abs3'!$M$2102*'Abs3'!M1605,0)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61740</v>
      </c>
      <c r="B1606" s="9">
        <f t="shared" si="120"/>
        <v>6</v>
      </c>
      <c r="C1606" s="9">
        <f t="shared" si="121"/>
        <v>0</v>
      </c>
      <c r="D1606" s="7" t="str">
        <f>Gmden!D1605</f>
        <v>Puch bei Weiz</v>
      </c>
      <c r="E1606" s="8">
        <f>Gmden!E1605</f>
        <v>2061</v>
      </c>
      <c r="F1606" s="37">
        <f>Gmden!N1605</f>
        <v>0</v>
      </c>
      <c r="G1606" s="8">
        <f t="shared" si="122"/>
        <v>0</v>
      </c>
      <c r="H1606" s="25">
        <f>ROUND(Anteile!$B$29/'Abs3'!$G$2102*'Abs3'!G1606,0)</f>
        <v>0</v>
      </c>
      <c r="I1606" s="37">
        <f>Gmden!O1605</f>
        <v>0</v>
      </c>
      <c r="J1606" s="8">
        <f t="shared" si="123"/>
        <v>0</v>
      </c>
      <c r="K1606" s="25">
        <f>ROUND(Anteile!$B$30/'Abs3'!$J$2102*'Abs3'!J1606,0)</f>
        <v>0</v>
      </c>
      <c r="L1606" s="8">
        <f>Gmden!M1605</f>
        <v>1861908.1080760378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ROUND(Anteile!$B$31/'Abs3'!$M$2102*'Abs3'!M1606,0)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61741</v>
      </c>
      <c r="B1607" s="9">
        <f t="shared" si="120"/>
        <v>6</v>
      </c>
      <c r="C1607" s="9">
        <f t="shared" si="121"/>
        <v>0</v>
      </c>
      <c r="D1607" s="7" t="str">
        <f>Gmden!D1606</f>
        <v>Ratten</v>
      </c>
      <c r="E1607" s="8">
        <f>Gmden!E1606</f>
        <v>1130</v>
      </c>
      <c r="F1607" s="37">
        <f>Gmden!N1606</f>
        <v>0</v>
      </c>
      <c r="G1607" s="8">
        <f t="shared" si="122"/>
        <v>0</v>
      </c>
      <c r="H1607" s="25">
        <f>ROUND(Anteile!$B$29/'Abs3'!$G$2102*'Abs3'!G1607,0)</f>
        <v>0</v>
      </c>
      <c r="I1607" s="37">
        <f>Gmden!O1606</f>
        <v>0</v>
      </c>
      <c r="J1607" s="8">
        <f t="shared" si="123"/>
        <v>0</v>
      </c>
      <c r="K1607" s="25">
        <f>ROUND(Anteile!$B$30/'Abs3'!$J$2102*'Abs3'!J1607,0)</f>
        <v>0</v>
      </c>
      <c r="L1607" s="8">
        <f>Gmden!M1606</f>
        <v>1292915.321987858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ROUND(Anteile!$B$31/'Abs3'!$M$2102*'Abs3'!M1607,0)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61743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Rettenegg</v>
      </c>
      <c r="E1608" s="8">
        <f>Gmden!E1607</f>
        <v>724</v>
      </c>
      <c r="F1608" s="37">
        <f>Gmden!N1607</f>
        <v>0</v>
      </c>
      <c r="G1608" s="8">
        <f t="shared" ref="G1608:G1671" si="127">IF(AND(E1608&gt;$G$5,F1608=1),E1608,0)</f>
        <v>0</v>
      </c>
      <c r="H1608" s="25">
        <f>ROUND(Anteile!$B$29/'Abs3'!$G$2102*'Abs3'!G1608,0)</f>
        <v>0</v>
      </c>
      <c r="I1608" s="37">
        <f>Gmden!O1607</f>
        <v>0</v>
      </c>
      <c r="J1608" s="8">
        <f t="shared" ref="J1608:J1671" si="128">IF(I1608=1,E1608,0)</f>
        <v>0</v>
      </c>
      <c r="K1608" s="25">
        <f>ROUND(Anteile!$B$30/'Abs3'!$J$2102*'Abs3'!J1608,0)</f>
        <v>0</v>
      </c>
      <c r="L1608" s="8">
        <f>Gmden!M1607</f>
        <v>671120.16318454698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ROUND(Anteile!$B$31/'Abs3'!$M$2102*'Abs3'!M1608,0)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61744</v>
      </c>
      <c r="B1609" s="9">
        <f t="shared" si="125"/>
        <v>6</v>
      </c>
      <c r="C1609" s="9">
        <f t="shared" si="126"/>
        <v>0</v>
      </c>
      <c r="D1609" s="7" t="str">
        <f>Gmden!D1608</f>
        <v>St. Kathrein am Hauenstein</v>
      </c>
      <c r="E1609" s="8">
        <f>Gmden!E1608</f>
        <v>638</v>
      </c>
      <c r="F1609" s="37">
        <f>Gmden!N1608</f>
        <v>0</v>
      </c>
      <c r="G1609" s="8">
        <f t="shared" si="127"/>
        <v>0</v>
      </c>
      <c r="H1609" s="25">
        <f>ROUND(Anteile!$B$29/'Abs3'!$G$2102*'Abs3'!G1609,0)</f>
        <v>0</v>
      </c>
      <c r="I1609" s="37">
        <f>Gmden!O1608</f>
        <v>0</v>
      </c>
      <c r="J1609" s="8">
        <f t="shared" si="128"/>
        <v>0</v>
      </c>
      <c r="K1609" s="25">
        <f>ROUND(Anteile!$B$30/'Abs3'!$J$2102*'Abs3'!J1609,0)</f>
        <v>0</v>
      </c>
      <c r="L1609" s="8">
        <f>Gmden!M1608</f>
        <v>551807.67523981235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ROUND(Anteile!$B$31/'Abs3'!$M$2102*'Abs3'!M1609,0)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61745</v>
      </c>
      <c r="B1610" s="9">
        <f t="shared" si="125"/>
        <v>6</v>
      </c>
      <c r="C1610" s="9">
        <f t="shared" si="126"/>
        <v>0</v>
      </c>
      <c r="D1610" s="7" t="str">
        <f>Gmden!D1609</f>
        <v>Sankt Kathrein am Offenegg</v>
      </c>
      <c r="E1610" s="8">
        <f>Gmden!E1609</f>
        <v>1085</v>
      </c>
      <c r="F1610" s="37">
        <f>Gmden!N1609</f>
        <v>0</v>
      </c>
      <c r="G1610" s="8">
        <f t="shared" si="127"/>
        <v>0</v>
      </c>
      <c r="H1610" s="25">
        <f>ROUND(Anteile!$B$29/'Abs3'!$G$2102*'Abs3'!G1610,0)</f>
        <v>0</v>
      </c>
      <c r="I1610" s="37">
        <f>Gmden!O1609</f>
        <v>0</v>
      </c>
      <c r="J1610" s="8">
        <f t="shared" si="128"/>
        <v>0</v>
      </c>
      <c r="K1610" s="25">
        <f>ROUND(Anteile!$B$30/'Abs3'!$J$2102*'Abs3'!J1610,0)</f>
        <v>0</v>
      </c>
      <c r="L1610" s="8">
        <f>Gmden!M1609</f>
        <v>1031146.3426924614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ROUND(Anteile!$B$31/'Abs3'!$M$2102*'Abs3'!M1610,0)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61746</v>
      </c>
      <c r="B1611" s="9">
        <f t="shared" si="125"/>
        <v>6</v>
      </c>
      <c r="C1611" s="9">
        <f t="shared" si="126"/>
        <v>0</v>
      </c>
      <c r="D1611" s="7" t="str">
        <f>Gmden!D1610</f>
        <v>St. Margarethen an der Raab</v>
      </c>
      <c r="E1611" s="8">
        <f>Gmden!E1610</f>
        <v>4106</v>
      </c>
      <c r="F1611" s="37">
        <f>Gmden!N1610</f>
        <v>0</v>
      </c>
      <c r="G1611" s="8">
        <f t="shared" si="127"/>
        <v>0</v>
      </c>
      <c r="H1611" s="25">
        <f>ROUND(Anteile!$B$29/'Abs3'!$G$2102*'Abs3'!G1611,0)</f>
        <v>0</v>
      </c>
      <c r="I1611" s="37">
        <f>Gmden!O1610</f>
        <v>0</v>
      </c>
      <c r="J1611" s="8">
        <f t="shared" si="128"/>
        <v>0</v>
      </c>
      <c r="K1611" s="25">
        <f>ROUND(Anteile!$B$30/'Abs3'!$J$2102*'Abs3'!J1611,0)</f>
        <v>0</v>
      </c>
      <c r="L1611" s="8">
        <f>Gmden!M1610</f>
        <v>4277965.2354538245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ROUND(Anteile!$B$31/'Abs3'!$M$2102*'Abs3'!M1611,0)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61748</v>
      </c>
      <c r="B1612" s="9">
        <f t="shared" si="125"/>
        <v>6</v>
      </c>
      <c r="C1612" s="9">
        <f t="shared" si="126"/>
        <v>0</v>
      </c>
      <c r="D1612" s="7" t="str">
        <f>Gmden!D1611</f>
        <v>Sinabelkirchen</v>
      </c>
      <c r="E1612" s="8">
        <f>Gmden!E1611</f>
        <v>4253</v>
      </c>
      <c r="F1612" s="37">
        <f>Gmden!N1611</f>
        <v>0</v>
      </c>
      <c r="G1612" s="8">
        <f t="shared" si="127"/>
        <v>0</v>
      </c>
      <c r="H1612" s="25">
        <f>ROUND(Anteile!$B$29/'Abs3'!$G$2102*'Abs3'!G1612,0)</f>
        <v>0</v>
      </c>
      <c r="I1612" s="37">
        <f>Gmden!O1611</f>
        <v>0</v>
      </c>
      <c r="J1612" s="8">
        <f t="shared" si="128"/>
        <v>0</v>
      </c>
      <c r="K1612" s="25">
        <f>ROUND(Anteile!$B$30/'Abs3'!$J$2102*'Abs3'!J1612,0)</f>
        <v>0</v>
      </c>
      <c r="L1612" s="8">
        <f>Gmden!M1611</f>
        <v>5157935.4725438664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ROUND(Anteile!$B$31/'Abs3'!$M$2102*'Abs3'!M1612,0)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61750</v>
      </c>
      <c r="B1613" s="9">
        <f t="shared" si="125"/>
        <v>6</v>
      </c>
      <c r="C1613" s="9">
        <f t="shared" si="126"/>
        <v>0</v>
      </c>
      <c r="D1613" s="7" t="str">
        <f>Gmden!D1612</f>
        <v>Strallegg</v>
      </c>
      <c r="E1613" s="8">
        <f>Gmden!E1612</f>
        <v>1911</v>
      </c>
      <c r="F1613" s="37">
        <f>Gmden!N1612</f>
        <v>0</v>
      </c>
      <c r="G1613" s="8">
        <f t="shared" si="127"/>
        <v>0</v>
      </c>
      <c r="H1613" s="25">
        <f>ROUND(Anteile!$B$29/'Abs3'!$G$2102*'Abs3'!G1613,0)</f>
        <v>0</v>
      </c>
      <c r="I1613" s="37">
        <f>Gmden!O1612</f>
        <v>0</v>
      </c>
      <c r="J1613" s="8">
        <f t="shared" si="128"/>
        <v>0</v>
      </c>
      <c r="K1613" s="25">
        <f>ROUND(Anteile!$B$30/'Abs3'!$J$2102*'Abs3'!J1613,0)</f>
        <v>0</v>
      </c>
      <c r="L1613" s="8">
        <f>Gmden!M1612</f>
        <v>1651789.0987527072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ROUND(Anteile!$B$31/'Abs3'!$M$2102*'Abs3'!M1613,0)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61751</v>
      </c>
      <c r="B1614" s="9">
        <f t="shared" si="125"/>
        <v>6</v>
      </c>
      <c r="C1614" s="9">
        <f t="shared" si="126"/>
        <v>0</v>
      </c>
      <c r="D1614" s="7" t="str">
        <f>Gmden!D1613</f>
        <v>Thannhausen</v>
      </c>
      <c r="E1614" s="8">
        <f>Gmden!E1613</f>
        <v>2444</v>
      </c>
      <c r="F1614" s="37">
        <f>Gmden!N1613</f>
        <v>0</v>
      </c>
      <c r="G1614" s="8">
        <f t="shared" si="127"/>
        <v>0</v>
      </c>
      <c r="H1614" s="25">
        <f>ROUND(Anteile!$B$29/'Abs3'!$G$2102*'Abs3'!G1614,0)</f>
        <v>0</v>
      </c>
      <c r="I1614" s="37">
        <f>Gmden!O1613</f>
        <v>0</v>
      </c>
      <c r="J1614" s="8">
        <f t="shared" si="128"/>
        <v>0</v>
      </c>
      <c r="K1614" s="25">
        <f>ROUND(Anteile!$B$30/'Abs3'!$J$2102*'Abs3'!J1614,0)</f>
        <v>0</v>
      </c>
      <c r="L1614" s="8">
        <f>Gmden!M1613</f>
        <v>2246674.8555202708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ROUND(Anteile!$B$31/'Abs3'!$M$2102*'Abs3'!M1614,0)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61756</v>
      </c>
      <c r="B1615" s="9">
        <f t="shared" si="125"/>
        <v>6</v>
      </c>
      <c r="C1615" s="9">
        <f t="shared" si="126"/>
        <v>0</v>
      </c>
      <c r="D1615" s="7" t="str">
        <f>Gmden!D1614</f>
        <v>Anger</v>
      </c>
      <c r="E1615" s="8">
        <f>Gmden!E1614</f>
        <v>4057</v>
      </c>
      <c r="F1615" s="37">
        <f>Gmden!N1614</f>
        <v>0</v>
      </c>
      <c r="G1615" s="8">
        <f t="shared" si="127"/>
        <v>0</v>
      </c>
      <c r="H1615" s="25">
        <f>ROUND(Anteile!$B$29/'Abs3'!$G$2102*'Abs3'!G1615,0)</f>
        <v>0</v>
      </c>
      <c r="I1615" s="37">
        <f>Gmden!O1614</f>
        <v>0</v>
      </c>
      <c r="J1615" s="8">
        <f t="shared" si="128"/>
        <v>0</v>
      </c>
      <c r="K1615" s="25">
        <f>ROUND(Anteile!$B$30/'Abs3'!$J$2102*'Abs3'!J1615,0)</f>
        <v>0</v>
      </c>
      <c r="L1615" s="8">
        <f>Gmden!M1614</f>
        <v>4721671.3976929393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ROUND(Anteile!$B$31/'Abs3'!$M$2102*'Abs3'!M1615,0)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61757</v>
      </c>
      <c r="B1616" s="9">
        <f t="shared" si="125"/>
        <v>6</v>
      </c>
      <c r="C1616" s="9">
        <f t="shared" si="126"/>
        <v>0</v>
      </c>
      <c r="D1616" s="7" t="str">
        <f>Gmden!D1615</f>
        <v>Birkfeld</v>
      </c>
      <c r="E1616" s="8">
        <f>Gmden!E1615</f>
        <v>4990</v>
      </c>
      <c r="F1616" s="37">
        <f>Gmden!N1615</f>
        <v>0</v>
      </c>
      <c r="G1616" s="8">
        <f t="shared" si="127"/>
        <v>0</v>
      </c>
      <c r="H1616" s="25">
        <f>ROUND(Anteile!$B$29/'Abs3'!$G$2102*'Abs3'!G1616,0)</f>
        <v>0</v>
      </c>
      <c r="I1616" s="37">
        <f>Gmden!O1615</f>
        <v>0</v>
      </c>
      <c r="J1616" s="8">
        <f t="shared" si="128"/>
        <v>0</v>
      </c>
      <c r="K1616" s="25">
        <f>ROUND(Anteile!$B$30/'Abs3'!$J$2102*'Abs3'!J1616,0)</f>
        <v>0</v>
      </c>
      <c r="L1616" s="8">
        <f>Gmden!M1615</f>
        <v>5069405.8721033996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ROUND(Anteile!$B$31/'Abs3'!$M$2102*'Abs3'!M1616,0)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61758</v>
      </c>
      <c r="B1617" s="9">
        <f t="shared" si="125"/>
        <v>6</v>
      </c>
      <c r="C1617" s="9">
        <f t="shared" si="126"/>
        <v>0</v>
      </c>
      <c r="D1617" s="7" t="str">
        <f>Gmden!D1616</f>
        <v>Fladnitz an der Teichalm</v>
      </c>
      <c r="E1617" s="8">
        <f>Gmden!E1616</f>
        <v>1802</v>
      </c>
      <c r="F1617" s="37">
        <f>Gmden!N1616</f>
        <v>0</v>
      </c>
      <c r="G1617" s="8">
        <f t="shared" si="127"/>
        <v>0</v>
      </c>
      <c r="H1617" s="25">
        <f>ROUND(Anteile!$B$29/'Abs3'!$G$2102*'Abs3'!G1617,0)</f>
        <v>0</v>
      </c>
      <c r="I1617" s="37">
        <f>Gmden!O1616</f>
        <v>0</v>
      </c>
      <c r="J1617" s="8">
        <f t="shared" si="128"/>
        <v>0</v>
      </c>
      <c r="K1617" s="25">
        <f>ROUND(Anteile!$B$30/'Abs3'!$J$2102*'Abs3'!J1617,0)</f>
        <v>0</v>
      </c>
      <c r="L1617" s="8">
        <f>Gmden!M1616</f>
        <v>2156584.7306616642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ROUND(Anteile!$B$31/'Abs3'!$M$2102*'Abs3'!M1617,0)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61759</v>
      </c>
      <c r="B1618" s="9">
        <f t="shared" si="125"/>
        <v>6</v>
      </c>
      <c r="C1618" s="9">
        <f t="shared" si="126"/>
        <v>0</v>
      </c>
      <c r="D1618" s="7" t="str">
        <f>Gmden!D1617</f>
        <v>Gersdorf an der Feistritz</v>
      </c>
      <c r="E1618" s="8">
        <f>Gmden!E1617</f>
        <v>1702</v>
      </c>
      <c r="F1618" s="37">
        <f>Gmden!N1617</f>
        <v>0</v>
      </c>
      <c r="G1618" s="8">
        <f t="shared" si="127"/>
        <v>0</v>
      </c>
      <c r="H1618" s="25">
        <f>ROUND(Anteile!$B$29/'Abs3'!$G$2102*'Abs3'!G1618,0)</f>
        <v>0</v>
      </c>
      <c r="I1618" s="37">
        <f>Gmden!O1617</f>
        <v>0</v>
      </c>
      <c r="J1618" s="8">
        <f t="shared" si="128"/>
        <v>0</v>
      </c>
      <c r="K1618" s="25">
        <f>ROUND(Anteile!$B$30/'Abs3'!$J$2102*'Abs3'!J1618,0)</f>
        <v>0</v>
      </c>
      <c r="L1618" s="8">
        <f>Gmden!M1617</f>
        <v>1721252.3940629344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ROUND(Anteile!$B$31/'Abs3'!$M$2102*'Abs3'!M1618,0)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61760</v>
      </c>
      <c r="B1619" s="9">
        <f t="shared" si="125"/>
        <v>6</v>
      </c>
      <c r="C1619" s="9">
        <f t="shared" si="126"/>
        <v>1</v>
      </c>
      <c r="D1619" s="7" t="str">
        <f>Gmden!D1618</f>
        <v>Gleisdorf</v>
      </c>
      <c r="E1619" s="8">
        <f>Gmden!E1618</f>
        <v>10755</v>
      </c>
      <c r="F1619" s="37">
        <f>Gmden!N1618</f>
        <v>0</v>
      </c>
      <c r="G1619" s="8">
        <f t="shared" si="127"/>
        <v>0</v>
      </c>
      <c r="H1619" s="25">
        <f>ROUND(Anteile!$B$29/'Abs3'!$G$2102*'Abs3'!G1619,0)</f>
        <v>0</v>
      </c>
      <c r="I1619" s="37">
        <f>Gmden!O1618</f>
        <v>0</v>
      </c>
      <c r="J1619" s="8">
        <f t="shared" si="128"/>
        <v>0</v>
      </c>
      <c r="K1619" s="25">
        <f>ROUND(Anteile!$B$30/'Abs3'!$J$2102*'Abs3'!J1619,0)</f>
        <v>0</v>
      </c>
      <c r="L1619" s="8">
        <f>Gmden!M1618</f>
        <v>15061828.878287436</v>
      </c>
      <c r="M1619" s="8">
        <f ca="1">IF(AND(E1619&gt;10000,Gmden!J1618=500,Gmden!K1618=500),MAX(0,OFFSET('Fk Abs3'!$E$7,'Abs3'!C1619,0)*0.95*E1619-L1619),0)</f>
        <v>288785.64393389225</v>
      </c>
      <c r="N1619" s="25">
        <f ca="1">ROUND(Anteile!$B$31/'Abs3'!$M$2102*'Abs3'!M1619,0)</f>
        <v>8140</v>
      </c>
      <c r="O1619" s="27"/>
      <c r="P1619" s="25">
        <f t="shared" ca="1" si="129"/>
        <v>8140</v>
      </c>
    </row>
    <row r="1620" spans="1:16" x14ac:dyDescent="0.25">
      <c r="A1620" s="9">
        <f>Gmden!A1619</f>
        <v>61761</v>
      </c>
      <c r="B1620" s="9">
        <f t="shared" si="125"/>
        <v>6</v>
      </c>
      <c r="C1620" s="9">
        <f t="shared" si="126"/>
        <v>0</v>
      </c>
      <c r="D1620" s="7" t="str">
        <f>Gmden!D1619</f>
        <v>Gutenberg-Stenzengreith</v>
      </c>
      <c r="E1620" s="8">
        <f>Gmden!E1619</f>
        <v>1620</v>
      </c>
      <c r="F1620" s="37">
        <f>Gmden!N1619</f>
        <v>0</v>
      </c>
      <c r="G1620" s="8">
        <f t="shared" si="127"/>
        <v>0</v>
      </c>
      <c r="H1620" s="25">
        <f>ROUND(Anteile!$B$29/'Abs3'!$G$2102*'Abs3'!G1620,0)</f>
        <v>0</v>
      </c>
      <c r="I1620" s="37">
        <f>Gmden!O1619</f>
        <v>0</v>
      </c>
      <c r="J1620" s="8">
        <f t="shared" si="128"/>
        <v>0</v>
      </c>
      <c r="K1620" s="25">
        <f>ROUND(Anteile!$B$30/'Abs3'!$J$2102*'Abs3'!J1620,0)</f>
        <v>0</v>
      </c>
      <c r="L1620" s="8">
        <f>Gmden!M1619</f>
        <v>1339194.9269106663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ROUND(Anteile!$B$31/'Abs3'!$M$2102*'Abs3'!M1620,0)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61762</v>
      </c>
      <c r="B1621" s="9">
        <f t="shared" si="125"/>
        <v>6</v>
      </c>
      <c r="C1621" s="9">
        <f t="shared" si="126"/>
        <v>0</v>
      </c>
      <c r="D1621" s="7" t="str">
        <f>Gmden!D1620</f>
        <v>Ilztal</v>
      </c>
      <c r="E1621" s="8">
        <f>Gmden!E1620</f>
        <v>2159</v>
      </c>
      <c r="F1621" s="37">
        <f>Gmden!N1620</f>
        <v>0</v>
      </c>
      <c r="G1621" s="8">
        <f t="shared" si="127"/>
        <v>0</v>
      </c>
      <c r="H1621" s="25">
        <f>ROUND(Anteile!$B$29/'Abs3'!$G$2102*'Abs3'!G1621,0)</f>
        <v>0</v>
      </c>
      <c r="I1621" s="37">
        <f>Gmden!O1620</f>
        <v>0</v>
      </c>
      <c r="J1621" s="8">
        <f t="shared" si="128"/>
        <v>0</v>
      </c>
      <c r="K1621" s="25">
        <f>ROUND(Anteile!$B$30/'Abs3'!$J$2102*'Abs3'!J1621,0)</f>
        <v>0</v>
      </c>
      <c r="L1621" s="8">
        <f>Gmden!M1620</f>
        <v>1995498.7062408202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ROUND(Anteile!$B$31/'Abs3'!$M$2102*'Abs3'!M1621,0)</f>
        <v>0</v>
      </c>
      <c r="O1621" s="27"/>
      <c r="P1621" s="25">
        <f t="shared" ca="1" si="129"/>
        <v>0</v>
      </c>
    </row>
    <row r="1622" spans="1:16" x14ac:dyDescent="0.25">
      <c r="A1622" s="9">
        <f>Gmden!A1621</f>
        <v>61763</v>
      </c>
      <c r="B1622" s="9">
        <f t="shared" si="125"/>
        <v>6</v>
      </c>
      <c r="C1622" s="9">
        <f t="shared" si="126"/>
        <v>0</v>
      </c>
      <c r="D1622" s="7" t="str">
        <f>Gmden!D1621</f>
        <v>Passail</v>
      </c>
      <c r="E1622" s="8">
        <f>Gmden!E1621</f>
        <v>4427</v>
      </c>
      <c r="F1622" s="37">
        <f>Gmden!N1621</f>
        <v>0</v>
      </c>
      <c r="G1622" s="8">
        <f t="shared" si="127"/>
        <v>0</v>
      </c>
      <c r="H1622" s="25">
        <f>ROUND(Anteile!$B$29/'Abs3'!$G$2102*'Abs3'!G1622,0)</f>
        <v>0</v>
      </c>
      <c r="I1622" s="37">
        <f>Gmden!O1621</f>
        <v>0</v>
      </c>
      <c r="J1622" s="8">
        <f t="shared" si="128"/>
        <v>0</v>
      </c>
      <c r="K1622" s="25">
        <f>ROUND(Anteile!$B$30/'Abs3'!$J$2102*'Abs3'!J1622,0)</f>
        <v>0</v>
      </c>
      <c r="L1622" s="8">
        <f>Gmden!M1621</f>
        <v>4472473.1932203844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ROUND(Anteile!$B$31/'Abs3'!$M$2102*'Abs3'!M1622,0)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61764</v>
      </c>
      <c r="B1623" s="9">
        <f t="shared" si="125"/>
        <v>6</v>
      </c>
      <c r="C1623" s="9">
        <f t="shared" si="126"/>
        <v>0</v>
      </c>
      <c r="D1623" s="7" t="str">
        <f>Gmden!D1622</f>
        <v>Pischelsdorf am Kulm</v>
      </c>
      <c r="E1623" s="8">
        <f>Gmden!E1622</f>
        <v>3696</v>
      </c>
      <c r="F1623" s="37">
        <f>Gmden!N1622</f>
        <v>0</v>
      </c>
      <c r="G1623" s="8">
        <f t="shared" si="127"/>
        <v>0</v>
      </c>
      <c r="H1623" s="25">
        <f>ROUND(Anteile!$B$29/'Abs3'!$G$2102*'Abs3'!G1623,0)</f>
        <v>0</v>
      </c>
      <c r="I1623" s="37">
        <f>Gmden!O1622</f>
        <v>0</v>
      </c>
      <c r="J1623" s="8">
        <f t="shared" si="128"/>
        <v>0</v>
      </c>
      <c r="K1623" s="25">
        <f>ROUND(Anteile!$B$30/'Abs3'!$J$2102*'Abs3'!J1623,0)</f>
        <v>0</v>
      </c>
      <c r="L1623" s="8">
        <f>Gmden!M1622</f>
        <v>4373755.5934901554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ROUND(Anteile!$B$31/'Abs3'!$M$2102*'Abs3'!M1623,0)</f>
        <v>0</v>
      </c>
      <c r="O1623" s="27"/>
      <c r="P1623" s="25">
        <f t="shared" ca="1" si="129"/>
        <v>0</v>
      </c>
    </row>
    <row r="1624" spans="1:16" x14ac:dyDescent="0.25">
      <c r="A1624" s="9">
        <f>Gmden!A1623</f>
        <v>61765</v>
      </c>
      <c r="B1624" s="9">
        <f t="shared" si="125"/>
        <v>6</v>
      </c>
      <c r="C1624" s="9">
        <f t="shared" si="126"/>
        <v>0</v>
      </c>
      <c r="D1624" s="7" t="str">
        <f>Gmden!D1623</f>
        <v>Sankt Ruprecht an der Raab</v>
      </c>
      <c r="E1624" s="8">
        <f>Gmden!E1623</f>
        <v>5309</v>
      </c>
      <c r="F1624" s="37">
        <f>Gmden!N1623</f>
        <v>0</v>
      </c>
      <c r="G1624" s="8">
        <f t="shared" si="127"/>
        <v>0</v>
      </c>
      <c r="H1624" s="25">
        <f>ROUND(Anteile!$B$29/'Abs3'!$G$2102*'Abs3'!G1624,0)</f>
        <v>0</v>
      </c>
      <c r="I1624" s="37">
        <f>Gmden!O1623</f>
        <v>0</v>
      </c>
      <c r="J1624" s="8">
        <f t="shared" si="128"/>
        <v>0</v>
      </c>
      <c r="K1624" s="25">
        <f>ROUND(Anteile!$B$30/'Abs3'!$J$2102*'Abs3'!J1624,0)</f>
        <v>0</v>
      </c>
      <c r="L1624" s="8">
        <f>Gmden!M1623</f>
        <v>6969120.9991627159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ROUND(Anteile!$B$31/'Abs3'!$M$2102*'Abs3'!M1624,0)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61766</v>
      </c>
      <c r="B1625" s="9">
        <f t="shared" si="125"/>
        <v>6</v>
      </c>
      <c r="C1625" s="9">
        <f t="shared" si="126"/>
        <v>1</v>
      </c>
      <c r="D1625" s="7" t="str">
        <f>Gmden!D1624</f>
        <v>Weiz</v>
      </c>
      <c r="E1625" s="8">
        <f>Gmden!E1624</f>
        <v>11697</v>
      </c>
      <c r="F1625" s="37">
        <f>Gmden!N1624</f>
        <v>0</v>
      </c>
      <c r="G1625" s="8">
        <f t="shared" si="127"/>
        <v>0</v>
      </c>
      <c r="H1625" s="25">
        <f>ROUND(Anteile!$B$29/'Abs3'!$G$2102*'Abs3'!G1625,0)</f>
        <v>0</v>
      </c>
      <c r="I1625" s="37">
        <f>Gmden!O1624</f>
        <v>0</v>
      </c>
      <c r="J1625" s="8">
        <f t="shared" si="128"/>
        <v>0</v>
      </c>
      <c r="K1625" s="25">
        <f>ROUND(Anteile!$B$30/'Abs3'!$J$2102*'Abs3'!J1625,0)</f>
        <v>0</v>
      </c>
      <c r="L1625" s="8">
        <f>Gmden!M1624</f>
        <v>21842613.497775741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ROUND(Anteile!$B$31/'Abs3'!$M$2102*'Abs3'!M1625,0)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62007</v>
      </c>
      <c r="B1626" s="9">
        <f t="shared" si="125"/>
        <v>6</v>
      </c>
      <c r="C1626" s="9">
        <f t="shared" si="126"/>
        <v>0</v>
      </c>
      <c r="D1626" s="7" t="str">
        <f>Gmden!D1625</f>
        <v>Fohnsdorf</v>
      </c>
      <c r="E1626" s="8">
        <f>Gmden!E1625</f>
        <v>7678</v>
      </c>
      <c r="F1626" s="37">
        <f>Gmden!N1625</f>
        <v>0</v>
      </c>
      <c r="G1626" s="8">
        <f t="shared" si="127"/>
        <v>0</v>
      </c>
      <c r="H1626" s="25">
        <f>ROUND(Anteile!$B$29/'Abs3'!$G$2102*'Abs3'!G1626,0)</f>
        <v>0</v>
      </c>
      <c r="I1626" s="37">
        <f>Gmden!O1625</f>
        <v>0</v>
      </c>
      <c r="J1626" s="8">
        <f t="shared" si="128"/>
        <v>0</v>
      </c>
      <c r="K1626" s="25">
        <f>ROUND(Anteile!$B$30/'Abs3'!$J$2102*'Abs3'!J1626,0)</f>
        <v>0</v>
      </c>
      <c r="L1626" s="8">
        <f>Gmden!M1625</f>
        <v>9024401.3154545091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ROUND(Anteile!$B$31/'Abs3'!$M$2102*'Abs3'!M1626,0)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62008</v>
      </c>
      <c r="B1627" s="9">
        <f t="shared" si="125"/>
        <v>6</v>
      </c>
      <c r="C1627" s="9">
        <f t="shared" si="126"/>
        <v>0</v>
      </c>
      <c r="D1627" s="7" t="str">
        <f>Gmden!D1626</f>
        <v>Gaal</v>
      </c>
      <c r="E1627" s="8">
        <f>Gmden!E1626</f>
        <v>1378</v>
      </c>
      <c r="F1627" s="37">
        <f>Gmden!N1626</f>
        <v>0</v>
      </c>
      <c r="G1627" s="8">
        <f t="shared" si="127"/>
        <v>0</v>
      </c>
      <c r="H1627" s="25">
        <f>ROUND(Anteile!$B$29/'Abs3'!$G$2102*'Abs3'!G1627,0)</f>
        <v>0</v>
      </c>
      <c r="I1627" s="37">
        <f>Gmden!O1626</f>
        <v>0</v>
      </c>
      <c r="J1627" s="8">
        <f t="shared" si="128"/>
        <v>0</v>
      </c>
      <c r="K1627" s="25">
        <f>ROUND(Anteile!$B$30/'Abs3'!$J$2102*'Abs3'!J1627,0)</f>
        <v>0</v>
      </c>
      <c r="L1627" s="8">
        <f>Gmden!M1626</f>
        <v>1261818.5034524584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ROUND(Anteile!$B$31/'Abs3'!$M$2102*'Abs3'!M1627,0)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62010</v>
      </c>
      <c r="B1628" s="9">
        <f t="shared" si="125"/>
        <v>6</v>
      </c>
      <c r="C1628" s="9">
        <f t="shared" si="126"/>
        <v>0</v>
      </c>
      <c r="D1628" s="7" t="str">
        <f>Gmden!D1627</f>
        <v>Hohentauern</v>
      </c>
      <c r="E1628" s="8">
        <f>Gmden!E1627</f>
        <v>395</v>
      </c>
      <c r="F1628" s="37">
        <f>Gmden!N1627</f>
        <v>0</v>
      </c>
      <c r="G1628" s="8">
        <f t="shared" si="127"/>
        <v>0</v>
      </c>
      <c r="H1628" s="25">
        <f>ROUND(Anteile!$B$29/'Abs3'!$G$2102*'Abs3'!G1628,0)</f>
        <v>0</v>
      </c>
      <c r="I1628" s="37">
        <f>Gmden!O1627</f>
        <v>0</v>
      </c>
      <c r="J1628" s="8">
        <f t="shared" si="128"/>
        <v>0</v>
      </c>
      <c r="K1628" s="25">
        <f>ROUND(Anteile!$B$30/'Abs3'!$J$2102*'Abs3'!J1628,0)</f>
        <v>0</v>
      </c>
      <c r="L1628" s="8">
        <f>Gmden!M1627</f>
        <v>325641.46974202566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ROUND(Anteile!$B$31/'Abs3'!$M$2102*'Abs3'!M1628,0)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62014</v>
      </c>
      <c r="B1629" s="9">
        <f t="shared" si="125"/>
        <v>6</v>
      </c>
      <c r="C1629" s="9">
        <f t="shared" si="126"/>
        <v>0</v>
      </c>
      <c r="D1629" s="7" t="str">
        <f>Gmden!D1628</f>
        <v>Kobenz</v>
      </c>
      <c r="E1629" s="8">
        <f>Gmden!E1628</f>
        <v>1915</v>
      </c>
      <c r="F1629" s="37">
        <f>Gmden!N1628</f>
        <v>0</v>
      </c>
      <c r="G1629" s="8">
        <f t="shared" si="127"/>
        <v>0</v>
      </c>
      <c r="H1629" s="25">
        <f>ROUND(Anteile!$B$29/'Abs3'!$G$2102*'Abs3'!G1629,0)</f>
        <v>0</v>
      </c>
      <c r="I1629" s="37">
        <f>Gmden!O1628</f>
        <v>0</v>
      </c>
      <c r="J1629" s="8">
        <f t="shared" si="128"/>
        <v>0</v>
      </c>
      <c r="K1629" s="25">
        <f>ROUND(Anteile!$B$30/'Abs3'!$J$2102*'Abs3'!J1629,0)</f>
        <v>0</v>
      </c>
      <c r="L1629" s="8">
        <f>Gmden!M1628</f>
        <v>2068129.7473974852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ROUND(Anteile!$B$31/'Abs3'!$M$2102*'Abs3'!M1629,0)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62021</v>
      </c>
      <c r="B1630" s="9">
        <f t="shared" si="125"/>
        <v>6</v>
      </c>
      <c r="C1630" s="9">
        <f t="shared" si="126"/>
        <v>0</v>
      </c>
      <c r="D1630" s="7" t="str">
        <f>Gmden!D1629</f>
        <v>Pusterwald</v>
      </c>
      <c r="E1630" s="8">
        <f>Gmden!E1629</f>
        <v>450</v>
      </c>
      <c r="F1630" s="37">
        <f>Gmden!N1629</f>
        <v>0</v>
      </c>
      <c r="G1630" s="8">
        <f t="shared" si="127"/>
        <v>0</v>
      </c>
      <c r="H1630" s="25">
        <f>ROUND(Anteile!$B$29/'Abs3'!$G$2102*'Abs3'!G1630,0)</f>
        <v>0</v>
      </c>
      <c r="I1630" s="37">
        <f>Gmden!O1629</f>
        <v>0</v>
      </c>
      <c r="J1630" s="8">
        <f t="shared" si="128"/>
        <v>0</v>
      </c>
      <c r="K1630" s="25">
        <f>ROUND(Anteile!$B$30/'Abs3'!$J$2102*'Abs3'!J1630,0)</f>
        <v>0</v>
      </c>
      <c r="L1630" s="8">
        <f>Gmden!M1629</f>
        <v>391924.64817855106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ROUND(Anteile!$B$31/'Abs3'!$M$2102*'Abs3'!M1630,0)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62026</v>
      </c>
      <c r="B1631" s="9">
        <f t="shared" si="125"/>
        <v>6</v>
      </c>
      <c r="C1631" s="9">
        <f t="shared" si="126"/>
        <v>0</v>
      </c>
      <c r="D1631" s="7" t="str">
        <f>Gmden!D1630</f>
        <v>Sankt Georgen ob Judenburg</v>
      </c>
      <c r="E1631" s="8">
        <f>Gmden!E1630</f>
        <v>845</v>
      </c>
      <c r="F1631" s="37">
        <f>Gmden!N1630</f>
        <v>0</v>
      </c>
      <c r="G1631" s="8">
        <f t="shared" si="127"/>
        <v>0</v>
      </c>
      <c r="H1631" s="25">
        <f>ROUND(Anteile!$B$29/'Abs3'!$G$2102*'Abs3'!G1631,0)</f>
        <v>0</v>
      </c>
      <c r="I1631" s="37">
        <f>Gmden!O1630</f>
        <v>0</v>
      </c>
      <c r="J1631" s="8">
        <f t="shared" si="128"/>
        <v>0</v>
      </c>
      <c r="K1631" s="25">
        <f>ROUND(Anteile!$B$30/'Abs3'!$J$2102*'Abs3'!J1631,0)</f>
        <v>0</v>
      </c>
      <c r="L1631" s="8">
        <f>Gmden!M1630</f>
        <v>842618.47919105738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ROUND(Anteile!$B$31/'Abs3'!$M$2102*'Abs3'!M1631,0)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62032</v>
      </c>
      <c r="B1632" s="9">
        <f t="shared" si="125"/>
        <v>6</v>
      </c>
      <c r="C1632" s="9">
        <f t="shared" si="126"/>
        <v>0</v>
      </c>
      <c r="D1632" s="7" t="str">
        <f>Gmden!D1631</f>
        <v>Sankt Peter ob Judenburg</v>
      </c>
      <c r="E1632" s="8">
        <f>Gmden!E1631</f>
        <v>1089</v>
      </c>
      <c r="F1632" s="37">
        <f>Gmden!N1631</f>
        <v>0</v>
      </c>
      <c r="G1632" s="8">
        <f t="shared" si="127"/>
        <v>0</v>
      </c>
      <c r="H1632" s="25">
        <f>ROUND(Anteile!$B$29/'Abs3'!$G$2102*'Abs3'!G1632,0)</f>
        <v>0</v>
      </c>
      <c r="I1632" s="37">
        <f>Gmden!O1631</f>
        <v>0</v>
      </c>
      <c r="J1632" s="8">
        <f t="shared" si="128"/>
        <v>0</v>
      </c>
      <c r="K1632" s="25">
        <f>ROUND(Anteile!$B$30/'Abs3'!$J$2102*'Abs3'!J1632,0)</f>
        <v>0</v>
      </c>
      <c r="L1632" s="8">
        <f>Gmden!M1631</f>
        <v>1099762.2180343922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ROUND(Anteile!$B$31/'Abs3'!$M$2102*'Abs3'!M1632,0)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62034</v>
      </c>
      <c r="B1633" s="9">
        <f t="shared" si="125"/>
        <v>6</v>
      </c>
      <c r="C1633" s="9">
        <f t="shared" si="126"/>
        <v>0</v>
      </c>
      <c r="D1633" s="7" t="str">
        <f>Gmden!D1632</f>
        <v>Seckau</v>
      </c>
      <c r="E1633" s="8">
        <f>Gmden!E1632</f>
        <v>1290</v>
      </c>
      <c r="F1633" s="37">
        <f>Gmden!N1632</f>
        <v>0</v>
      </c>
      <c r="G1633" s="8">
        <f t="shared" si="127"/>
        <v>0</v>
      </c>
      <c r="H1633" s="25">
        <f>ROUND(Anteile!$B$29/'Abs3'!$G$2102*'Abs3'!G1633,0)</f>
        <v>0</v>
      </c>
      <c r="I1633" s="37">
        <f>Gmden!O1632</f>
        <v>0</v>
      </c>
      <c r="J1633" s="8">
        <f t="shared" si="128"/>
        <v>0</v>
      </c>
      <c r="K1633" s="25">
        <f>ROUND(Anteile!$B$30/'Abs3'!$J$2102*'Abs3'!J1633,0)</f>
        <v>0</v>
      </c>
      <c r="L1633" s="8">
        <f>Gmden!M1632</f>
        <v>1203105.5811929873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ROUND(Anteile!$B$31/'Abs3'!$M$2102*'Abs3'!M1633,0)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62036</v>
      </c>
      <c r="B1634" s="9">
        <f t="shared" si="125"/>
        <v>6</v>
      </c>
      <c r="C1634" s="9">
        <f t="shared" si="126"/>
        <v>0</v>
      </c>
      <c r="D1634" s="7" t="str">
        <f>Gmden!D1633</f>
        <v>Unzmarkt-Frauenburg</v>
      </c>
      <c r="E1634" s="8">
        <f>Gmden!E1633</f>
        <v>1325</v>
      </c>
      <c r="F1634" s="37">
        <f>Gmden!N1633</f>
        <v>0</v>
      </c>
      <c r="G1634" s="8">
        <f t="shared" si="127"/>
        <v>0</v>
      </c>
      <c r="H1634" s="25">
        <f>ROUND(Anteile!$B$29/'Abs3'!$G$2102*'Abs3'!G1634,0)</f>
        <v>0</v>
      </c>
      <c r="I1634" s="37">
        <f>Gmden!O1633</f>
        <v>0</v>
      </c>
      <c r="J1634" s="8">
        <f t="shared" si="128"/>
        <v>0</v>
      </c>
      <c r="K1634" s="25">
        <f>ROUND(Anteile!$B$30/'Abs3'!$J$2102*'Abs3'!J1634,0)</f>
        <v>0</v>
      </c>
      <c r="L1634" s="8">
        <f>Gmden!M1633</f>
        <v>1359973.8464238476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ROUND(Anteile!$B$31/'Abs3'!$M$2102*'Abs3'!M1634,0)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62038</v>
      </c>
      <c r="B1635" s="9">
        <f t="shared" si="125"/>
        <v>6</v>
      </c>
      <c r="C1635" s="9">
        <f t="shared" si="126"/>
        <v>0</v>
      </c>
      <c r="D1635" s="7" t="str">
        <f>Gmden!D1634</f>
        <v>Zeltweg</v>
      </c>
      <c r="E1635" s="8">
        <f>Gmden!E1634</f>
        <v>7099</v>
      </c>
      <c r="F1635" s="37">
        <f>Gmden!N1634</f>
        <v>0</v>
      </c>
      <c r="G1635" s="8">
        <f t="shared" si="127"/>
        <v>0</v>
      </c>
      <c r="H1635" s="25">
        <f>ROUND(Anteile!$B$29/'Abs3'!$G$2102*'Abs3'!G1635,0)</f>
        <v>0</v>
      </c>
      <c r="I1635" s="37">
        <f>Gmden!O1634</f>
        <v>0</v>
      </c>
      <c r="J1635" s="8">
        <f t="shared" si="128"/>
        <v>0</v>
      </c>
      <c r="K1635" s="25">
        <f>ROUND(Anteile!$B$30/'Abs3'!$J$2102*'Abs3'!J1635,0)</f>
        <v>0</v>
      </c>
      <c r="L1635" s="8">
        <f>Gmden!M1634</f>
        <v>10519821.801601905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ROUND(Anteile!$B$31/'Abs3'!$M$2102*'Abs3'!M1635,0)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62039</v>
      </c>
      <c r="B1636" s="9">
        <f t="shared" si="125"/>
        <v>6</v>
      </c>
      <c r="C1636" s="9">
        <f t="shared" si="126"/>
        <v>0</v>
      </c>
      <c r="D1636" s="7" t="str">
        <f>Gmden!D1635</f>
        <v>Lobmingtal</v>
      </c>
      <c r="E1636" s="8">
        <f>Gmden!E1635</f>
        <v>1859</v>
      </c>
      <c r="F1636" s="37">
        <f>Gmden!N1635</f>
        <v>0</v>
      </c>
      <c r="G1636" s="8">
        <f t="shared" si="127"/>
        <v>0</v>
      </c>
      <c r="H1636" s="25">
        <f>ROUND(Anteile!$B$29/'Abs3'!$G$2102*'Abs3'!G1636,0)</f>
        <v>0</v>
      </c>
      <c r="I1636" s="37">
        <f>Gmden!O1635</f>
        <v>0</v>
      </c>
      <c r="J1636" s="8">
        <f t="shared" si="128"/>
        <v>0</v>
      </c>
      <c r="K1636" s="25">
        <f>ROUND(Anteile!$B$30/'Abs3'!$J$2102*'Abs3'!J1636,0)</f>
        <v>0</v>
      </c>
      <c r="L1636" s="8">
        <f>Gmden!M1635</f>
        <v>1807596.5171642809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ROUND(Anteile!$B$31/'Abs3'!$M$2102*'Abs3'!M1636,0)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62040</v>
      </c>
      <c r="B1637" s="9">
        <f t="shared" si="125"/>
        <v>6</v>
      </c>
      <c r="C1637" s="9">
        <f t="shared" si="126"/>
        <v>0</v>
      </c>
      <c r="D1637" s="7" t="str">
        <f>Gmden!D1636</f>
        <v>Judenburg</v>
      </c>
      <c r="E1637" s="8">
        <f>Gmden!E1636</f>
        <v>9954</v>
      </c>
      <c r="F1637" s="37">
        <f>Gmden!N1636</f>
        <v>0</v>
      </c>
      <c r="G1637" s="8">
        <f t="shared" si="127"/>
        <v>0</v>
      </c>
      <c r="H1637" s="25">
        <f>ROUND(Anteile!$B$29/'Abs3'!$G$2102*'Abs3'!G1637,0)</f>
        <v>0</v>
      </c>
      <c r="I1637" s="37">
        <f>Gmden!O1636</f>
        <v>0</v>
      </c>
      <c r="J1637" s="8">
        <f t="shared" si="128"/>
        <v>0</v>
      </c>
      <c r="K1637" s="25">
        <f>ROUND(Anteile!$B$30/'Abs3'!$J$2102*'Abs3'!J1637,0)</f>
        <v>0</v>
      </c>
      <c r="L1637" s="8">
        <f>Gmden!M1636</f>
        <v>13331221.482760081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ROUND(Anteile!$B$31/'Abs3'!$M$2102*'Abs3'!M1637,0)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62041</v>
      </c>
      <c r="B1638" s="9">
        <f t="shared" si="125"/>
        <v>6</v>
      </c>
      <c r="C1638" s="9">
        <f t="shared" si="126"/>
        <v>1</v>
      </c>
      <c r="D1638" s="7" t="str">
        <f>Gmden!D1637</f>
        <v>Knittelfeld</v>
      </c>
      <c r="E1638" s="8">
        <f>Gmden!E1637</f>
        <v>12608</v>
      </c>
      <c r="F1638" s="37">
        <f>Gmden!N1637</f>
        <v>0</v>
      </c>
      <c r="G1638" s="8">
        <f t="shared" si="127"/>
        <v>0</v>
      </c>
      <c r="H1638" s="25">
        <f>ROUND(Anteile!$B$29/'Abs3'!$G$2102*'Abs3'!G1638,0)</f>
        <v>0</v>
      </c>
      <c r="I1638" s="37">
        <f>Gmden!O1637</f>
        <v>0</v>
      </c>
      <c r="J1638" s="8">
        <f t="shared" si="128"/>
        <v>0</v>
      </c>
      <c r="K1638" s="25">
        <f>ROUND(Anteile!$B$30/'Abs3'!$J$2102*'Abs3'!J1638,0)</f>
        <v>0</v>
      </c>
      <c r="L1638" s="8">
        <f>Gmden!M1637</f>
        <v>15862433.357690189</v>
      </c>
      <c r="M1638" s="8">
        <f ca="1">IF(AND(E1638&gt;10000,Gmden!J1637=500,Gmden!K1637=500),MAX(0,OFFSET('Fk Abs3'!$E$7,'Abs3'!C1638,0)*0.95*E1638-L1638),0)</f>
        <v>2132968.5852355696</v>
      </c>
      <c r="N1638" s="25">
        <f ca="1">ROUND(Anteile!$B$31/'Abs3'!$M$2102*'Abs3'!M1638,0)</f>
        <v>60123</v>
      </c>
      <c r="O1638" s="27"/>
      <c r="P1638" s="25">
        <f t="shared" ca="1" si="129"/>
        <v>60123</v>
      </c>
    </row>
    <row r="1639" spans="1:16" x14ac:dyDescent="0.25">
      <c r="A1639" s="9">
        <f>Gmden!A1638</f>
        <v>62042</v>
      </c>
      <c r="B1639" s="9">
        <f t="shared" si="125"/>
        <v>6</v>
      </c>
      <c r="C1639" s="9">
        <f t="shared" si="126"/>
        <v>0</v>
      </c>
      <c r="D1639" s="7" t="str">
        <f>Gmden!D1638</f>
        <v>Obdach</v>
      </c>
      <c r="E1639" s="8">
        <f>Gmden!E1638</f>
        <v>3776</v>
      </c>
      <c r="F1639" s="37">
        <f>Gmden!N1638</f>
        <v>0</v>
      </c>
      <c r="G1639" s="8">
        <f t="shared" si="127"/>
        <v>0</v>
      </c>
      <c r="H1639" s="25">
        <f>ROUND(Anteile!$B$29/'Abs3'!$G$2102*'Abs3'!G1639,0)</f>
        <v>0</v>
      </c>
      <c r="I1639" s="37">
        <f>Gmden!O1638</f>
        <v>0</v>
      </c>
      <c r="J1639" s="8">
        <f t="shared" si="128"/>
        <v>0</v>
      </c>
      <c r="K1639" s="25">
        <f>ROUND(Anteile!$B$30/'Abs3'!$J$2102*'Abs3'!J1639,0)</f>
        <v>0</v>
      </c>
      <c r="L1639" s="8">
        <f>Gmden!M1638</f>
        <v>4252487.6521840617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ROUND(Anteile!$B$31/'Abs3'!$M$2102*'Abs3'!M1639,0)</f>
        <v>0</v>
      </c>
      <c r="O1639" s="27"/>
      <c r="P1639" s="25">
        <f t="shared" ca="1" si="129"/>
        <v>0</v>
      </c>
    </row>
    <row r="1640" spans="1:16" x14ac:dyDescent="0.25">
      <c r="A1640" s="9">
        <f>Gmden!A1639</f>
        <v>62043</v>
      </c>
      <c r="B1640" s="9">
        <f t="shared" si="125"/>
        <v>6</v>
      </c>
      <c r="C1640" s="9">
        <f t="shared" si="126"/>
        <v>0</v>
      </c>
      <c r="D1640" s="7" t="str">
        <f>Gmden!D1639</f>
        <v>Pöls-Oberkurzheim</v>
      </c>
      <c r="E1640" s="8">
        <f>Gmden!E1639</f>
        <v>2966</v>
      </c>
      <c r="F1640" s="37">
        <f>Gmden!N1639</f>
        <v>0</v>
      </c>
      <c r="G1640" s="8">
        <f t="shared" si="127"/>
        <v>0</v>
      </c>
      <c r="H1640" s="25">
        <f>ROUND(Anteile!$B$29/'Abs3'!$G$2102*'Abs3'!G1640,0)</f>
        <v>0</v>
      </c>
      <c r="I1640" s="37">
        <f>Gmden!O1639</f>
        <v>0</v>
      </c>
      <c r="J1640" s="8">
        <f t="shared" si="128"/>
        <v>0</v>
      </c>
      <c r="K1640" s="25">
        <f>ROUND(Anteile!$B$30/'Abs3'!$J$2102*'Abs3'!J1640,0)</f>
        <v>0</v>
      </c>
      <c r="L1640" s="8">
        <f>Gmden!M1639</f>
        <v>3639302.2432003468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ROUND(Anteile!$B$31/'Abs3'!$M$2102*'Abs3'!M1640,0)</f>
        <v>0</v>
      </c>
      <c r="O1640" s="27"/>
      <c r="P1640" s="25">
        <f t="shared" ca="1" si="129"/>
        <v>0</v>
      </c>
    </row>
    <row r="1641" spans="1:16" x14ac:dyDescent="0.25">
      <c r="A1641" s="9">
        <f>Gmden!A1640</f>
        <v>62044</v>
      </c>
      <c r="B1641" s="9">
        <f t="shared" si="125"/>
        <v>6</v>
      </c>
      <c r="C1641" s="9">
        <f t="shared" si="126"/>
        <v>0</v>
      </c>
      <c r="D1641" s="7" t="str">
        <f>Gmden!D1640</f>
        <v>Pölstal</v>
      </c>
      <c r="E1641" s="8">
        <f>Gmden!E1640</f>
        <v>2613</v>
      </c>
      <c r="F1641" s="37">
        <f>Gmden!N1640</f>
        <v>0</v>
      </c>
      <c r="G1641" s="8">
        <f t="shared" si="127"/>
        <v>0</v>
      </c>
      <c r="H1641" s="25">
        <f>ROUND(Anteile!$B$29/'Abs3'!$G$2102*'Abs3'!G1641,0)</f>
        <v>0</v>
      </c>
      <c r="I1641" s="37">
        <f>Gmden!O1640</f>
        <v>0</v>
      </c>
      <c r="J1641" s="8">
        <f t="shared" si="128"/>
        <v>0</v>
      </c>
      <c r="K1641" s="25">
        <f>ROUND(Anteile!$B$30/'Abs3'!$J$2102*'Abs3'!J1641,0)</f>
        <v>0</v>
      </c>
      <c r="L1641" s="8">
        <f>Gmden!M1640</f>
        <v>2674577.1633567866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ROUND(Anteile!$B$31/'Abs3'!$M$2102*'Abs3'!M1641,0)</f>
        <v>0</v>
      </c>
      <c r="O1641" s="27"/>
      <c r="P1641" s="25">
        <f t="shared" ca="1" si="129"/>
        <v>0</v>
      </c>
    </row>
    <row r="1642" spans="1:16" x14ac:dyDescent="0.25">
      <c r="A1642" s="9">
        <f>Gmden!A1641</f>
        <v>62045</v>
      </c>
      <c r="B1642" s="9">
        <f t="shared" si="125"/>
        <v>6</v>
      </c>
      <c r="C1642" s="9">
        <f t="shared" si="126"/>
        <v>0</v>
      </c>
      <c r="D1642" s="7" t="str">
        <f>Gmden!D1641</f>
        <v>Sankt Marein-Feistritz</v>
      </c>
      <c r="E1642" s="8">
        <f>Gmden!E1641</f>
        <v>1999</v>
      </c>
      <c r="F1642" s="37">
        <f>Gmden!N1641</f>
        <v>0</v>
      </c>
      <c r="G1642" s="8">
        <f t="shared" si="127"/>
        <v>0</v>
      </c>
      <c r="H1642" s="25">
        <f>ROUND(Anteile!$B$29/'Abs3'!$G$2102*'Abs3'!G1642,0)</f>
        <v>0</v>
      </c>
      <c r="I1642" s="37">
        <f>Gmden!O1641</f>
        <v>0</v>
      </c>
      <c r="J1642" s="8">
        <f t="shared" si="128"/>
        <v>0</v>
      </c>
      <c r="K1642" s="25">
        <f>ROUND(Anteile!$B$30/'Abs3'!$J$2102*'Abs3'!J1642,0)</f>
        <v>0</v>
      </c>
      <c r="L1642" s="8">
        <f>Gmden!M1641</f>
        <v>1795871.8971632235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ROUND(Anteile!$B$31/'Abs3'!$M$2102*'Abs3'!M1642,0)</f>
        <v>0</v>
      </c>
      <c r="O1642" s="27"/>
      <c r="P1642" s="25">
        <f t="shared" ca="1" si="129"/>
        <v>0</v>
      </c>
    </row>
    <row r="1643" spans="1:16" x14ac:dyDescent="0.25">
      <c r="A1643" s="9">
        <f>Gmden!A1642</f>
        <v>62046</v>
      </c>
      <c r="B1643" s="9">
        <f t="shared" si="125"/>
        <v>6</v>
      </c>
      <c r="C1643" s="9">
        <f t="shared" si="126"/>
        <v>0</v>
      </c>
      <c r="D1643" s="7" t="str">
        <f>Gmden!D1642</f>
        <v>Sankt Margarethen bei Knittelfeld</v>
      </c>
      <c r="E1643" s="8">
        <f>Gmden!E1642</f>
        <v>2714</v>
      </c>
      <c r="F1643" s="37">
        <f>Gmden!N1642</f>
        <v>0</v>
      </c>
      <c r="G1643" s="8">
        <f t="shared" si="127"/>
        <v>0</v>
      </c>
      <c r="H1643" s="25">
        <f>ROUND(Anteile!$B$29/'Abs3'!$G$2102*'Abs3'!G1643,0)</f>
        <v>0</v>
      </c>
      <c r="I1643" s="37">
        <f>Gmden!O1642</f>
        <v>0</v>
      </c>
      <c r="J1643" s="8">
        <f t="shared" si="128"/>
        <v>0</v>
      </c>
      <c r="K1643" s="25">
        <f>ROUND(Anteile!$B$30/'Abs3'!$J$2102*'Abs3'!J1643,0)</f>
        <v>0</v>
      </c>
      <c r="L1643" s="8">
        <f>Gmden!M1642</f>
        <v>2636010.7365790065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ROUND(Anteile!$B$31/'Abs3'!$M$2102*'Abs3'!M1643,0)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62047</v>
      </c>
      <c r="B1644" s="9">
        <f t="shared" si="125"/>
        <v>6</v>
      </c>
      <c r="C1644" s="9">
        <f t="shared" si="126"/>
        <v>0</v>
      </c>
      <c r="D1644" s="7" t="str">
        <f>Gmden!D1643</f>
        <v>Spielberg</v>
      </c>
      <c r="E1644" s="8">
        <f>Gmden!E1643</f>
        <v>5412</v>
      </c>
      <c r="F1644" s="37">
        <f>Gmden!N1643</f>
        <v>0</v>
      </c>
      <c r="G1644" s="8">
        <f t="shared" si="127"/>
        <v>0</v>
      </c>
      <c r="H1644" s="25">
        <f>ROUND(Anteile!$B$29/'Abs3'!$G$2102*'Abs3'!G1644,0)</f>
        <v>0</v>
      </c>
      <c r="I1644" s="37">
        <f>Gmden!O1643</f>
        <v>0</v>
      </c>
      <c r="J1644" s="8">
        <f t="shared" si="128"/>
        <v>0</v>
      </c>
      <c r="K1644" s="25">
        <f>ROUND(Anteile!$B$30/'Abs3'!$J$2102*'Abs3'!J1644,0)</f>
        <v>0</v>
      </c>
      <c r="L1644" s="8">
        <f>Gmden!M1643</f>
        <v>6294393.0658273734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ROUND(Anteile!$B$31/'Abs3'!$M$2102*'Abs3'!M1644,0)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62048</v>
      </c>
      <c r="B1645" s="9">
        <f t="shared" si="125"/>
        <v>6</v>
      </c>
      <c r="C1645" s="9">
        <f t="shared" si="126"/>
        <v>0</v>
      </c>
      <c r="D1645" s="7" t="str">
        <f>Gmden!D1644</f>
        <v>Weißkirchen in Steiermark</v>
      </c>
      <c r="E1645" s="8">
        <f>Gmden!E1644</f>
        <v>4801</v>
      </c>
      <c r="F1645" s="37">
        <f>Gmden!N1644</f>
        <v>0</v>
      </c>
      <c r="G1645" s="8">
        <f t="shared" si="127"/>
        <v>0</v>
      </c>
      <c r="H1645" s="25">
        <f>ROUND(Anteile!$B$29/'Abs3'!$G$2102*'Abs3'!G1645,0)</f>
        <v>0</v>
      </c>
      <c r="I1645" s="37">
        <f>Gmden!O1644</f>
        <v>0</v>
      </c>
      <c r="J1645" s="8">
        <f t="shared" si="128"/>
        <v>0</v>
      </c>
      <c r="K1645" s="25">
        <f>ROUND(Anteile!$B$30/'Abs3'!$J$2102*'Abs3'!J1645,0)</f>
        <v>0</v>
      </c>
      <c r="L1645" s="8">
        <f>Gmden!M1644</f>
        <v>4846486.2919395464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ROUND(Anteile!$B$31/'Abs3'!$M$2102*'Abs3'!M1645,0)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62105</v>
      </c>
      <c r="B1646" s="9">
        <f t="shared" si="125"/>
        <v>6</v>
      </c>
      <c r="C1646" s="9">
        <f t="shared" si="126"/>
        <v>0</v>
      </c>
      <c r="D1646" s="7" t="str">
        <f>Gmden!D1645</f>
        <v>Breitenau am Hochlantsch</v>
      </c>
      <c r="E1646" s="8">
        <f>Gmden!E1645</f>
        <v>1691</v>
      </c>
      <c r="F1646" s="37">
        <f>Gmden!N1645</f>
        <v>0</v>
      </c>
      <c r="G1646" s="8">
        <f t="shared" si="127"/>
        <v>0</v>
      </c>
      <c r="H1646" s="25">
        <f>ROUND(Anteile!$B$29/'Abs3'!$G$2102*'Abs3'!G1646,0)</f>
        <v>0</v>
      </c>
      <c r="I1646" s="37">
        <f>Gmden!O1645</f>
        <v>0</v>
      </c>
      <c r="J1646" s="8">
        <f t="shared" si="128"/>
        <v>0</v>
      </c>
      <c r="K1646" s="25">
        <f>ROUND(Anteile!$B$30/'Abs3'!$J$2102*'Abs3'!J1646,0)</f>
        <v>0</v>
      </c>
      <c r="L1646" s="8">
        <f>Gmden!M1645</f>
        <v>1890131.6922889051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ROUND(Anteile!$B$31/'Abs3'!$M$2102*'Abs3'!M1646,0)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62115</v>
      </c>
      <c r="B1647" s="9">
        <f t="shared" si="125"/>
        <v>6</v>
      </c>
      <c r="C1647" s="9">
        <f t="shared" si="126"/>
        <v>0</v>
      </c>
      <c r="D1647" s="7" t="str">
        <f>Gmden!D1646</f>
        <v>Krieglach</v>
      </c>
      <c r="E1647" s="8">
        <f>Gmden!E1646</f>
        <v>5320</v>
      </c>
      <c r="F1647" s="37">
        <f>Gmden!N1646</f>
        <v>0</v>
      </c>
      <c r="G1647" s="8">
        <f t="shared" si="127"/>
        <v>0</v>
      </c>
      <c r="H1647" s="25">
        <f>ROUND(Anteile!$B$29/'Abs3'!$G$2102*'Abs3'!G1647,0)</f>
        <v>0</v>
      </c>
      <c r="I1647" s="37">
        <f>Gmden!O1646</f>
        <v>0</v>
      </c>
      <c r="J1647" s="8">
        <f t="shared" si="128"/>
        <v>0</v>
      </c>
      <c r="K1647" s="25">
        <f>ROUND(Anteile!$B$30/'Abs3'!$J$2102*'Abs3'!J1647,0)</f>
        <v>0</v>
      </c>
      <c r="L1647" s="8">
        <f>Gmden!M1646</f>
        <v>5757418.6847664816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ROUND(Anteile!$B$31/'Abs3'!$M$2102*'Abs3'!M1647,0)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62116</v>
      </c>
      <c r="B1648" s="9">
        <f t="shared" si="125"/>
        <v>6</v>
      </c>
      <c r="C1648" s="9">
        <f t="shared" si="126"/>
        <v>0</v>
      </c>
      <c r="D1648" s="7" t="str">
        <f>Gmden!D1647</f>
        <v>Langenwang</v>
      </c>
      <c r="E1648" s="8">
        <f>Gmden!E1647</f>
        <v>3875</v>
      </c>
      <c r="F1648" s="37">
        <f>Gmden!N1647</f>
        <v>0</v>
      </c>
      <c r="G1648" s="8">
        <f t="shared" si="127"/>
        <v>0</v>
      </c>
      <c r="H1648" s="25">
        <f>ROUND(Anteile!$B$29/'Abs3'!$G$2102*'Abs3'!G1648,0)</f>
        <v>0</v>
      </c>
      <c r="I1648" s="37">
        <f>Gmden!O1647</f>
        <v>0</v>
      </c>
      <c r="J1648" s="8">
        <f t="shared" si="128"/>
        <v>0</v>
      </c>
      <c r="K1648" s="25">
        <f>ROUND(Anteile!$B$30/'Abs3'!$J$2102*'Abs3'!J1648,0)</f>
        <v>0</v>
      </c>
      <c r="L1648" s="8">
        <f>Gmden!M1647</f>
        <v>3939158.8039979972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ROUND(Anteile!$B$31/'Abs3'!$M$2102*'Abs3'!M1648,0)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62125</v>
      </c>
      <c r="B1649" s="9">
        <f t="shared" si="125"/>
        <v>6</v>
      </c>
      <c r="C1649" s="9">
        <f t="shared" si="126"/>
        <v>0</v>
      </c>
      <c r="D1649" s="7" t="str">
        <f>Gmden!D1648</f>
        <v>Pernegg an der Mur</v>
      </c>
      <c r="E1649" s="8">
        <f>Gmden!E1648</f>
        <v>2350</v>
      </c>
      <c r="F1649" s="37">
        <f>Gmden!N1648</f>
        <v>0</v>
      </c>
      <c r="G1649" s="8">
        <f t="shared" si="127"/>
        <v>0</v>
      </c>
      <c r="H1649" s="25">
        <f>ROUND(Anteile!$B$29/'Abs3'!$G$2102*'Abs3'!G1649,0)</f>
        <v>0</v>
      </c>
      <c r="I1649" s="37">
        <f>Gmden!O1648</f>
        <v>0</v>
      </c>
      <c r="J1649" s="8">
        <f t="shared" si="128"/>
        <v>0</v>
      </c>
      <c r="K1649" s="25">
        <f>ROUND(Anteile!$B$30/'Abs3'!$J$2102*'Abs3'!J1649,0)</f>
        <v>0</v>
      </c>
      <c r="L1649" s="8">
        <f>Gmden!M1648</f>
        <v>2293677.9084664639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ROUND(Anteile!$B$31/'Abs3'!$M$2102*'Abs3'!M1649,0)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62128</v>
      </c>
      <c r="B1650" s="9">
        <f t="shared" si="125"/>
        <v>6</v>
      </c>
      <c r="C1650" s="9">
        <f t="shared" si="126"/>
        <v>0</v>
      </c>
      <c r="D1650" s="7" t="str">
        <f>Gmden!D1649</f>
        <v>Sankt Lorenzen im Mürztal</v>
      </c>
      <c r="E1650" s="8">
        <f>Gmden!E1649</f>
        <v>3611</v>
      </c>
      <c r="F1650" s="37">
        <f>Gmden!N1649</f>
        <v>0</v>
      </c>
      <c r="G1650" s="8">
        <f t="shared" si="127"/>
        <v>0</v>
      </c>
      <c r="H1650" s="25">
        <f>ROUND(Anteile!$B$29/'Abs3'!$G$2102*'Abs3'!G1650,0)</f>
        <v>0</v>
      </c>
      <c r="I1650" s="37">
        <f>Gmden!O1649</f>
        <v>0</v>
      </c>
      <c r="J1650" s="8">
        <f t="shared" si="128"/>
        <v>0</v>
      </c>
      <c r="K1650" s="25">
        <f>ROUND(Anteile!$B$30/'Abs3'!$J$2102*'Abs3'!J1650,0)</f>
        <v>0</v>
      </c>
      <c r="L1650" s="8">
        <f>Gmden!M1649</f>
        <v>3732534.9959752541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ROUND(Anteile!$B$31/'Abs3'!$M$2102*'Abs3'!M1650,0)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62131</v>
      </c>
      <c r="B1651" s="9">
        <f t="shared" si="125"/>
        <v>6</v>
      </c>
      <c r="C1651" s="9">
        <f t="shared" si="126"/>
        <v>0</v>
      </c>
      <c r="D1651" s="7" t="str">
        <f>Gmden!D1650</f>
        <v>Spital am Semmering</v>
      </c>
      <c r="E1651" s="8">
        <f>Gmden!E1650</f>
        <v>1442</v>
      </c>
      <c r="F1651" s="37">
        <f>Gmden!N1650</f>
        <v>0</v>
      </c>
      <c r="G1651" s="8">
        <f t="shared" si="127"/>
        <v>0</v>
      </c>
      <c r="H1651" s="25">
        <f>ROUND(Anteile!$B$29/'Abs3'!$G$2102*'Abs3'!G1651,0)</f>
        <v>0</v>
      </c>
      <c r="I1651" s="37">
        <f>Gmden!O1650</f>
        <v>0</v>
      </c>
      <c r="J1651" s="8">
        <f t="shared" si="128"/>
        <v>0</v>
      </c>
      <c r="K1651" s="25">
        <f>ROUND(Anteile!$B$30/'Abs3'!$J$2102*'Abs3'!J1651,0)</f>
        <v>0</v>
      </c>
      <c r="L1651" s="8">
        <f>Gmden!M1650</f>
        <v>2611501.7701188237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ROUND(Anteile!$B$31/'Abs3'!$M$2102*'Abs3'!M1651,0)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62132</v>
      </c>
      <c r="B1652" s="9">
        <f t="shared" si="125"/>
        <v>6</v>
      </c>
      <c r="C1652" s="9">
        <f t="shared" si="126"/>
        <v>0</v>
      </c>
      <c r="D1652" s="7" t="str">
        <f>Gmden!D1651</f>
        <v>Stanz im Mürztal</v>
      </c>
      <c r="E1652" s="8">
        <f>Gmden!E1651</f>
        <v>1839</v>
      </c>
      <c r="F1652" s="37">
        <f>Gmden!N1651</f>
        <v>0</v>
      </c>
      <c r="G1652" s="8">
        <f t="shared" si="127"/>
        <v>0</v>
      </c>
      <c r="H1652" s="25">
        <f>ROUND(Anteile!$B$29/'Abs3'!$G$2102*'Abs3'!G1652,0)</f>
        <v>0</v>
      </c>
      <c r="I1652" s="37">
        <f>Gmden!O1651</f>
        <v>0</v>
      </c>
      <c r="J1652" s="8">
        <f t="shared" si="128"/>
        <v>0</v>
      </c>
      <c r="K1652" s="25">
        <f>ROUND(Anteile!$B$30/'Abs3'!$J$2102*'Abs3'!J1652,0)</f>
        <v>0</v>
      </c>
      <c r="L1652" s="8">
        <f>Gmden!M1651</f>
        <v>1573744.4499546827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ROUND(Anteile!$B$31/'Abs3'!$M$2102*'Abs3'!M1652,0)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62135</v>
      </c>
      <c r="B1653" s="9">
        <f t="shared" si="125"/>
        <v>6</v>
      </c>
      <c r="C1653" s="9">
        <f t="shared" si="126"/>
        <v>0</v>
      </c>
      <c r="D1653" s="7" t="str">
        <f>Gmden!D1652</f>
        <v>Turnau</v>
      </c>
      <c r="E1653" s="8">
        <f>Gmden!E1652</f>
        <v>1595</v>
      </c>
      <c r="F1653" s="37">
        <f>Gmden!N1652</f>
        <v>0</v>
      </c>
      <c r="G1653" s="8">
        <f t="shared" si="127"/>
        <v>0</v>
      </c>
      <c r="H1653" s="25">
        <f>ROUND(Anteile!$B$29/'Abs3'!$G$2102*'Abs3'!G1653,0)</f>
        <v>0</v>
      </c>
      <c r="I1653" s="37">
        <f>Gmden!O1652</f>
        <v>0</v>
      </c>
      <c r="J1653" s="8">
        <f t="shared" si="128"/>
        <v>0</v>
      </c>
      <c r="K1653" s="25">
        <f>ROUND(Anteile!$B$30/'Abs3'!$J$2102*'Abs3'!J1653,0)</f>
        <v>0</v>
      </c>
      <c r="L1653" s="8">
        <f>Gmden!M1652</f>
        <v>1533876.530459221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ROUND(Anteile!$B$31/'Abs3'!$M$2102*'Abs3'!M1653,0)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62138</v>
      </c>
      <c r="B1654" s="9">
        <f t="shared" si="125"/>
        <v>6</v>
      </c>
      <c r="C1654" s="9">
        <f t="shared" si="126"/>
        <v>0</v>
      </c>
      <c r="D1654" s="7" t="str">
        <f>Gmden!D1653</f>
        <v>Aflenz</v>
      </c>
      <c r="E1654" s="8">
        <f>Gmden!E1653</f>
        <v>2430</v>
      </c>
      <c r="F1654" s="37">
        <f>Gmden!N1653</f>
        <v>0</v>
      </c>
      <c r="G1654" s="8">
        <f t="shared" si="127"/>
        <v>0</v>
      </c>
      <c r="H1654" s="25">
        <f>ROUND(Anteile!$B$29/'Abs3'!$G$2102*'Abs3'!G1654,0)</f>
        <v>0</v>
      </c>
      <c r="I1654" s="37">
        <f>Gmden!O1653</f>
        <v>0</v>
      </c>
      <c r="J1654" s="8">
        <f t="shared" si="128"/>
        <v>0</v>
      </c>
      <c r="K1654" s="25">
        <f>ROUND(Anteile!$B$30/'Abs3'!$J$2102*'Abs3'!J1654,0)</f>
        <v>0</v>
      </c>
      <c r="L1654" s="8">
        <f>Gmden!M1653</f>
        <v>2468046.3125177533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ROUND(Anteile!$B$31/'Abs3'!$M$2102*'Abs3'!M1654,0)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62139</v>
      </c>
      <c r="B1655" s="9">
        <f t="shared" si="125"/>
        <v>6</v>
      </c>
      <c r="C1655" s="9">
        <f t="shared" si="126"/>
        <v>1</v>
      </c>
      <c r="D1655" s="7" t="str">
        <f>Gmden!D1654</f>
        <v>Bruck an der Mur</v>
      </c>
      <c r="E1655" s="8">
        <f>Gmden!E1654</f>
        <v>15860</v>
      </c>
      <c r="F1655" s="37">
        <f>Gmden!N1654</f>
        <v>0</v>
      </c>
      <c r="G1655" s="8">
        <f t="shared" si="127"/>
        <v>0</v>
      </c>
      <c r="H1655" s="25">
        <f>ROUND(Anteile!$B$29/'Abs3'!$G$2102*'Abs3'!G1655,0)</f>
        <v>0</v>
      </c>
      <c r="I1655" s="37">
        <f>Gmden!O1654</f>
        <v>0</v>
      </c>
      <c r="J1655" s="8">
        <f t="shared" si="128"/>
        <v>0</v>
      </c>
      <c r="K1655" s="25">
        <f>ROUND(Anteile!$B$30/'Abs3'!$J$2102*'Abs3'!J1655,0)</f>
        <v>0</v>
      </c>
      <c r="L1655" s="8">
        <f>Gmden!M1654</f>
        <v>20795433.411342513</v>
      </c>
      <c r="M1655" s="8">
        <f ca="1">IF(AND(E1655&gt;10000,Gmden!J1654=500,Gmden!K1654=500),MAX(0,OFFSET('Fk Abs3'!$E$7,'Abs3'!C1655,0)*0.95*E1655-L1655),0)</f>
        <v>1841549.0454153009</v>
      </c>
      <c r="N1655" s="25">
        <f ca="1">ROUND(Anteile!$B$31/'Abs3'!$M$2102*'Abs3'!M1655,0)</f>
        <v>51908</v>
      </c>
      <c r="O1655" s="27"/>
      <c r="P1655" s="25">
        <f t="shared" ca="1" si="129"/>
        <v>51908</v>
      </c>
    </row>
    <row r="1656" spans="1:16" x14ac:dyDescent="0.25">
      <c r="A1656" s="9">
        <f>Gmden!A1655</f>
        <v>62140</v>
      </c>
      <c r="B1656" s="9">
        <f t="shared" si="125"/>
        <v>6</v>
      </c>
      <c r="C1656" s="9">
        <f t="shared" si="126"/>
        <v>2</v>
      </c>
      <c r="D1656" s="7" t="str">
        <f>Gmden!D1655</f>
        <v>Kapfenberg</v>
      </c>
      <c r="E1656" s="8">
        <f>Gmden!E1655</f>
        <v>22755</v>
      </c>
      <c r="F1656" s="37">
        <f>Gmden!N1655</f>
        <v>0</v>
      </c>
      <c r="G1656" s="8">
        <f t="shared" si="127"/>
        <v>0</v>
      </c>
      <c r="H1656" s="25">
        <f>ROUND(Anteile!$B$29/'Abs3'!$G$2102*'Abs3'!G1656,0)</f>
        <v>0</v>
      </c>
      <c r="I1656" s="37">
        <f>Gmden!O1655</f>
        <v>0</v>
      </c>
      <c r="J1656" s="8">
        <f t="shared" si="128"/>
        <v>0</v>
      </c>
      <c r="K1656" s="25">
        <f>ROUND(Anteile!$B$30/'Abs3'!$J$2102*'Abs3'!J1656,0)</f>
        <v>0</v>
      </c>
      <c r="L1656" s="8">
        <f>Gmden!M1655</f>
        <v>38027586.120668717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ROUND(Anteile!$B$31/'Abs3'!$M$2102*'Abs3'!M1656,0)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62141</v>
      </c>
      <c r="B1657" s="9">
        <f t="shared" si="125"/>
        <v>6</v>
      </c>
      <c r="C1657" s="9">
        <f t="shared" si="126"/>
        <v>0</v>
      </c>
      <c r="D1657" s="7" t="str">
        <f>Gmden!D1656</f>
        <v>Kindberg</v>
      </c>
      <c r="E1657" s="8">
        <f>Gmden!E1656</f>
        <v>8158</v>
      </c>
      <c r="F1657" s="37">
        <f>Gmden!N1656</f>
        <v>0</v>
      </c>
      <c r="G1657" s="8">
        <f t="shared" si="127"/>
        <v>0</v>
      </c>
      <c r="H1657" s="25">
        <f>ROUND(Anteile!$B$29/'Abs3'!$G$2102*'Abs3'!G1657,0)</f>
        <v>0</v>
      </c>
      <c r="I1657" s="37">
        <f>Gmden!O1656</f>
        <v>0</v>
      </c>
      <c r="J1657" s="8">
        <f t="shared" si="128"/>
        <v>0</v>
      </c>
      <c r="K1657" s="25">
        <f>ROUND(Anteile!$B$30/'Abs3'!$J$2102*'Abs3'!J1657,0)</f>
        <v>0</v>
      </c>
      <c r="L1657" s="8">
        <f>Gmden!M1656</f>
        <v>9496097.5653581228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ROUND(Anteile!$B$31/'Abs3'!$M$2102*'Abs3'!M1657,0)</f>
        <v>0</v>
      </c>
      <c r="O1657" s="27"/>
      <c r="P1657" s="25">
        <f t="shared" ca="1" si="129"/>
        <v>0</v>
      </c>
    </row>
    <row r="1658" spans="1:16" x14ac:dyDescent="0.25">
      <c r="A1658" s="9">
        <f>Gmden!A1657</f>
        <v>62142</v>
      </c>
      <c r="B1658" s="9">
        <f t="shared" si="125"/>
        <v>6</v>
      </c>
      <c r="C1658" s="9">
        <f t="shared" si="126"/>
        <v>0</v>
      </c>
      <c r="D1658" s="7" t="str">
        <f>Gmden!D1657</f>
        <v>Mariazell</v>
      </c>
      <c r="E1658" s="8">
        <f>Gmden!E1657</f>
        <v>3743</v>
      </c>
      <c r="F1658" s="37">
        <f>Gmden!N1657</f>
        <v>0</v>
      </c>
      <c r="G1658" s="8">
        <f t="shared" si="127"/>
        <v>0</v>
      </c>
      <c r="H1658" s="25">
        <f>ROUND(Anteile!$B$29/'Abs3'!$G$2102*'Abs3'!G1658,0)</f>
        <v>0</v>
      </c>
      <c r="I1658" s="37">
        <f>Gmden!O1657</f>
        <v>0</v>
      </c>
      <c r="J1658" s="8">
        <f t="shared" si="128"/>
        <v>0</v>
      </c>
      <c r="K1658" s="25">
        <f>ROUND(Anteile!$B$30/'Abs3'!$J$2102*'Abs3'!J1658,0)</f>
        <v>0</v>
      </c>
      <c r="L1658" s="8">
        <f>Gmden!M1657</f>
        <v>4345399.0036718147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ROUND(Anteile!$B$31/'Abs3'!$M$2102*'Abs3'!M1658,0)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62143</v>
      </c>
      <c r="B1659" s="9">
        <f t="shared" si="125"/>
        <v>6</v>
      </c>
      <c r="C1659" s="9">
        <f t="shared" si="126"/>
        <v>0</v>
      </c>
      <c r="D1659" s="7" t="str">
        <f>Gmden!D1658</f>
        <v>Mürzzuschlag</v>
      </c>
      <c r="E1659" s="8">
        <f>Gmden!E1658</f>
        <v>8531</v>
      </c>
      <c r="F1659" s="37">
        <f>Gmden!N1658</f>
        <v>0</v>
      </c>
      <c r="G1659" s="8">
        <f t="shared" si="127"/>
        <v>0</v>
      </c>
      <c r="H1659" s="25">
        <f>ROUND(Anteile!$B$29/'Abs3'!$G$2102*'Abs3'!G1659,0)</f>
        <v>0</v>
      </c>
      <c r="I1659" s="37">
        <f>Gmden!O1658</f>
        <v>0</v>
      </c>
      <c r="J1659" s="8">
        <f t="shared" si="128"/>
        <v>0</v>
      </c>
      <c r="K1659" s="25">
        <f>ROUND(Anteile!$B$30/'Abs3'!$J$2102*'Abs3'!J1659,0)</f>
        <v>0</v>
      </c>
      <c r="L1659" s="8">
        <f>Gmden!M1658</f>
        <v>9962228.1329397708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ROUND(Anteile!$B$31/'Abs3'!$M$2102*'Abs3'!M1659,0)</f>
        <v>0</v>
      </c>
      <c r="O1659" s="27"/>
      <c r="P1659" s="25">
        <f t="shared" ca="1" si="129"/>
        <v>0</v>
      </c>
    </row>
    <row r="1660" spans="1:16" x14ac:dyDescent="0.25">
      <c r="A1660" s="9">
        <f>Gmden!A1659</f>
        <v>62144</v>
      </c>
      <c r="B1660" s="9">
        <f t="shared" si="125"/>
        <v>6</v>
      </c>
      <c r="C1660" s="9">
        <f t="shared" si="126"/>
        <v>0</v>
      </c>
      <c r="D1660" s="7" t="str">
        <f>Gmden!D1659</f>
        <v>Neuberg an der Mürz</v>
      </c>
      <c r="E1660" s="8">
        <f>Gmden!E1659</f>
        <v>2457</v>
      </c>
      <c r="F1660" s="37">
        <f>Gmden!N1659</f>
        <v>0</v>
      </c>
      <c r="G1660" s="8">
        <f t="shared" si="127"/>
        <v>0</v>
      </c>
      <c r="H1660" s="25">
        <f>ROUND(Anteile!$B$29/'Abs3'!$G$2102*'Abs3'!G1660,0)</f>
        <v>0</v>
      </c>
      <c r="I1660" s="37">
        <f>Gmden!O1659</f>
        <v>0</v>
      </c>
      <c r="J1660" s="8">
        <f t="shared" si="128"/>
        <v>0</v>
      </c>
      <c r="K1660" s="25">
        <f>ROUND(Anteile!$B$30/'Abs3'!$J$2102*'Abs3'!J1660,0)</f>
        <v>0</v>
      </c>
      <c r="L1660" s="8">
        <f>Gmden!M1659</f>
        <v>2389917.6434548888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ROUND(Anteile!$B$31/'Abs3'!$M$2102*'Abs3'!M1660,0)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62145</v>
      </c>
      <c r="B1661" s="9">
        <f t="shared" si="125"/>
        <v>6</v>
      </c>
      <c r="C1661" s="9">
        <f t="shared" si="126"/>
        <v>0</v>
      </c>
      <c r="D1661" s="7" t="str">
        <f>Gmden!D1660</f>
        <v>Sankt Barbara im Mürztal</v>
      </c>
      <c r="E1661" s="8">
        <f>Gmden!E1660</f>
        <v>6585</v>
      </c>
      <c r="F1661" s="37">
        <f>Gmden!N1660</f>
        <v>0</v>
      </c>
      <c r="G1661" s="8">
        <f t="shared" si="127"/>
        <v>0</v>
      </c>
      <c r="H1661" s="25">
        <f>ROUND(Anteile!$B$29/'Abs3'!$G$2102*'Abs3'!G1661,0)</f>
        <v>0</v>
      </c>
      <c r="I1661" s="37">
        <f>Gmden!O1660</f>
        <v>0</v>
      </c>
      <c r="J1661" s="8">
        <f t="shared" si="128"/>
        <v>0</v>
      </c>
      <c r="K1661" s="25">
        <f>ROUND(Anteile!$B$30/'Abs3'!$J$2102*'Abs3'!J1661,0)</f>
        <v>0</v>
      </c>
      <c r="L1661" s="8">
        <f>Gmden!M1660</f>
        <v>7709921.197012797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ROUND(Anteile!$B$31/'Abs3'!$M$2102*'Abs3'!M1661,0)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62146</v>
      </c>
      <c r="B1662" s="9">
        <f t="shared" si="125"/>
        <v>6</v>
      </c>
      <c r="C1662" s="9">
        <f t="shared" si="126"/>
        <v>0</v>
      </c>
      <c r="D1662" s="7" t="str">
        <f>Gmden!D1661</f>
        <v>Sankt Marein im Mürztal</v>
      </c>
      <c r="E1662" s="8">
        <f>Gmden!E1661</f>
        <v>2698</v>
      </c>
      <c r="F1662" s="37">
        <f>Gmden!N1661</f>
        <v>0</v>
      </c>
      <c r="G1662" s="8">
        <f t="shared" si="127"/>
        <v>0</v>
      </c>
      <c r="H1662" s="25">
        <f>ROUND(Anteile!$B$29/'Abs3'!$G$2102*'Abs3'!G1662,0)</f>
        <v>0</v>
      </c>
      <c r="I1662" s="37">
        <f>Gmden!O1661</f>
        <v>0</v>
      </c>
      <c r="J1662" s="8">
        <f t="shared" si="128"/>
        <v>0</v>
      </c>
      <c r="K1662" s="25">
        <f>ROUND(Anteile!$B$30/'Abs3'!$J$2102*'Abs3'!J1662,0)</f>
        <v>0</v>
      </c>
      <c r="L1662" s="8">
        <f>Gmden!M1661</f>
        <v>2690547.555570974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ROUND(Anteile!$B$31/'Abs3'!$M$2102*'Abs3'!M1662,0)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62147</v>
      </c>
      <c r="B1663" s="9">
        <f t="shared" si="125"/>
        <v>6</v>
      </c>
      <c r="C1663" s="9">
        <f t="shared" si="126"/>
        <v>0</v>
      </c>
      <c r="D1663" s="7" t="str">
        <f>Gmden!D1662</f>
        <v>Thörl</v>
      </c>
      <c r="E1663" s="8">
        <f>Gmden!E1662</f>
        <v>2257</v>
      </c>
      <c r="F1663" s="37">
        <f>Gmden!N1662</f>
        <v>0</v>
      </c>
      <c r="G1663" s="8">
        <f t="shared" si="127"/>
        <v>0</v>
      </c>
      <c r="H1663" s="25">
        <f>ROUND(Anteile!$B$29/'Abs3'!$G$2102*'Abs3'!G1663,0)</f>
        <v>0</v>
      </c>
      <c r="I1663" s="37">
        <f>Gmden!O1662</f>
        <v>0</v>
      </c>
      <c r="J1663" s="8">
        <f t="shared" si="128"/>
        <v>0</v>
      </c>
      <c r="K1663" s="25">
        <f>ROUND(Anteile!$B$30/'Abs3'!$J$2102*'Abs3'!J1663,0)</f>
        <v>0</v>
      </c>
      <c r="L1663" s="8">
        <f>Gmden!M1662</f>
        <v>2322069.0687088659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ROUND(Anteile!$B$31/'Abs3'!$M$2102*'Abs3'!M1663,0)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62148</v>
      </c>
      <c r="B1664" s="9">
        <f t="shared" si="125"/>
        <v>6</v>
      </c>
      <c r="C1664" s="9">
        <f t="shared" si="126"/>
        <v>0</v>
      </c>
      <c r="D1664" s="7" t="str">
        <f>Gmden!D1663</f>
        <v>Tragöß-Sankt Katharein</v>
      </c>
      <c r="E1664" s="8">
        <f>Gmden!E1663</f>
        <v>1872</v>
      </c>
      <c r="F1664" s="37">
        <f>Gmden!N1663</f>
        <v>0</v>
      </c>
      <c r="G1664" s="8">
        <f t="shared" si="127"/>
        <v>0</v>
      </c>
      <c r="H1664" s="25">
        <f>ROUND(Anteile!$B$29/'Abs3'!$G$2102*'Abs3'!G1664,0)</f>
        <v>0</v>
      </c>
      <c r="I1664" s="37">
        <f>Gmden!O1663</f>
        <v>0</v>
      </c>
      <c r="J1664" s="8">
        <f t="shared" si="128"/>
        <v>0</v>
      </c>
      <c r="K1664" s="25">
        <f>ROUND(Anteile!$B$30/'Abs3'!$J$2102*'Abs3'!J1664,0)</f>
        <v>0</v>
      </c>
      <c r="L1664" s="8">
        <f>Gmden!M1663</f>
        <v>1716486.8250096955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ROUND(Anteile!$B$31/'Abs3'!$M$2102*'Abs3'!M1664,0)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62202</v>
      </c>
      <c r="B1665" s="9">
        <f t="shared" si="125"/>
        <v>6</v>
      </c>
      <c r="C1665" s="9">
        <f t="shared" si="126"/>
        <v>0</v>
      </c>
      <c r="D1665" s="7" t="str">
        <f>Gmden!D1664</f>
        <v>Bad Blumau</v>
      </c>
      <c r="E1665" s="8">
        <f>Gmden!E1664</f>
        <v>1643</v>
      </c>
      <c r="F1665" s="37">
        <f>Gmden!N1664</f>
        <v>0</v>
      </c>
      <c r="G1665" s="8">
        <f t="shared" si="127"/>
        <v>0</v>
      </c>
      <c r="H1665" s="25">
        <f>ROUND(Anteile!$B$29/'Abs3'!$G$2102*'Abs3'!G1665,0)</f>
        <v>0</v>
      </c>
      <c r="I1665" s="37">
        <f>Gmden!O1664</f>
        <v>0</v>
      </c>
      <c r="J1665" s="8">
        <f t="shared" si="128"/>
        <v>0</v>
      </c>
      <c r="K1665" s="25">
        <f>ROUND(Anteile!$B$30/'Abs3'!$J$2102*'Abs3'!J1665,0)</f>
        <v>0</v>
      </c>
      <c r="L1665" s="8">
        <f>Gmden!M1664</f>
        <v>2168808.5488385763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ROUND(Anteile!$B$31/'Abs3'!$M$2102*'Abs3'!M1665,0)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62205</v>
      </c>
      <c r="B1666" s="9">
        <f t="shared" si="125"/>
        <v>6</v>
      </c>
      <c r="C1666" s="9">
        <f t="shared" si="126"/>
        <v>0</v>
      </c>
      <c r="D1666" s="7" t="str">
        <f>Gmden!D1665</f>
        <v>Buch-St. Magdalena</v>
      </c>
      <c r="E1666" s="8">
        <f>Gmden!E1665</f>
        <v>2164</v>
      </c>
      <c r="F1666" s="37">
        <f>Gmden!N1665</f>
        <v>0</v>
      </c>
      <c r="G1666" s="8">
        <f t="shared" si="127"/>
        <v>0</v>
      </c>
      <c r="H1666" s="25">
        <f>ROUND(Anteile!$B$29/'Abs3'!$G$2102*'Abs3'!G1666,0)</f>
        <v>0</v>
      </c>
      <c r="I1666" s="37">
        <f>Gmden!O1665</f>
        <v>0</v>
      </c>
      <c r="J1666" s="8">
        <f t="shared" si="128"/>
        <v>0</v>
      </c>
      <c r="K1666" s="25">
        <f>ROUND(Anteile!$B$30/'Abs3'!$J$2102*'Abs3'!J1666,0)</f>
        <v>0</v>
      </c>
      <c r="L1666" s="8">
        <f>Gmden!M1665</f>
        <v>1951171.9330314402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ROUND(Anteile!$B$31/'Abs3'!$M$2102*'Abs3'!M1666,0)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62206</v>
      </c>
      <c r="B1667" s="9">
        <f t="shared" si="125"/>
        <v>6</v>
      </c>
      <c r="C1667" s="9">
        <f t="shared" si="126"/>
        <v>0</v>
      </c>
      <c r="D1667" s="7" t="str">
        <f>Gmden!D1666</f>
        <v>Burgau</v>
      </c>
      <c r="E1667" s="8">
        <f>Gmden!E1666</f>
        <v>1062</v>
      </c>
      <c r="F1667" s="37">
        <f>Gmden!N1666</f>
        <v>0</v>
      </c>
      <c r="G1667" s="8">
        <f t="shared" si="127"/>
        <v>0</v>
      </c>
      <c r="H1667" s="25">
        <f>ROUND(Anteile!$B$29/'Abs3'!$G$2102*'Abs3'!G1667,0)</f>
        <v>0</v>
      </c>
      <c r="I1667" s="37">
        <f>Gmden!O1666</f>
        <v>0</v>
      </c>
      <c r="J1667" s="8">
        <f t="shared" si="128"/>
        <v>0</v>
      </c>
      <c r="K1667" s="25">
        <f>ROUND(Anteile!$B$30/'Abs3'!$J$2102*'Abs3'!J1667,0)</f>
        <v>0</v>
      </c>
      <c r="L1667" s="8">
        <f>Gmden!M1666</f>
        <v>1079560.9788491363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ROUND(Anteile!$B$31/'Abs3'!$M$2102*'Abs3'!M1667,0)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62209</v>
      </c>
      <c r="B1668" s="9">
        <f t="shared" si="125"/>
        <v>6</v>
      </c>
      <c r="C1668" s="9">
        <f t="shared" si="126"/>
        <v>0</v>
      </c>
      <c r="D1668" s="7" t="str">
        <f>Gmden!D1667</f>
        <v>Ebersdorf</v>
      </c>
      <c r="E1668" s="8">
        <f>Gmden!E1667</f>
        <v>1268</v>
      </c>
      <c r="F1668" s="37">
        <f>Gmden!N1667</f>
        <v>0</v>
      </c>
      <c r="G1668" s="8">
        <f t="shared" si="127"/>
        <v>0</v>
      </c>
      <c r="H1668" s="25">
        <f>ROUND(Anteile!$B$29/'Abs3'!$G$2102*'Abs3'!G1668,0)</f>
        <v>0</v>
      </c>
      <c r="I1668" s="37">
        <f>Gmden!O1667</f>
        <v>0</v>
      </c>
      <c r="J1668" s="8">
        <f t="shared" si="128"/>
        <v>0</v>
      </c>
      <c r="K1668" s="25">
        <f>ROUND(Anteile!$B$30/'Abs3'!$J$2102*'Abs3'!J1668,0)</f>
        <v>0</v>
      </c>
      <c r="L1668" s="8">
        <f>Gmden!M1667</f>
        <v>1261937.093792127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ROUND(Anteile!$B$31/'Abs3'!$M$2102*'Abs3'!M1668,0)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62211</v>
      </c>
      <c r="B1669" s="9">
        <f t="shared" si="125"/>
        <v>6</v>
      </c>
      <c r="C1669" s="9">
        <f t="shared" si="126"/>
        <v>0</v>
      </c>
      <c r="D1669" s="7" t="str">
        <f>Gmden!D1668</f>
        <v>Friedberg</v>
      </c>
      <c r="E1669" s="8">
        <f>Gmden!E1668</f>
        <v>2622</v>
      </c>
      <c r="F1669" s="37">
        <f>Gmden!N1668</f>
        <v>0</v>
      </c>
      <c r="G1669" s="8">
        <f t="shared" si="127"/>
        <v>0</v>
      </c>
      <c r="H1669" s="25">
        <f>ROUND(Anteile!$B$29/'Abs3'!$G$2102*'Abs3'!G1669,0)</f>
        <v>0</v>
      </c>
      <c r="I1669" s="37">
        <f>Gmden!O1668</f>
        <v>0</v>
      </c>
      <c r="J1669" s="8">
        <f t="shared" si="128"/>
        <v>0</v>
      </c>
      <c r="K1669" s="25">
        <f>ROUND(Anteile!$B$30/'Abs3'!$J$2102*'Abs3'!J1669,0)</f>
        <v>0</v>
      </c>
      <c r="L1669" s="8">
        <f>Gmden!M1668</f>
        <v>2522788.9255162706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ROUND(Anteile!$B$31/'Abs3'!$M$2102*'Abs3'!M1669,0)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62214</v>
      </c>
      <c r="B1670" s="9">
        <f t="shared" si="125"/>
        <v>6</v>
      </c>
      <c r="C1670" s="9">
        <f t="shared" si="126"/>
        <v>0</v>
      </c>
      <c r="D1670" s="7" t="str">
        <f>Gmden!D1669</f>
        <v>Greinbach</v>
      </c>
      <c r="E1670" s="8">
        <f>Gmden!E1669</f>
        <v>1776</v>
      </c>
      <c r="F1670" s="37">
        <f>Gmden!N1669</f>
        <v>0</v>
      </c>
      <c r="G1670" s="8">
        <f t="shared" si="127"/>
        <v>0</v>
      </c>
      <c r="H1670" s="25">
        <f>ROUND(Anteile!$B$29/'Abs3'!$G$2102*'Abs3'!G1670,0)</f>
        <v>0</v>
      </c>
      <c r="I1670" s="37">
        <f>Gmden!O1669</f>
        <v>0</v>
      </c>
      <c r="J1670" s="8">
        <f t="shared" si="128"/>
        <v>0</v>
      </c>
      <c r="K1670" s="25">
        <f>ROUND(Anteile!$B$30/'Abs3'!$J$2102*'Abs3'!J1670,0)</f>
        <v>0</v>
      </c>
      <c r="L1670" s="8">
        <f>Gmden!M1669</f>
        <v>1989272.6007613228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ROUND(Anteile!$B$31/'Abs3'!$M$2102*'Abs3'!M1670,0)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62216</v>
      </c>
      <c r="B1671" s="9">
        <f t="shared" si="125"/>
        <v>6</v>
      </c>
      <c r="C1671" s="9">
        <f t="shared" si="126"/>
        <v>0</v>
      </c>
      <c r="D1671" s="7" t="str">
        <f>Gmden!D1670</f>
        <v>Großsteinbach</v>
      </c>
      <c r="E1671" s="8">
        <f>Gmden!E1670</f>
        <v>1272</v>
      </c>
      <c r="F1671" s="37">
        <f>Gmden!N1670</f>
        <v>0</v>
      </c>
      <c r="G1671" s="8">
        <f t="shared" si="127"/>
        <v>0</v>
      </c>
      <c r="H1671" s="25">
        <f>ROUND(Anteile!$B$29/'Abs3'!$G$2102*'Abs3'!G1671,0)</f>
        <v>0</v>
      </c>
      <c r="I1671" s="37">
        <f>Gmden!O1670</f>
        <v>0</v>
      </c>
      <c r="J1671" s="8">
        <f t="shared" si="128"/>
        <v>0</v>
      </c>
      <c r="K1671" s="25">
        <f>ROUND(Anteile!$B$30/'Abs3'!$J$2102*'Abs3'!J1671,0)</f>
        <v>0</v>
      </c>
      <c r="L1671" s="8">
        <f>Gmden!M1670</f>
        <v>1174813.9721668935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ROUND(Anteile!$B$31/'Abs3'!$M$2102*'Abs3'!M1671,0)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62219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Hartberg</v>
      </c>
      <c r="E1672" s="8">
        <f>Gmden!E1671</f>
        <v>6699</v>
      </c>
      <c r="F1672" s="37">
        <f>Gmden!N1671</f>
        <v>0</v>
      </c>
      <c r="G1672" s="8">
        <f t="shared" ref="G1672:G1735" si="132">IF(AND(E1672&gt;$G$5,F1672=1),E1672,0)</f>
        <v>0</v>
      </c>
      <c r="H1672" s="25">
        <f>ROUND(Anteile!$B$29/'Abs3'!$G$2102*'Abs3'!G1672,0)</f>
        <v>0</v>
      </c>
      <c r="I1672" s="37">
        <f>Gmden!O1671</f>
        <v>0</v>
      </c>
      <c r="J1672" s="8">
        <f t="shared" ref="J1672:J1735" si="133">IF(I1672=1,E1672,0)</f>
        <v>0</v>
      </c>
      <c r="K1672" s="25">
        <f>ROUND(Anteile!$B$30/'Abs3'!$J$2102*'Abs3'!J1672,0)</f>
        <v>0</v>
      </c>
      <c r="L1672" s="8">
        <f>Gmden!M1671</f>
        <v>9962202.27001803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ROUND(Anteile!$B$31/'Abs3'!$M$2102*'Abs3'!M1672,0)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62220</v>
      </c>
      <c r="B1673" s="9">
        <f t="shared" si="130"/>
        <v>6</v>
      </c>
      <c r="C1673" s="9">
        <f t="shared" si="131"/>
        <v>0</v>
      </c>
      <c r="D1673" s="7" t="str">
        <f>Gmden!D1672</f>
        <v>Hartberg Umgebung</v>
      </c>
      <c r="E1673" s="8">
        <f>Gmden!E1672</f>
        <v>2218</v>
      </c>
      <c r="F1673" s="37">
        <f>Gmden!N1672</f>
        <v>0</v>
      </c>
      <c r="G1673" s="8">
        <f t="shared" si="132"/>
        <v>0</v>
      </c>
      <c r="H1673" s="25">
        <f>ROUND(Anteile!$B$29/'Abs3'!$G$2102*'Abs3'!G1673,0)</f>
        <v>0</v>
      </c>
      <c r="I1673" s="37">
        <f>Gmden!O1672</f>
        <v>0</v>
      </c>
      <c r="J1673" s="8">
        <f t="shared" si="133"/>
        <v>0</v>
      </c>
      <c r="K1673" s="25">
        <f>ROUND(Anteile!$B$30/'Abs3'!$J$2102*'Abs3'!J1673,0)</f>
        <v>0</v>
      </c>
      <c r="L1673" s="8">
        <f>Gmden!M1672</f>
        <v>2531703.4037333918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ROUND(Anteile!$B$31/'Abs3'!$M$2102*'Abs3'!M1673,0)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62226</v>
      </c>
      <c r="B1674" s="9">
        <f t="shared" si="130"/>
        <v>6</v>
      </c>
      <c r="C1674" s="9">
        <f t="shared" si="131"/>
        <v>0</v>
      </c>
      <c r="D1674" s="7" t="str">
        <f>Gmden!D1673</f>
        <v>Lafnitz</v>
      </c>
      <c r="E1674" s="8">
        <f>Gmden!E1673</f>
        <v>1446</v>
      </c>
      <c r="F1674" s="37">
        <f>Gmden!N1673</f>
        <v>0</v>
      </c>
      <c r="G1674" s="8">
        <f t="shared" si="132"/>
        <v>0</v>
      </c>
      <c r="H1674" s="25">
        <f>ROUND(Anteile!$B$29/'Abs3'!$G$2102*'Abs3'!G1674,0)</f>
        <v>0</v>
      </c>
      <c r="I1674" s="37">
        <f>Gmden!O1673</f>
        <v>0</v>
      </c>
      <c r="J1674" s="8">
        <f t="shared" si="133"/>
        <v>0</v>
      </c>
      <c r="K1674" s="25">
        <f>ROUND(Anteile!$B$30/'Abs3'!$J$2102*'Abs3'!J1674,0)</f>
        <v>0</v>
      </c>
      <c r="L1674" s="8">
        <f>Gmden!M1673</f>
        <v>2052809.4895387799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ROUND(Anteile!$B$31/'Abs3'!$M$2102*'Abs3'!M1674,0)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62232</v>
      </c>
      <c r="B1675" s="9">
        <f t="shared" si="130"/>
        <v>6</v>
      </c>
      <c r="C1675" s="9">
        <f t="shared" si="131"/>
        <v>0</v>
      </c>
      <c r="D1675" s="7" t="str">
        <f>Gmden!D1674</f>
        <v>Ottendorf an der Rittschein</v>
      </c>
      <c r="E1675" s="8">
        <f>Gmden!E1674</f>
        <v>1560</v>
      </c>
      <c r="F1675" s="37">
        <f>Gmden!N1674</f>
        <v>0</v>
      </c>
      <c r="G1675" s="8">
        <f t="shared" si="132"/>
        <v>0</v>
      </c>
      <c r="H1675" s="25">
        <f>ROUND(Anteile!$B$29/'Abs3'!$G$2102*'Abs3'!G1675,0)</f>
        <v>0</v>
      </c>
      <c r="I1675" s="37">
        <f>Gmden!O1674</f>
        <v>0</v>
      </c>
      <c r="J1675" s="8">
        <f t="shared" si="133"/>
        <v>0</v>
      </c>
      <c r="K1675" s="25">
        <f>ROUND(Anteile!$B$30/'Abs3'!$J$2102*'Abs3'!J1675,0)</f>
        <v>0</v>
      </c>
      <c r="L1675" s="8">
        <f>Gmden!M1674</f>
        <v>1367515.5585065675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ROUND(Anteile!$B$31/'Abs3'!$M$2102*'Abs3'!M1675,0)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62233</v>
      </c>
      <c r="B1676" s="9">
        <f t="shared" si="130"/>
        <v>6</v>
      </c>
      <c r="C1676" s="9">
        <f t="shared" si="131"/>
        <v>0</v>
      </c>
      <c r="D1676" s="7" t="str">
        <f>Gmden!D1675</f>
        <v>Pinggau</v>
      </c>
      <c r="E1676" s="8">
        <f>Gmden!E1675</f>
        <v>3166</v>
      </c>
      <c r="F1676" s="37">
        <f>Gmden!N1675</f>
        <v>0</v>
      </c>
      <c r="G1676" s="8">
        <f t="shared" si="132"/>
        <v>0</v>
      </c>
      <c r="H1676" s="25">
        <f>ROUND(Anteile!$B$29/'Abs3'!$G$2102*'Abs3'!G1676,0)</f>
        <v>0</v>
      </c>
      <c r="I1676" s="37">
        <f>Gmden!O1675</f>
        <v>0</v>
      </c>
      <c r="J1676" s="8">
        <f t="shared" si="133"/>
        <v>0</v>
      </c>
      <c r="K1676" s="25">
        <f>ROUND(Anteile!$B$30/'Abs3'!$J$2102*'Abs3'!J1676,0)</f>
        <v>0</v>
      </c>
      <c r="L1676" s="8">
        <f>Gmden!M1675</f>
        <v>3422075.5623628525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ROUND(Anteile!$B$31/'Abs3'!$M$2102*'Abs3'!M1676,0)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62235</v>
      </c>
      <c r="B1677" s="9">
        <f t="shared" si="130"/>
        <v>6</v>
      </c>
      <c r="C1677" s="9">
        <f t="shared" si="131"/>
        <v>0</v>
      </c>
      <c r="D1677" s="7" t="str">
        <f>Gmden!D1676</f>
        <v>Pöllauberg</v>
      </c>
      <c r="E1677" s="8">
        <f>Gmden!E1676</f>
        <v>2054</v>
      </c>
      <c r="F1677" s="37">
        <f>Gmden!N1676</f>
        <v>0</v>
      </c>
      <c r="G1677" s="8">
        <f t="shared" si="132"/>
        <v>0</v>
      </c>
      <c r="H1677" s="25">
        <f>ROUND(Anteile!$B$29/'Abs3'!$G$2102*'Abs3'!G1677,0)</f>
        <v>0</v>
      </c>
      <c r="I1677" s="37">
        <f>Gmden!O1676</f>
        <v>0</v>
      </c>
      <c r="J1677" s="8">
        <f t="shared" si="133"/>
        <v>0</v>
      </c>
      <c r="K1677" s="25">
        <f>ROUND(Anteile!$B$30/'Abs3'!$J$2102*'Abs3'!J1677,0)</f>
        <v>0</v>
      </c>
      <c r="L1677" s="8">
        <f>Gmden!M1676</f>
        <v>1900650.6829389709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ROUND(Anteile!$B$31/'Abs3'!$M$2102*'Abs3'!M1677,0)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62242</v>
      </c>
      <c r="B1678" s="9">
        <f t="shared" si="130"/>
        <v>6</v>
      </c>
      <c r="C1678" s="9">
        <f t="shared" si="131"/>
        <v>0</v>
      </c>
      <c r="D1678" s="7" t="str">
        <f>Gmden!D1677</f>
        <v>Sankt Jakob im Walde</v>
      </c>
      <c r="E1678" s="8">
        <f>Gmden!E1677</f>
        <v>1044</v>
      </c>
      <c r="F1678" s="37">
        <f>Gmden!N1677</f>
        <v>0</v>
      </c>
      <c r="G1678" s="8">
        <f t="shared" si="132"/>
        <v>0</v>
      </c>
      <c r="H1678" s="25">
        <f>ROUND(Anteile!$B$29/'Abs3'!$G$2102*'Abs3'!G1678,0)</f>
        <v>0</v>
      </c>
      <c r="I1678" s="37">
        <f>Gmden!O1677</f>
        <v>0</v>
      </c>
      <c r="J1678" s="8">
        <f t="shared" si="133"/>
        <v>0</v>
      </c>
      <c r="K1678" s="25">
        <f>ROUND(Anteile!$B$30/'Abs3'!$J$2102*'Abs3'!J1678,0)</f>
        <v>0</v>
      </c>
      <c r="L1678" s="8">
        <f>Gmden!M1677</f>
        <v>975358.05120795954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ROUND(Anteile!$B$31/'Abs3'!$M$2102*'Abs3'!M1678,0)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62244</v>
      </c>
      <c r="B1679" s="9">
        <f t="shared" si="130"/>
        <v>6</v>
      </c>
      <c r="C1679" s="9">
        <f t="shared" si="131"/>
        <v>0</v>
      </c>
      <c r="D1679" s="7" t="str">
        <f>Gmden!D1678</f>
        <v>Sankt Johann in der Haide</v>
      </c>
      <c r="E1679" s="8">
        <f>Gmden!E1678</f>
        <v>2166</v>
      </c>
      <c r="F1679" s="37">
        <f>Gmden!N1678</f>
        <v>0</v>
      </c>
      <c r="G1679" s="8">
        <f t="shared" si="132"/>
        <v>0</v>
      </c>
      <c r="H1679" s="25">
        <f>ROUND(Anteile!$B$29/'Abs3'!$G$2102*'Abs3'!G1679,0)</f>
        <v>0</v>
      </c>
      <c r="I1679" s="37">
        <f>Gmden!O1678</f>
        <v>0</v>
      </c>
      <c r="J1679" s="8">
        <f t="shared" si="133"/>
        <v>0</v>
      </c>
      <c r="K1679" s="25">
        <f>ROUND(Anteile!$B$30/'Abs3'!$J$2102*'Abs3'!J1679,0)</f>
        <v>0</v>
      </c>
      <c r="L1679" s="8">
        <f>Gmden!M1678</f>
        <v>2584471.0832700459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ROUND(Anteile!$B$31/'Abs3'!$M$2102*'Abs3'!M1679,0)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62245</v>
      </c>
      <c r="B1680" s="9">
        <f t="shared" si="130"/>
        <v>6</v>
      </c>
      <c r="C1680" s="9">
        <f t="shared" si="131"/>
        <v>0</v>
      </c>
      <c r="D1680" s="7" t="str">
        <f>Gmden!D1679</f>
        <v>Sankt Lorenzen am Wechsel</v>
      </c>
      <c r="E1680" s="8">
        <f>Gmden!E1679</f>
        <v>1478</v>
      </c>
      <c r="F1680" s="37">
        <f>Gmden!N1679</f>
        <v>0</v>
      </c>
      <c r="G1680" s="8">
        <f t="shared" si="132"/>
        <v>0</v>
      </c>
      <c r="H1680" s="25">
        <f>ROUND(Anteile!$B$29/'Abs3'!$G$2102*'Abs3'!G1680,0)</f>
        <v>0</v>
      </c>
      <c r="I1680" s="37">
        <f>Gmden!O1679</f>
        <v>0</v>
      </c>
      <c r="J1680" s="8">
        <f t="shared" si="133"/>
        <v>0</v>
      </c>
      <c r="K1680" s="25">
        <f>ROUND(Anteile!$B$30/'Abs3'!$J$2102*'Abs3'!J1680,0)</f>
        <v>0</v>
      </c>
      <c r="L1680" s="8">
        <f>Gmden!M1679</f>
        <v>1301337.1132294149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ROUND(Anteile!$B$31/'Abs3'!$M$2102*'Abs3'!M1680,0)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62247</v>
      </c>
      <c r="B1681" s="9">
        <f t="shared" si="130"/>
        <v>6</v>
      </c>
      <c r="C1681" s="9">
        <f t="shared" si="131"/>
        <v>0</v>
      </c>
      <c r="D1681" s="7" t="str">
        <f>Gmden!D1680</f>
        <v>Schäffern</v>
      </c>
      <c r="E1681" s="8">
        <f>Gmden!E1680</f>
        <v>1375</v>
      </c>
      <c r="F1681" s="37">
        <f>Gmden!N1680</f>
        <v>0</v>
      </c>
      <c r="G1681" s="8">
        <f t="shared" si="132"/>
        <v>0</v>
      </c>
      <c r="H1681" s="25">
        <f>ROUND(Anteile!$B$29/'Abs3'!$G$2102*'Abs3'!G1681,0)</f>
        <v>0</v>
      </c>
      <c r="I1681" s="37">
        <f>Gmden!O1680</f>
        <v>0</v>
      </c>
      <c r="J1681" s="8">
        <f t="shared" si="133"/>
        <v>0</v>
      </c>
      <c r="K1681" s="25">
        <f>ROUND(Anteile!$B$30/'Abs3'!$J$2102*'Abs3'!J1681,0)</f>
        <v>0</v>
      </c>
      <c r="L1681" s="8">
        <f>Gmden!M1680</f>
        <v>1230979.551760596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ROUND(Anteile!$B$31/'Abs3'!$M$2102*'Abs3'!M1681,0)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62252</v>
      </c>
      <c r="B1682" s="9">
        <f t="shared" si="130"/>
        <v>6</v>
      </c>
      <c r="C1682" s="9">
        <f t="shared" si="131"/>
        <v>0</v>
      </c>
      <c r="D1682" s="7" t="str">
        <f>Gmden!D1681</f>
        <v>Söchau</v>
      </c>
      <c r="E1682" s="8">
        <f>Gmden!E1681</f>
        <v>1436</v>
      </c>
      <c r="F1682" s="37">
        <f>Gmden!N1681</f>
        <v>0</v>
      </c>
      <c r="G1682" s="8">
        <f t="shared" si="132"/>
        <v>0</v>
      </c>
      <c r="H1682" s="25">
        <f>ROUND(Anteile!$B$29/'Abs3'!$G$2102*'Abs3'!G1682,0)</f>
        <v>0</v>
      </c>
      <c r="I1682" s="37">
        <f>Gmden!O1681</f>
        <v>0</v>
      </c>
      <c r="J1682" s="8">
        <f t="shared" si="133"/>
        <v>0</v>
      </c>
      <c r="K1682" s="25">
        <f>ROUND(Anteile!$B$30/'Abs3'!$J$2102*'Abs3'!J1682,0)</f>
        <v>0</v>
      </c>
      <c r="L1682" s="8">
        <f>Gmden!M1681</f>
        <v>1318398.7754199922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ROUND(Anteile!$B$31/'Abs3'!$M$2102*'Abs3'!M1682,0)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62256</v>
      </c>
      <c r="B1683" s="9">
        <f t="shared" si="130"/>
        <v>6</v>
      </c>
      <c r="C1683" s="9">
        <f t="shared" si="131"/>
        <v>0</v>
      </c>
      <c r="D1683" s="7" t="str">
        <f>Gmden!D1682</f>
        <v>Stubenberg</v>
      </c>
      <c r="E1683" s="8">
        <f>Gmden!E1682</f>
        <v>2216</v>
      </c>
      <c r="F1683" s="37">
        <f>Gmden!N1682</f>
        <v>0</v>
      </c>
      <c r="G1683" s="8">
        <f t="shared" si="132"/>
        <v>0</v>
      </c>
      <c r="H1683" s="25">
        <f>ROUND(Anteile!$B$29/'Abs3'!$G$2102*'Abs3'!G1683,0)</f>
        <v>0</v>
      </c>
      <c r="I1683" s="37">
        <f>Gmden!O1682</f>
        <v>0</v>
      </c>
      <c r="J1683" s="8">
        <f t="shared" si="133"/>
        <v>0</v>
      </c>
      <c r="K1683" s="25">
        <f>ROUND(Anteile!$B$30/'Abs3'!$J$2102*'Abs3'!J1683,0)</f>
        <v>0</v>
      </c>
      <c r="L1683" s="8">
        <f>Gmden!M1682</f>
        <v>2491951.4457859318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ROUND(Anteile!$B$31/'Abs3'!$M$2102*'Abs3'!M1683,0)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62262</v>
      </c>
      <c r="B1684" s="9">
        <f t="shared" si="130"/>
        <v>6</v>
      </c>
      <c r="C1684" s="9">
        <f t="shared" si="131"/>
        <v>0</v>
      </c>
      <c r="D1684" s="7" t="str">
        <f>Gmden!D1683</f>
        <v>Wenigzell</v>
      </c>
      <c r="E1684" s="8">
        <f>Gmden!E1683</f>
        <v>1408</v>
      </c>
      <c r="F1684" s="37">
        <f>Gmden!N1683</f>
        <v>0</v>
      </c>
      <c r="G1684" s="8">
        <f t="shared" si="132"/>
        <v>0</v>
      </c>
      <c r="H1684" s="25">
        <f>ROUND(Anteile!$B$29/'Abs3'!$G$2102*'Abs3'!G1684,0)</f>
        <v>0</v>
      </c>
      <c r="I1684" s="37">
        <f>Gmden!O1683</f>
        <v>0</v>
      </c>
      <c r="J1684" s="8">
        <f t="shared" si="133"/>
        <v>0</v>
      </c>
      <c r="K1684" s="25">
        <f>ROUND(Anteile!$B$30/'Abs3'!$J$2102*'Abs3'!J1684,0)</f>
        <v>0</v>
      </c>
      <c r="L1684" s="8">
        <f>Gmden!M1683</f>
        <v>1408982.2250119997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ROUND(Anteile!$B$31/'Abs3'!$M$2102*'Abs3'!M1684,0)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62264</v>
      </c>
      <c r="B1685" s="9">
        <f t="shared" si="130"/>
        <v>6</v>
      </c>
      <c r="C1685" s="9">
        <f t="shared" si="131"/>
        <v>0</v>
      </c>
      <c r="D1685" s="7" t="str">
        <f>Gmden!D1684</f>
        <v>Bad Waltersdorf</v>
      </c>
      <c r="E1685" s="8">
        <f>Gmden!E1684</f>
        <v>3819</v>
      </c>
      <c r="F1685" s="37">
        <f>Gmden!N1684</f>
        <v>0</v>
      </c>
      <c r="G1685" s="8">
        <f t="shared" si="132"/>
        <v>0</v>
      </c>
      <c r="H1685" s="25">
        <f>ROUND(Anteile!$B$29/'Abs3'!$G$2102*'Abs3'!G1685,0)</f>
        <v>0</v>
      </c>
      <c r="I1685" s="37">
        <f>Gmden!O1684</f>
        <v>0</v>
      </c>
      <c r="J1685" s="8">
        <f t="shared" si="133"/>
        <v>0</v>
      </c>
      <c r="K1685" s="25">
        <f>ROUND(Anteile!$B$30/'Abs3'!$J$2102*'Abs3'!J1685,0)</f>
        <v>0</v>
      </c>
      <c r="L1685" s="8">
        <f>Gmden!M1684</f>
        <v>4807359.1256753039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ROUND(Anteile!$B$31/'Abs3'!$M$2102*'Abs3'!M1685,0)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62265</v>
      </c>
      <c r="B1686" s="9">
        <f t="shared" si="130"/>
        <v>6</v>
      </c>
      <c r="C1686" s="9">
        <f t="shared" si="131"/>
        <v>0</v>
      </c>
      <c r="D1686" s="7" t="str">
        <f>Gmden!D1685</f>
        <v>Dechantskirchen</v>
      </c>
      <c r="E1686" s="8">
        <f>Gmden!E1685</f>
        <v>2049</v>
      </c>
      <c r="F1686" s="37">
        <f>Gmden!N1685</f>
        <v>0</v>
      </c>
      <c r="G1686" s="8">
        <f t="shared" si="132"/>
        <v>0</v>
      </c>
      <c r="H1686" s="25">
        <f>ROUND(Anteile!$B$29/'Abs3'!$G$2102*'Abs3'!G1686,0)</f>
        <v>0</v>
      </c>
      <c r="I1686" s="37">
        <f>Gmden!O1685</f>
        <v>0</v>
      </c>
      <c r="J1686" s="8">
        <f t="shared" si="133"/>
        <v>0</v>
      </c>
      <c r="K1686" s="25">
        <f>ROUND(Anteile!$B$30/'Abs3'!$J$2102*'Abs3'!J1686,0)</f>
        <v>0</v>
      </c>
      <c r="L1686" s="8">
        <f>Gmden!M1685</f>
        <v>1844062.8529409373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ROUND(Anteile!$B$31/'Abs3'!$M$2102*'Abs3'!M1686,0)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62266</v>
      </c>
      <c r="B1687" s="9">
        <f t="shared" si="130"/>
        <v>6</v>
      </c>
      <c r="C1687" s="9">
        <f t="shared" si="131"/>
        <v>0</v>
      </c>
      <c r="D1687" s="7" t="str">
        <f>Gmden!D1686</f>
        <v>Feistritztal</v>
      </c>
      <c r="E1687" s="8">
        <f>Gmden!E1686</f>
        <v>2417</v>
      </c>
      <c r="F1687" s="37">
        <f>Gmden!N1686</f>
        <v>0</v>
      </c>
      <c r="G1687" s="8">
        <f t="shared" si="132"/>
        <v>0</v>
      </c>
      <c r="H1687" s="25">
        <f>ROUND(Anteile!$B$29/'Abs3'!$G$2102*'Abs3'!G1687,0)</f>
        <v>0</v>
      </c>
      <c r="I1687" s="37">
        <f>Gmden!O1686</f>
        <v>0</v>
      </c>
      <c r="J1687" s="8">
        <f t="shared" si="133"/>
        <v>0</v>
      </c>
      <c r="K1687" s="25">
        <f>ROUND(Anteile!$B$30/'Abs3'!$J$2102*'Abs3'!J1687,0)</f>
        <v>0</v>
      </c>
      <c r="L1687" s="8">
        <f>Gmden!M1686</f>
        <v>2319456.1396953585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ROUND(Anteile!$B$31/'Abs3'!$M$2102*'Abs3'!M1687,0)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62267</v>
      </c>
      <c r="B1688" s="9">
        <f t="shared" si="130"/>
        <v>6</v>
      </c>
      <c r="C1688" s="9">
        <f t="shared" si="131"/>
        <v>0</v>
      </c>
      <c r="D1688" s="7" t="str">
        <f>Gmden!D1687</f>
        <v>Fürstenfeld</v>
      </c>
      <c r="E1688" s="8">
        <f>Gmden!E1687</f>
        <v>8642</v>
      </c>
      <c r="F1688" s="37">
        <f>Gmden!N1687</f>
        <v>0</v>
      </c>
      <c r="G1688" s="8">
        <f t="shared" si="132"/>
        <v>0</v>
      </c>
      <c r="H1688" s="25">
        <f>ROUND(Anteile!$B$29/'Abs3'!$G$2102*'Abs3'!G1688,0)</f>
        <v>0</v>
      </c>
      <c r="I1688" s="37">
        <f>Gmden!O1687</f>
        <v>0</v>
      </c>
      <c r="J1688" s="8">
        <f t="shared" si="133"/>
        <v>0</v>
      </c>
      <c r="K1688" s="25">
        <f>ROUND(Anteile!$B$30/'Abs3'!$J$2102*'Abs3'!J1688,0)</f>
        <v>0</v>
      </c>
      <c r="L1688" s="8">
        <f>Gmden!M1687</f>
        <v>10897129.779939108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ROUND(Anteile!$B$31/'Abs3'!$M$2102*'Abs3'!M1688,0)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62268</v>
      </c>
      <c r="B1689" s="9">
        <f t="shared" si="130"/>
        <v>6</v>
      </c>
      <c r="C1689" s="9">
        <f t="shared" si="131"/>
        <v>0</v>
      </c>
      <c r="D1689" s="7" t="str">
        <f>Gmden!D1688</f>
        <v>Grafendorf bei Hartberg</v>
      </c>
      <c r="E1689" s="8">
        <f>Gmden!E1688</f>
        <v>3086</v>
      </c>
      <c r="F1689" s="37">
        <f>Gmden!N1688</f>
        <v>0</v>
      </c>
      <c r="G1689" s="8">
        <f t="shared" si="132"/>
        <v>0</v>
      </c>
      <c r="H1689" s="25">
        <f>ROUND(Anteile!$B$29/'Abs3'!$G$2102*'Abs3'!G1689,0)</f>
        <v>0</v>
      </c>
      <c r="I1689" s="37">
        <f>Gmden!O1688</f>
        <v>0</v>
      </c>
      <c r="J1689" s="8">
        <f t="shared" si="133"/>
        <v>0</v>
      </c>
      <c r="K1689" s="25">
        <f>ROUND(Anteile!$B$30/'Abs3'!$J$2102*'Abs3'!J1689,0)</f>
        <v>0</v>
      </c>
      <c r="L1689" s="8">
        <f>Gmden!M1688</f>
        <v>3438886.9529311303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ROUND(Anteile!$B$31/'Abs3'!$M$2102*'Abs3'!M1689,0)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62269</v>
      </c>
      <c r="B1690" s="9">
        <f t="shared" si="130"/>
        <v>6</v>
      </c>
      <c r="C1690" s="9">
        <f t="shared" si="131"/>
        <v>0</v>
      </c>
      <c r="D1690" s="7" t="str">
        <f>Gmden!D1689</f>
        <v>Großwilfersdorf</v>
      </c>
      <c r="E1690" s="8">
        <f>Gmden!E1689</f>
        <v>2064</v>
      </c>
      <c r="F1690" s="37">
        <f>Gmden!N1689</f>
        <v>0</v>
      </c>
      <c r="G1690" s="8">
        <f t="shared" si="132"/>
        <v>0</v>
      </c>
      <c r="H1690" s="25">
        <f>ROUND(Anteile!$B$29/'Abs3'!$G$2102*'Abs3'!G1690,0)</f>
        <v>0</v>
      </c>
      <c r="I1690" s="37">
        <f>Gmden!O1689</f>
        <v>0</v>
      </c>
      <c r="J1690" s="8">
        <f t="shared" si="133"/>
        <v>0</v>
      </c>
      <c r="K1690" s="25">
        <f>ROUND(Anteile!$B$30/'Abs3'!$J$2102*'Abs3'!J1690,0)</f>
        <v>0</v>
      </c>
      <c r="L1690" s="8">
        <f>Gmden!M1689</f>
        <v>2695684.7545900252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ROUND(Anteile!$B$31/'Abs3'!$M$2102*'Abs3'!M1690,0)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62270</v>
      </c>
      <c r="B1691" s="9">
        <f t="shared" si="130"/>
        <v>6</v>
      </c>
      <c r="C1691" s="9">
        <f t="shared" si="131"/>
        <v>0</v>
      </c>
      <c r="D1691" s="7" t="str">
        <f>Gmden!D1690</f>
        <v>Hartl</v>
      </c>
      <c r="E1691" s="8">
        <f>Gmden!E1690</f>
        <v>2114</v>
      </c>
      <c r="F1691" s="37">
        <f>Gmden!N1690</f>
        <v>0</v>
      </c>
      <c r="G1691" s="8">
        <f t="shared" si="132"/>
        <v>0</v>
      </c>
      <c r="H1691" s="25">
        <f>ROUND(Anteile!$B$29/'Abs3'!$G$2102*'Abs3'!G1691,0)</f>
        <v>0</v>
      </c>
      <c r="I1691" s="37">
        <f>Gmden!O1690</f>
        <v>0</v>
      </c>
      <c r="J1691" s="8">
        <f t="shared" si="133"/>
        <v>0</v>
      </c>
      <c r="K1691" s="25">
        <f>ROUND(Anteile!$B$30/'Abs3'!$J$2102*'Abs3'!J1691,0)</f>
        <v>0</v>
      </c>
      <c r="L1691" s="8">
        <f>Gmden!M1690</f>
        <v>2600298.1931375125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ROUND(Anteile!$B$31/'Abs3'!$M$2102*'Abs3'!M1691,0)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62271</v>
      </c>
      <c r="B1692" s="9">
        <f t="shared" si="130"/>
        <v>6</v>
      </c>
      <c r="C1692" s="9">
        <f t="shared" si="131"/>
        <v>0</v>
      </c>
      <c r="D1692" s="7" t="str">
        <f>Gmden!D1691</f>
        <v>Ilz</v>
      </c>
      <c r="E1692" s="8">
        <f>Gmden!E1691</f>
        <v>3754</v>
      </c>
      <c r="F1692" s="37">
        <f>Gmden!N1691</f>
        <v>0</v>
      </c>
      <c r="G1692" s="8">
        <f t="shared" si="132"/>
        <v>0</v>
      </c>
      <c r="H1692" s="25">
        <f>ROUND(Anteile!$B$29/'Abs3'!$G$2102*'Abs3'!G1692,0)</f>
        <v>0</v>
      </c>
      <c r="I1692" s="37">
        <f>Gmden!O1691</f>
        <v>0</v>
      </c>
      <c r="J1692" s="8">
        <f t="shared" si="133"/>
        <v>0</v>
      </c>
      <c r="K1692" s="25">
        <f>ROUND(Anteile!$B$30/'Abs3'!$J$2102*'Abs3'!J1692,0)</f>
        <v>0</v>
      </c>
      <c r="L1692" s="8">
        <f>Gmden!M1691</f>
        <v>5531352.0893891221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ROUND(Anteile!$B$31/'Abs3'!$M$2102*'Abs3'!M1692,0)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62272</v>
      </c>
      <c r="B1693" s="9">
        <f t="shared" si="130"/>
        <v>6</v>
      </c>
      <c r="C1693" s="9">
        <f t="shared" si="131"/>
        <v>0</v>
      </c>
      <c r="D1693" s="7" t="str">
        <f>Gmden!D1692</f>
        <v>Kaindorf</v>
      </c>
      <c r="E1693" s="8">
        <f>Gmden!E1692</f>
        <v>2962</v>
      </c>
      <c r="F1693" s="37">
        <f>Gmden!N1692</f>
        <v>0</v>
      </c>
      <c r="G1693" s="8">
        <f t="shared" si="132"/>
        <v>0</v>
      </c>
      <c r="H1693" s="25">
        <f>ROUND(Anteile!$B$29/'Abs3'!$G$2102*'Abs3'!G1693,0)</f>
        <v>0</v>
      </c>
      <c r="I1693" s="37">
        <f>Gmden!O1692</f>
        <v>0</v>
      </c>
      <c r="J1693" s="8">
        <f t="shared" si="133"/>
        <v>0</v>
      </c>
      <c r="K1693" s="25">
        <f>ROUND(Anteile!$B$30/'Abs3'!$J$2102*'Abs3'!J1693,0)</f>
        <v>0</v>
      </c>
      <c r="L1693" s="8">
        <f>Gmden!M1692</f>
        <v>3164057.3941773241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ROUND(Anteile!$B$31/'Abs3'!$M$2102*'Abs3'!M1693,0)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62273</v>
      </c>
      <c r="B1694" s="9">
        <f t="shared" si="130"/>
        <v>6</v>
      </c>
      <c r="C1694" s="9">
        <f t="shared" si="131"/>
        <v>0</v>
      </c>
      <c r="D1694" s="7" t="str">
        <f>Gmden!D1693</f>
        <v>Bad Loipersdorf</v>
      </c>
      <c r="E1694" s="8">
        <f>Gmden!E1693</f>
        <v>1861</v>
      </c>
      <c r="F1694" s="37">
        <f>Gmden!N1693</f>
        <v>0</v>
      </c>
      <c r="G1694" s="8">
        <f t="shared" si="132"/>
        <v>0</v>
      </c>
      <c r="H1694" s="25">
        <f>ROUND(Anteile!$B$29/'Abs3'!$G$2102*'Abs3'!G1694,0)</f>
        <v>0</v>
      </c>
      <c r="I1694" s="37">
        <f>Gmden!O1693</f>
        <v>0</v>
      </c>
      <c r="J1694" s="8">
        <f t="shared" si="133"/>
        <v>0</v>
      </c>
      <c r="K1694" s="25">
        <f>ROUND(Anteile!$B$30/'Abs3'!$J$2102*'Abs3'!J1694,0)</f>
        <v>0</v>
      </c>
      <c r="L1694" s="8">
        <f>Gmden!M1693</f>
        <v>2376423.6283661183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ROUND(Anteile!$B$31/'Abs3'!$M$2102*'Abs3'!M1694,0)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62274</v>
      </c>
      <c r="B1695" s="9">
        <f t="shared" si="130"/>
        <v>6</v>
      </c>
      <c r="C1695" s="9">
        <f t="shared" si="131"/>
        <v>0</v>
      </c>
      <c r="D1695" s="7" t="str">
        <f>Gmden!D1694</f>
        <v>Neudau</v>
      </c>
      <c r="E1695" s="8">
        <f>Gmden!E1694</f>
        <v>1498</v>
      </c>
      <c r="F1695" s="37">
        <f>Gmden!N1694</f>
        <v>0</v>
      </c>
      <c r="G1695" s="8">
        <f t="shared" si="132"/>
        <v>0</v>
      </c>
      <c r="H1695" s="25">
        <f>ROUND(Anteile!$B$29/'Abs3'!$G$2102*'Abs3'!G1695,0)</f>
        <v>0</v>
      </c>
      <c r="I1695" s="37">
        <f>Gmden!O1694</f>
        <v>0</v>
      </c>
      <c r="J1695" s="8">
        <f t="shared" si="133"/>
        <v>0</v>
      </c>
      <c r="K1695" s="25">
        <f>ROUND(Anteile!$B$30/'Abs3'!$J$2102*'Abs3'!J1695,0)</f>
        <v>0</v>
      </c>
      <c r="L1695" s="8">
        <f>Gmden!M1694</f>
        <v>1372295.7874889984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ROUND(Anteile!$B$31/'Abs3'!$M$2102*'Abs3'!M1695,0)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62275</v>
      </c>
      <c r="B1696" s="9">
        <f t="shared" si="130"/>
        <v>6</v>
      </c>
      <c r="C1696" s="9">
        <f t="shared" si="131"/>
        <v>0</v>
      </c>
      <c r="D1696" s="7" t="str">
        <f>Gmden!D1695</f>
        <v>Pöllau</v>
      </c>
      <c r="E1696" s="8">
        <f>Gmden!E1695</f>
        <v>6020</v>
      </c>
      <c r="F1696" s="37">
        <f>Gmden!N1695</f>
        <v>0</v>
      </c>
      <c r="G1696" s="8">
        <f t="shared" si="132"/>
        <v>0</v>
      </c>
      <c r="H1696" s="25">
        <f>ROUND(Anteile!$B$29/'Abs3'!$G$2102*'Abs3'!G1696,0)</f>
        <v>0</v>
      </c>
      <c r="I1696" s="37">
        <f>Gmden!O1695</f>
        <v>0</v>
      </c>
      <c r="J1696" s="8">
        <f t="shared" si="133"/>
        <v>0</v>
      </c>
      <c r="K1696" s="25">
        <f>ROUND(Anteile!$B$30/'Abs3'!$J$2102*'Abs3'!J1696,0)</f>
        <v>0</v>
      </c>
      <c r="L1696" s="8">
        <f>Gmden!M1695</f>
        <v>6019124.817023579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ROUND(Anteile!$B$31/'Abs3'!$M$2102*'Abs3'!M1696,0)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62276</v>
      </c>
      <c r="B1697" s="9">
        <f t="shared" si="130"/>
        <v>6</v>
      </c>
      <c r="C1697" s="9">
        <f t="shared" si="131"/>
        <v>0</v>
      </c>
      <c r="D1697" s="7" t="str">
        <f>Gmden!D1696</f>
        <v>Rohr bei Hartberg</v>
      </c>
      <c r="E1697" s="8">
        <f>Gmden!E1696</f>
        <v>1457</v>
      </c>
      <c r="F1697" s="37">
        <f>Gmden!N1696</f>
        <v>0</v>
      </c>
      <c r="G1697" s="8">
        <f t="shared" si="132"/>
        <v>0</v>
      </c>
      <c r="H1697" s="25">
        <f>ROUND(Anteile!$B$29/'Abs3'!$G$2102*'Abs3'!G1697,0)</f>
        <v>0</v>
      </c>
      <c r="I1697" s="37">
        <f>Gmden!O1696</f>
        <v>0</v>
      </c>
      <c r="J1697" s="8">
        <f t="shared" si="133"/>
        <v>0</v>
      </c>
      <c r="K1697" s="25">
        <f>ROUND(Anteile!$B$30/'Abs3'!$J$2102*'Abs3'!J1697,0)</f>
        <v>0</v>
      </c>
      <c r="L1697" s="8">
        <f>Gmden!M1696</f>
        <v>1347128.8389128647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ROUND(Anteile!$B$31/'Abs3'!$M$2102*'Abs3'!M1697,0)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62277</v>
      </c>
      <c r="B1698" s="9">
        <f t="shared" si="130"/>
        <v>6</v>
      </c>
      <c r="C1698" s="9">
        <f t="shared" si="131"/>
        <v>0</v>
      </c>
      <c r="D1698" s="7" t="str">
        <f>Gmden!D1697</f>
        <v>Rohrbach an der Lafnitz</v>
      </c>
      <c r="E1698" s="8">
        <f>Gmden!E1697</f>
        <v>2638</v>
      </c>
      <c r="F1698" s="37">
        <f>Gmden!N1697</f>
        <v>0</v>
      </c>
      <c r="G1698" s="8">
        <f t="shared" si="132"/>
        <v>0</v>
      </c>
      <c r="H1698" s="25">
        <f>ROUND(Anteile!$B$29/'Abs3'!$G$2102*'Abs3'!G1698,0)</f>
        <v>0</v>
      </c>
      <c r="I1698" s="37">
        <f>Gmden!O1697</f>
        <v>0</v>
      </c>
      <c r="J1698" s="8">
        <f t="shared" si="133"/>
        <v>0</v>
      </c>
      <c r="K1698" s="25">
        <f>ROUND(Anteile!$B$30/'Abs3'!$J$2102*'Abs3'!J1698,0)</f>
        <v>0</v>
      </c>
      <c r="L1698" s="8">
        <f>Gmden!M1697</f>
        <v>2887600.6570848674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ROUND(Anteile!$B$31/'Abs3'!$M$2102*'Abs3'!M1698,0)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62278</v>
      </c>
      <c r="B1699" s="9">
        <f t="shared" si="130"/>
        <v>6</v>
      </c>
      <c r="C1699" s="9">
        <f t="shared" si="131"/>
        <v>0</v>
      </c>
      <c r="D1699" s="7" t="str">
        <f>Gmden!D1698</f>
        <v>Vorau</v>
      </c>
      <c r="E1699" s="8">
        <f>Gmden!E1698</f>
        <v>4712</v>
      </c>
      <c r="F1699" s="37">
        <f>Gmden!N1698</f>
        <v>0</v>
      </c>
      <c r="G1699" s="8">
        <f t="shared" si="132"/>
        <v>0</v>
      </c>
      <c r="H1699" s="25">
        <f>ROUND(Anteile!$B$29/'Abs3'!$G$2102*'Abs3'!G1699,0)</f>
        <v>0</v>
      </c>
      <c r="I1699" s="37">
        <f>Gmden!O1698</f>
        <v>0</v>
      </c>
      <c r="J1699" s="8">
        <f t="shared" si="133"/>
        <v>0</v>
      </c>
      <c r="K1699" s="25">
        <f>ROUND(Anteile!$B$30/'Abs3'!$J$2102*'Abs3'!J1699,0)</f>
        <v>0</v>
      </c>
      <c r="L1699" s="8">
        <f>Gmden!M1698</f>
        <v>4480552.0899841292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ROUND(Anteile!$B$31/'Abs3'!$M$2102*'Abs3'!M1699,0)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62279</v>
      </c>
      <c r="B1700" s="9">
        <f t="shared" si="130"/>
        <v>6</v>
      </c>
      <c r="C1700" s="9">
        <f t="shared" si="131"/>
        <v>0</v>
      </c>
      <c r="D1700" s="7" t="str">
        <f>Gmden!D1699</f>
        <v>Waldbach-Mönichwald</v>
      </c>
      <c r="E1700" s="8">
        <f>Gmden!E1699</f>
        <v>1481</v>
      </c>
      <c r="F1700" s="37">
        <f>Gmden!N1699</f>
        <v>0</v>
      </c>
      <c r="G1700" s="8">
        <f t="shared" si="132"/>
        <v>0</v>
      </c>
      <c r="H1700" s="25">
        <f>ROUND(Anteile!$B$29/'Abs3'!$G$2102*'Abs3'!G1700,0)</f>
        <v>0</v>
      </c>
      <c r="I1700" s="37">
        <f>Gmden!O1699</f>
        <v>0</v>
      </c>
      <c r="J1700" s="8">
        <f t="shared" si="133"/>
        <v>0</v>
      </c>
      <c r="K1700" s="25">
        <f>ROUND(Anteile!$B$30/'Abs3'!$J$2102*'Abs3'!J1700,0)</f>
        <v>0</v>
      </c>
      <c r="L1700" s="8">
        <f>Gmden!M1699</f>
        <v>1379614.3750942978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ROUND(Anteile!$B$31/'Abs3'!$M$2102*'Abs3'!M1700,0)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62311</v>
      </c>
      <c r="B1701" s="9">
        <f t="shared" si="130"/>
        <v>6</v>
      </c>
      <c r="C1701" s="9">
        <f t="shared" si="131"/>
        <v>0</v>
      </c>
      <c r="D1701" s="7" t="str">
        <f>Gmden!D1700</f>
        <v>Edelsbach bei Feldbach</v>
      </c>
      <c r="E1701" s="8">
        <f>Gmden!E1700</f>
        <v>1357</v>
      </c>
      <c r="F1701" s="37">
        <f>Gmden!N1700</f>
        <v>0</v>
      </c>
      <c r="G1701" s="8">
        <f t="shared" si="132"/>
        <v>0</v>
      </c>
      <c r="H1701" s="25">
        <f>ROUND(Anteile!$B$29/'Abs3'!$G$2102*'Abs3'!G1701,0)</f>
        <v>0</v>
      </c>
      <c r="I1701" s="37">
        <f>Gmden!O1700</f>
        <v>0</v>
      </c>
      <c r="J1701" s="8">
        <f t="shared" si="133"/>
        <v>0</v>
      </c>
      <c r="K1701" s="25">
        <f>ROUND(Anteile!$B$30/'Abs3'!$J$2102*'Abs3'!J1701,0)</f>
        <v>0</v>
      </c>
      <c r="L1701" s="8">
        <f>Gmden!M1700</f>
        <v>1410159.3182393664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ROUND(Anteile!$B$31/'Abs3'!$M$2102*'Abs3'!M1701,0)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62314</v>
      </c>
      <c r="B1702" s="9">
        <f t="shared" si="130"/>
        <v>6</v>
      </c>
      <c r="C1702" s="9">
        <f t="shared" si="131"/>
        <v>0</v>
      </c>
      <c r="D1702" s="7" t="str">
        <f>Gmden!D1701</f>
        <v>Eichkögl</v>
      </c>
      <c r="E1702" s="8">
        <f>Gmden!E1701</f>
        <v>1335</v>
      </c>
      <c r="F1702" s="37">
        <f>Gmden!N1701</f>
        <v>0</v>
      </c>
      <c r="G1702" s="8">
        <f t="shared" si="132"/>
        <v>0</v>
      </c>
      <c r="H1702" s="25">
        <f>ROUND(Anteile!$B$29/'Abs3'!$G$2102*'Abs3'!G1702,0)</f>
        <v>0</v>
      </c>
      <c r="I1702" s="37">
        <f>Gmden!O1701</f>
        <v>0</v>
      </c>
      <c r="J1702" s="8">
        <f t="shared" si="133"/>
        <v>0</v>
      </c>
      <c r="K1702" s="25">
        <f>ROUND(Anteile!$B$30/'Abs3'!$J$2102*'Abs3'!J1702,0)</f>
        <v>0</v>
      </c>
      <c r="L1702" s="8">
        <f>Gmden!M1701</f>
        <v>1169550.0694911971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ROUND(Anteile!$B$31/'Abs3'!$M$2102*'Abs3'!M1702,0)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62326</v>
      </c>
      <c r="B1703" s="9">
        <f t="shared" si="130"/>
        <v>6</v>
      </c>
      <c r="C1703" s="9">
        <f t="shared" si="131"/>
        <v>0</v>
      </c>
      <c r="D1703" s="7" t="str">
        <f>Gmden!D1702</f>
        <v>Halbenrain</v>
      </c>
      <c r="E1703" s="8">
        <f>Gmden!E1702</f>
        <v>1757</v>
      </c>
      <c r="F1703" s="37">
        <f>Gmden!N1702</f>
        <v>0</v>
      </c>
      <c r="G1703" s="8">
        <f t="shared" si="132"/>
        <v>0</v>
      </c>
      <c r="H1703" s="25">
        <f>ROUND(Anteile!$B$29/'Abs3'!$G$2102*'Abs3'!G1703,0)</f>
        <v>0</v>
      </c>
      <c r="I1703" s="37">
        <f>Gmden!O1702</f>
        <v>0</v>
      </c>
      <c r="J1703" s="8">
        <f t="shared" si="133"/>
        <v>0</v>
      </c>
      <c r="K1703" s="25">
        <f>ROUND(Anteile!$B$30/'Abs3'!$J$2102*'Abs3'!J1703,0)</f>
        <v>0</v>
      </c>
      <c r="L1703" s="8">
        <f>Gmden!M1702</f>
        <v>1848951.3701998794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ROUND(Anteile!$B$31/'Abs3'!$M$2102*'Abs3'!M1703,0)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62330</v>
      </c>
      <c r="B1704" s="9">
        <f t="shared" si="130"/>
        <v>6</v>
      </c>
      <c r="C1704" s="9">
        <f t="shared" si="131"/>
        <v>0</v>
      </c>
      <c r="D1704" s="7" t="str">
        <f>Gmden!D1703</f>
        <v>Jagerberg</v>
      </c>
      <c r="E1704" s="8">
        <f>Gmden!E1703</f>
        <v>1644</v>
      </c>
      <c r="F1704" s="37">
        <f>Gmden!N1703</f>
        <v>0</v>
      </c>
      <c r="G1704" s="8">
        <f t="shared" si="132"/>
        <v>0</v>
      </c>
      <c r="H1704" s="25">
        <f>ROUND(Anteile!$B$29/'Abs3'!$G$2102*'Abs3'!G1704,0)</f>
        <v>0</v>
      </c>
      <c r="I1704" s="37">
        <f>Gmden!O1703</f>
        <v>0</v>
      </c>
      <c r="J1704" s="8">
        <f t="shared" si="133"/>
        <v>0</v>
      </c>
      <c r="K1704" s="25">
        <f>ROUND(Anteile!$B$30/'Abs3'!$J$2102*'Abs3'!J1704,0)</f>
        <v>0</v>
      </c>
      <c r="L1704" s="8">
        <f>Gmden!M1703</f>
        <v>1573386.3682723055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ROUND(Anteile!$B$31/'Abs3'!$M$2102*'Abs3'!M1704,0)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62332</v>
      </c>
      <c r="B1705" s="9">
        <f t="shared" si="130"/>
        <v>6</v>
      </c>
      <c r="C1705" s="9">
        <f t="shared" si="131"/>
        <v>0</v>
      </c>
      <c r="D1705" s="7" t="str">
        <f>Gmden!D1704</f>
        <v>Kapfenstein</v>
      </c>
      <c r="E1705" s="8">
        <f>Gmden!E1704</f>
        <v>1561</v>
      </c>
      <c r="F1705" s="37">
        <f>Gmden!N1704</f>
        <v>0</v>
      </c>
      <c r="G1705" s="8">
        <f t="shared" si="132"/>
        <v>0</v>
      </c>
      <c r="H1705" s="25">
        <f>ROUND(Anteile!$B$29/'Abs3'!$G$2102*'Abs3'!G1705,0)</f>
        <v>0</v>
      </c>
      <c r="I1705" s="37">
        <f>Gmden!O1704</f>
        <v>0</v>
      </c>
      <c r="J1705" s="8">
        <f t="shared" si="133"/>
        <v>0</v>
      </c>
      <c r="K1705" s="25">
        <f>ROUND(Anteile!$B$30/'Abs3'!$J$2102*'Abs3'!J1705,0)</f>
        <v>0</v>
      </c>
      <c r="L1705" s="8">
        <f>Gmden!M1704</f>
        <v>1523958.0175359664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ROUND(Anteile!$B$31/'Abs3'!$M$2102*'Abs3'!M1705,0)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62335</v>
      </c>
      <c r="B1706" s="9">
        <f t="shared" si="130"/>
        <v>6</v>
      </c>
      <c r="C1706" s="9">
        <f t="shared" si="131"/>
        <v>0</v>
      </c>
      <c r="D1706" s="7" t="str">
        <f>Gmden!D1705</f>
        <v>Klöch</v>
      </c>
      <c r="E1706" s="8">
        <f>Gmden!E1705</f>
        <v>1184</v>
      </c>
      <c r="F1706" s="37">
        <f>Gmden!N1705</f>
        <v>0</v>
      </c>
      <c r="G1706" s="8">
        <f t="shared" si="132"/>
        <v>0</v>
      </c>
      <c r="H1706" s="25">
        <f>ROUND(Anteile!$B$29/'Abs3'!$G$2102*'Abs3'!G1706,0)</f>
        <v>0</v>
      </c>
      <c r="I1706" s="37">
        <f>Gmden!O1705</f>
        <v>0</v>
      </c>
      <c r="J1706" s="8">
        <f t="shared" si="133"/>
        <v>0</v>
      </c>
      <c r="K1706" s="25">
        <f>ROUND(Anteile!$B$30/'Abs3'!$J$2102*'Abs3'!J1706,0)</f>
        <v>0</v>
      </c>
      <c r="L1706" s="8">
        <f>Gmden!M1705</f>
        <v>1261334.3548964544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ROUND(Anteile!$B$31/'Abs3'!$M$2102*'Abs3'!M1706,0)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62343</v>
      </c>
      <c r="B1707" s="9">
        <f t="shared" si="130"/>
        <v>6</v>
      </c>
      <c r="C1707" s="9">
        <f t="shared" si="131"/>
        <v>0</v>
      </c>
      <c r="D1707" s="7" t="str">
        <f>Gmden!D1706</f>
        <v>Mettersdorf am Saßbach</v>
      </c>
      <c r="E1707" s="8">
        <f>Gmden!E1706</f>
        <v>1268</v>
      </c>
      <c r="F1707" s="37">
        <f>Gmden!N1706</f>
        <v>0</v>
      </c>
      <c r="G1707" s="8">
        <f t="shared" si="132"/>
        <v>0</v>
      </c>
      <c r="H1707" s="25">
        <f>ROUND(Anteile!$B$29/'Abs3'!$G$2102*'Abs3'!G1707,0)</f>
        <v>0</v>
      </c>
      <c r="I1707" s="37">
        <f>Gmden!O1706</f>
        <v>0</v>
      </c>
      <c r="J1707" s="8">
        <f t="shared" si="133"/>
        <v>0</v>
      </c>
      <c r="K1707" s="25">
        <f>ROUND(Anteile!$B$30/'Abs3'!$J$2102*'Abs3'!J1707,0)</f>
        <v>0</v>
      </c>
      <c r="L1707" s="8">
        <f>Gmden!M1706</f>
        <v>1625078.2169399536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ROUND(Anteile!$B$31/'Abs3'!$M$2102*'Abs3'!M1707,0)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62368</v>
      </c>
      <c r="B1708" s="9">
        <f t="shared" si="130"/>
        <v>6</v>
      </c>
      <c r="C1708" s="9">
        <f t="shared" si="131"/>
        <v>0</v>
      </c>
      <c r="D1708" s="7" t="str">
        <f>Gmden!D1707</f>
        <v>Tieschen</v>
      </c>
      <c r="E1708" s="8">
        <f>Gmden!E1707</f>
        <v>1220</v>
      </c>
      <c r="F1708" s="37">
        <f>Gmden!N1707</f>
        <v>0</v>
      </c>
      <c r="G1708" s="8">
        <f t="shared" si="132"/>
        <v>0</v>
      </c>
      <c r="H1708" s="25">
        <f>ROUND(Anteile!$B$29/'Abs3'!$G$2102*'Abs3'!G1708,0)</f>
        <v>0</v>
      </c>
      <c r="I1708" s="37">
        <f>Gmden!O1707</f>
        <v>0</v>
      </c>
      <c r="J1708" s="8">
        <f t="shared" si="133"/>
        <v>0</v>
      </c>
      <c r="K1708" s="25">
        <f>ROUND(Anteile!$B$30/'Abs3'!$J$2102*'Abs3'!J1708,0)</f>
        <v>0</v>
      </c>
      <c r="L1708" s="8">
        <f>Gmden!M1707</f>
        <v>1098466.8779507384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ROUND(Anteile!$B$31/'Abs3'!$M$2102*'Abs3'!M1708,0)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62372</v>
      </c>
      <c r="B1709" s="9">
        <f t="shared" si="130"/>
        <v>6</v>
      </c>
      <c r="C1709" s="9">
        <f t="shared" si="131"/>
        <v>0</v>
      </c>
      <c r="D1709" s="7" t="str">
        <f>Gmden!D1708</f>
        <v>Unterlamm</v>
      </c>
      <c r="E1709" s="8">
        <f>Gmden!E1708</f>
        <v>1252</v>
      </c>
      <c r="F1709" s="37">
        <f>Gmden!N1708</f>
        <v>0</v>
      </c>
      <c r="G1709" s="8">
        <f t="shared" si="132"/>
        <v>0</v>
      </c>
      <c r="H1709" s="25">
        <f>ROUND(Anteile!$B$29/'Abs3'!$G$2102*'Abs3'!G1709,0)</f>
        <v>0</v>
      </c>
      <c r="I1709" s="37">
        <f>Gmden!O1708</f>
        <v>0</v>
      </c>
      <c r="J1709" s="8">
        <f t="shared" si="133"/>
        <v>0</v>
      </c>
      <c r="K1709" s="25">
        <f>ROUND(Anteile!$B$30/'Abs3'!$J$2102*'Abs3'!J1709,0)</f>
        <v>0</v>
      </c>
      <c r="L1709" s="8">
        <f>Gmden!M1708</f>
        <v>1176121.205110102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ROUND(Anteile!$B$31/'Abs3'!$M$2102*'Abs3'!M1709,0)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62375</v>
      </c>
      <c r="B1710" s="9">
        <f t="shared" si="130"/>
        <v>6</v>
      </c>
      <c r="C1710" s="9">
        <f t="shared" si="131"/>
        <v>0</v>
      </c>
      <c r="D1710" s="7" t="str">
        <f>Gmden!D1709</f>
        <v>Bad Gleichenberg</v>
      </c>
      <c r="E1710" s="8">
        <f>Gmden!E1709</f>
        <v>5303</v>
      </c>
      <c r="F1710" s="37">
        <f>Gmden!N1709</f>
        <v>0</v>
      </c>
      <c r="G1710" s="8">
        <f t="shared" si="132"/>
        <v>0</v>
      </c>
      <c r="H1710" s="25">
        <f>ROUND(Anteile!$B$29/'Abs3'!$G$2102*'Abs3'!G1710,0)</f>
        <v>0</v>
      </c>
      <c r="I1710" s="37">
        <f>Gmden!O1709</f>
        <v>0</v>
      </c>
      <c r="J1710" s="8">
        <f t="shared" si="133"/>
        <v>0</v>
      </c>
      <c r="K1710" s="25">
        <f>ROUND(Anteile!$B$30/'Abs3'!$J$2102*'Abs3'!J1710,0)</f>
        <v>0</v>
      </c>
      <c r="L1710" s="8">
        <f>Gmden!M1709</f>
        <v>6397631.7926907921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ROUND(Anteile!$B$31/'Abs3'!$M$2102*'Abs3'!M1710,0)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62376</v>
      </c>
      <c r="B1711" s="9">
        <f t="shared" si="130"/>
        <v>6</v>
      </c>
      <c r="C1711" s="9">
        <f t="shared" si="131"/>
        <v>0</v>
      </c>
      <c r="D1711" s="7" t="str">
        <f>Gmden!D1710</f>
        <v>Bad Radkersburg</v>
      </c>
      <c r="E1711" s="8">
        <f>Gmden!E1710</f>
        <v>3166</v>
      </c>
      <c r="F1711" s="37">
        <f>Gmden!N1710</f>
        <v>0</v>
      </c>
      <c r="G1711" s="8">
        <f t="shared" si="132"/>
        <v>0</v>
      </c>
      <c r="H1711" s="25">
        <f>ROUND(Anteile!$B$29/'Abs3'!$G$2102*'Abs3'!G1711,0)</f>
        <v>0</v>
      </c>
      <c r="I1711" s="37">
        <f>Gmden!O1710</f>
        <v>0</v>
      </c>
      <c r="J1711" s="8">
        <f t="shared" si="133"/>
        <v>0</v>
      </c>
      <c r="K1711" s="25">
        <f>ROUND(Anteile!$B$30/'Abs3'!$J$2102*'Abs3'!J1711,0)</f>
        <v>0</v>
      </c>
      <c r="L1711" s="8">
        <f>Gmden!M1710</f>
        <v>4836937.9676248524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ROUND(Anteile!$B$31/'Abs3'!$M$2102*'Abs3'!M1711,0)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62377</v>
      </c>
      <c r="B1712" s="9">
        <f t="shared" si="130"/>
        <v>6</v>
      </c>
      <c r="C1712" s="9">
        <f t="shared" si="131"/>
        <v>0</v>
      </c>
      <c r="D1712" s="7" t="str">
        <f>Gmden!D1711</f>
        <v>Deutsch Goritz</v>
      </c>
      <c r="E1712" s="8">
        <f>Gmden!E1711</f>
        <v>1821</v>
      </c>
      <c r="F1712" s="37">
        <f>Gmden!N1711</f>
        <v>0</v>
      </c>
      <c r="G1712" s="8">
        <f t="shared" si="132"/>
        <v>0</v>
      </c>
      <c r="H1712" s="25">
        <f>ROUND(Anteile!$B$29/'Abs3'!$G$2102*'Abs3'!G1712,0)</f>
        <v>0</v>
      </c>
      <c r="I1712" s="37">
        <f>Gmden!O1711</f>
        <v>0</v>
      </c>
      <c r="J1712" s="8">
        <f t="shared" si="133"/>
        <v>0</v>
      </c>
      <c r="K1712" s="25">
        <f>ROUND(Anteile!$B$30/'Abs3'!$J$2102*'Abs3'!J1712,0)</f>
        <v>0</v>
      </c>
      <c r="L1712" s="8">
        <f>Gmden!M1711</f>
        <v>2296030.1371899806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ROUND(Anteile!$B$31/'Abs3'!$M$2102*'Abs3'!M1712,0)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62378</v>
      </c>
      <c r="B1713" s="9">
        <f t="shared" si="130"/>
        <v>6</v>
      </c>
      <c r="C1713" s="9">
        <f t="shared" si="131"/>
        <v>0</v>
      </c>
      <c r="D1713" s="7" t="str">
        <f>Gmden!D1712</f>
        <v>Fehring</v>
      </c>
      <c r="E1713" s="8">
        <f>Gmden!E1712</f>
        <v>7230</v>
      </c>
      <c r="F1713" s="37">
        <f>Gmden!N1712</f>
        <v>0</v>
      </c>
      <c r="G1713" s="8">
        <f t="shared" si="132"/>
        <v>0</v>
      </c>
      <c r="H1713" s="25">
        <f>ROUND(Anteile!$B$29/'Abs3'!$G$2102*'Abs3'!G1713,0)</f>
        <v>0</v>
      </c>
      <c r="I1713" s="37">
        <f>Gmden!O1712</f>
        <v>0</v>
      </c>
      <c r="J1713" s="8">
        <f t="shared" si="133"/>
        <v>0</v>
      </c>
      <c r="K1713" s="25">
        <f>ROUND(Anteile!$B$30/'Abs3'!$J$2102*'Abs3'!J1713,0)</f>
        <v>0</v>
      </c>
      <c r="L1713" s="8">
        <f>Gmden!M1712</f>
        <v>7628412.9369498715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ROUND(Anteile!$B$31/'Abs3'!$M$2102*'Abs3'!M1713,0)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62379</v>
      </c>
      <c r="B1714" s="9">
        <f t="shared" si="130"/>
        <v>6</v>
      </c>
      <c r="C1714" s="9">
        <f t="shared" si="131"/>
        <v>1</v>
      </c>
      <c r="D1714" s="7" t="str">
        <f>Gmden!D1713</f>
        <v>Feldbach</v>
      </c>
      <c r="E1714" s="8">
        <f>Gmden!E1713</f>
        <v>13523</v>
      </c>
      <c r="F1714" s="37">
        <f>Gmden!N1713</f>
        <v>0</v>
      </c>
      <c r="G1714" s="8">
        <f t="shared" si="132"/>
        <v>0</v>
      </c>
      <c r="H1714" s="25">
        <f>ROUND(Anteile!$B$29/'Abs3'!$G$2102*'Abs3'!G1714,0)</f>
        <v>0</v>
      </c>
      <c r="I1714" s="37">
        <f>Gmden!O1713</f>
        <v>0</v>
      </c>
      <c r="J1714" s="8">
        <f t="shared" si="133"/>
        <v>0</v>
      </c>
      <c r="K1714" s="25">
        <f>ROUND(Anteile!$B$30/'Abs3'!$J$2102*'Abs3'!J1714,0)</f>
        <v>0</v>
      </c>
      <c r="L1714" s="8">
        <f>Gmden!M1713</f>
        <v>18117771.467767641</v>
      </c>
      <c r="M1714" s="8">
        <f ca="1">IF(AND(E1714&gt;10000,Gmden!J1713=500,Gmden!K1713=500),MAX(0,OFFSET('Fk Abs3'!$E$7,'Abs3'!C1714,0)*0.95*E1714-L1714),0)</f>
        <v>1183610.2322787605</v>
      </c>
      <c r="N1714" s="25">
        <f ca="1">ROUND(Anteile!$B$31/'Abs3'!$M$2102*'Abs3'!M1714,0)</f>
        <v>33363</v>
      </c>
      <c r="O1714" s="27"/>
      <c r="P1714" s="25">
        <f t="shared" ca="1" si="134"/>
        <v>33363</v>
      </c>
    </row>
    <row r="1715" spans="1:16" x14ac:dyDescent="0.25">
      <c r="A1715" s="9">
        <f>Gmden!A1714</f>
        <v>62380</v>
      </c>
      <c r="B1715" s="9">
        <f t="shared" si="130"/>
        <v>6</v>
      </c>
      <c r="C1715" s="9">
        <f t="shared" si="131"/>
        <v>0</v>
      </c>
      <c r="D1715" s="7" t="str">
        <f>Gmden!D1714</f>
        <v>Gnas</v>
      </c>
      <c r="E1715" s="8">
        <f>Gmden!E1714</f>
        <v>6017</v>
      </c>
      <c r="F1715" s="37">
        <f>Gmden!N1714</f>
        <v>0</v>
      </c>
      <c r="G1715" s="8">
        <f t="shared" si="132"/>
        <v>0</v>
      </c>
      <c r="H1715" s="25">
        <f>ROUND(Anteile!$B$29/'Abs3'!$G$2102*'Abs3'!G1715,0)</f>
        <v>0</v>
      </c>
      <c r="I1715" s="37">
        <f>Gmden!O1714</f>
        <v>0</v>
      </c>
      <c r="J1715" s="8">
        <f t="shared" si="133"/>
        <v>0</v>
      </c>
      <c r="K1715" s="25">
        <f>ROUND(Anteile!$B$30/'Abs3'!$J$2102*'Abs3'!J1715,0)</f>
        <v>0</v>
      </c>
      <c r="L1715" s="8">
        <f>Gmden!M1714</f>
        <v>5961135.1691561546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ROUND(Anteile!$B$31/'Abs3'!$M$2102*'Abs3'!M1715,0)</f>
        <v>0</v>
      </c>
      <c r="O1715" s="27"/>
      <c r="P1715" s="25">
        <f t="shared" ca="1" si="134"/>
        <v>0</v>
      </c>
    </row>
    <row r="1716" spans="1:16" x14ac:dyDescent="0.25">
      <c r="A1716" s="9">
        <f>Gmden!A1715</f>
        <v>62381</v>
      </c>
      <c r="B1716" s="9">
        <f t="shared" si="130"/>
        <v>6</v>
      </c>
      <c r="C1716" s="9">
        <f t="shared" si="131"/>
        <v>0</v>
      </c>
      <c r="D1716" s="7" t="str">
        <f>Gmden!D1715</f>
        <v>Kirchbach-Zerlach</v>
      </c>
      <c r="E1716" s="8">
        <f>Gmden!E1715</f>
        <v>3250</v>
      </c>
      <c r="F1716" s="37">
        <f>Gmden!N1715</f>
        <v>0</v>
      </c>
      <c r="G1716" s="8">
        <f t="shared" si="132"/>
        <v>0</v>
      </c>
      <c r="H1716" s="25">
        <f>ROUND(Anteile!$B$29/'Abs3'!$G$2102*'Abs3'!G1716,0)</f>
        <v>0</v>
      </c>
      <c r="I1716" s="37">
        <f>Gmden!O1715</f>
        <v>0</v>
      </c>
      <c r="J1716" s="8">
        <f t="shared" si="133"/>
        <v>0</v>
      </c>
      <c r="K1716" s="25">
        <f>ROUND(Anteile!$B$30/'Abs3'!$J$2102*'Abs3'!J1716,0)</f>
        <v>0</v>
      </c>
      <c r="L1716" s="8">
        <f>Gmden!M1715</f>
        <v>3258416.5768886828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ROUND(Anteile!$B$31/'Abs3'!$M$2102*'Abs3'!M1716,0)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62382</v>
      </c>
      <c r="B1717" s="9">
        <f t="shared" si="130"/>
        <v>6</v>
      </c>
      <c r="C1717" s="9">
        <f t="shared" si="131"/>
        <v>0</v>
      </c>
      <c r="D1717" s="7" t="str">
        <f>Gmden!D1716</f>
        <v>Kirchberg an der Raab</v>
      </c>
      <c r="E1717" s="8">
        <f>Gmden!E1716</f>
        <v>4511</v>
      </c>
      <c r="F1717" s="37">
        <f>Gmden!N1716</f>
        <v>0</v>
      </c>
      <c r="G1717" s="8">
        <f t="shared" si="132"/>
        <v>0</v>
      </c>
      <c r="H1717" s="25">
        <f>ROUND(Anteile!$B$29/'Abs3'!$G$2102*'Abs3'!G1717,0)</f>
        <v>0</v>
      </c>
      <c r="I1717" s="37">
        <f>Gmden!O1716</f>
        <v>0</v>
      </c>
      <c r="J1717" s="8">
        <f t="shared" si="133"/>
        <v>0</v>
      </c>
      <c r="K1717" s="25">
        <f>ROUND(Anteile!$B$30/'Abs3'!$J$2102*'Abs3'!J1717,0)</f>
        <v>0</v>
      </c>
      <c r="L1717" s="8">
        <f>Gmden!M1716</f>
        <v>5065011.7413354237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ROUND(Anteile!$B$31/'Abs3'!$M$2102*'Abs3'!M1717,0)</f>
        <v>0</v>
      </c>
      <c r="O1717" s="27"/>
      <c r="P1717" s="25">
        <f t="shared" ca="1" si="134"/>
        <v>0</v>
      </c>
    </row>
    <row r="1718" spans="1:16" x14ac:dyDescent="0.25">
      <c r="A1718" s="9">
        <f>Gmden!A1717</f>
        <v>62383</v>
      </c>
      <c r="B1718" s="9">
        <f t="shared" si="130"/>
        <v>6</v>
      </c>
      <c r="C1718" s="9">
        <f t="shared" si="131"/>
        <v>0</v>
      </c>
      <c r="D1718" s="7" t="str">
        <f>Gmden!D1717</f>
        <v>Mureck</v>
      </c>
      <c r="E1718" s="8">
        <f>Gmden!E1717</f>
        <v>3530</v>
      </c>
      <c r="F1718" s="37">
        <f>Gmden!N1717</f>
        <v>0</v>
      </c>
      <c r="G1718" s="8">
        <f t="shared" si="132"/>
        <v>0</v>
      </c>
      <c r="H1718" s="25">
        <f>ROUND(Anteile!$B$29/'Abs3'!$G$2102*'Abs3'!G1718,0)</f>
        <v>0</v>
      </c>
      <c r="I1718" s="37">
        <f>Gmden!O1717</f>
        <v>0</v>
      </c>
      <c r="J1718" s="8">
        <f t="shared" si="133"/>
        <v>0</v>
      </c>
      <c r="K1718" s="25">
        <f>ROUND(Anteile!$B$30/'Abs3'!$J$2102*'Abs3'!J1718,0)</f>
        <v>0</v>
      </c>
      <c r="L1718" s="8">
        <f>Gmden!M1717</f>
        <v>3649386.7972673005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ROUND(Anteile!$B$31/'Abs3'!$M$2102*'Abs3'!M1718,0)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62384</v>
      </c>
      <c r="B1719" s="9">
        <f t="shared" si="130"/>
        <v>6</v>
      </c>
      <c r="C1719" s="9">
        <f t="shared" si="131"/>
        <v>0</v>
      </c>
      <c r="D1719" s="7" t="str">
        <f>Gmden!D1718</f>
        <v>Paldau</v>
      </c>
      <c r="E1719" s="8">
        <f>Gmden!E1718</f>
        <v>3140</v>
      </c>
      <c r="F1719" s="37">
        <f>Gmden!N1718</f>
        <v>0</v>
      </c>
      <c r="G1719" s="8">
        <f t="shared" si="132"/>
        <v>0</v>
      </c>
      <c r="H1719" s="25">
        <f>ROUND(Anteile!$B$29/'Abs3'!$G$2102*'Abs3'!G1719,0)</f>
        <v>0</v>
      </c>
      <c r="I1719" s="37">
        <f>Gmden!O1718</f>
        <v>0</v>
      </c>
      <c r="J1719" s="8">
        <f t="shared" si="133"/>
        <v>0</v>
      </c>
      <c r="K1719" s="25">
        <f>ROUND(Anteile!$B$30/'Abs3'!$J$2102*'Abs3'!J1719,0)</f>
        <v>0</v>
      </c>
      <c r="L1719" s="8">
        <f>Gmden!M1718</f>
        <v>3099095.6731478348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ROUND(Anteile!$B$31/'Abs3'!$M$2102*'Abs3'!M1719,0)</f>
        <v>0</v>
      </c>
      <c r="O1719" s="27"/>
      <c r="P1719" s="25">
        <f t="shared" ca="1" si="134"/>
        <v>0</v>
      </c>
    </row>
    <row r="1720" spans="1:16" x14ac:dyDescent="0.25">
      <c r="A1720" s="9">
        <f>Gmden!A1719</f>
        <v>62385</v>
      </c>
      <c r="B1720" s="9">
        <f t="shared" si="130"/>
        <v>6</v>
      </c>
      <c r="C1720" s="9">
        <f t="shared" si="131"/>
        <v>0</v>
      </c>
      <c r="D1720" s="7" t="str">
        <f>Gmden!D1719</f>
        <v>Pirching am Traubenberg</v>
      </c>
      <c r="E1720" s="8">
        <f>Gmden!E1719</f>
        <v>2554</v>
      </c>
      <c r="F1720" s="37">
        <f>Gmden!N1719</f>
        <v>0</v>
      </c>
      <c r="G1720" s="8">
        <f t="shared" si="132"/>
        <v>0</v>
      </c>
      <c r="H1720" s="25">
        <f>ROUND(Anteile!$B$29/'Abs3'!$G$2102*'Abs3'!G1720,0)</f>
        <v>0</v>
      </c>
      <c r="I1720" s="37">
        <f>Gmden!O1719</f>
        <v>0</v>
      </c>
      <c r="J1720" s="8">
        <f t="shared" si="133"/>
        <v>0</v>
      </c>
      <c r="K1720" s="25">
        <f>ROUND(Anteile!$B$30/'Abs3'!$J$2102*'Abs3'!J1720,0)</f>
        <v>0</v>
      </c>
      <c r="L1720" s="8">
        <f>Gmden!M1719</f>
        <v>2305339.4774011364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ROUND(Anteile!$B$31/'Abs3'!$M$2102*'Abs3'!M1720,0)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62386</v>
      </c>
      <c r="B1721" s="9">
        <f t="shared" si="130"/>
        <v>6</v>
      </c>
      <c r="C1721" s="9">
        <f t="shared" si="131"/>
        <v>0</v>
      </c>
      <c r="D1721" s="7" t="str">
        <f>Gmden!D1720</f>
        <v>Riegersburg</v>
      </c>
      <c r="E1721" s="8">
        <f>Gmden!E1720</f>
        <v>4954</v>
      </c>
      <c r="F1721" s="37">
        <f>Gmden!N1720</f>
        <v>0</v>
      </c>
      <c r="G1721" s="8">
        <f t="shared" si="132"/>
        <v>0</v>
      </c>
      <c r="H1721" s="25">
        <f>ROUND(Anteile!$B$29/'Abs3'!$G$2102*'Abs3'!G1721,0)</f>
        <v>0</v>
      </c>
      <c r="I1721" s="37">
        <f>Gmden!O1720</f>
        <v>0</v>
      </c>
      <c r="J1721" s="8">
        <f t="shared" si="133"/>
        <v>0</v>
      </c>
      <c r="K1721" s="25">
        <f>ROUND(Anteile!$B$30/'Abs3'!$J$2102*'Abs3'!J1721,0)</f>
        <v>0</v>
      </c>
      <c r="L1721" s="8">
        <f>Gmden!M1720</f>
        <v>4752512.2158589819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ROUND(Anteile!$B$31/'Abs3'!$M$2102*'Abs3'!M1721,0)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62387</v>
      </c>
      <c r="B1722" s="9">
        <f t="shared" si="130"/>
        <v>6</v>
      </c>
      <c r="C1722" s="9">
        <f t="shared" si="131"/>
        <v>0</v>
      </c>
      <c r="D1722" s="7" t="str">
        <f>Gmden!D1721</f>
        <v>Sankt Anna am Aigen</v>
      </c>
      <c r="E1722" s="8">
        <f>Gmden!E1721</f>
        <v>2350</v>
      </c>
      <c r="F1722" s="37">
        <f>Gmden!N1721</f>
        <v>0</v>
      </c>
      <c r="G1722" s="8">
        <f t="shared" si="132"/>
        <v>0</v>
      </c>
      <c r="H1722" s="25">
        <f>ROUND(Anteile!$B$29/'Abs3'!$G$2102*'Abs3'!G1722,0)</f>
        <v>0</v>
      </c>
      <c r="I1722" s="37">
        <f>Gmden!O1721</f>
        <v>0</v>
      </c>
      <c r="J1722" s="8">
        <f t="shared" si="133"/>
        <v>0</v>
      </c>
      <c r="K1722" s="25">
        <f>ROUND(Anteile!$B$30/'Abs3'!$J$2102*'Abs3'!J1722,0)</f>
        <v>0</v>
      </c>
      <c r="L1722" s="8">
        <f>Gmden!M1721</f>
        <v>2114329.4998540371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ROUND(Anteile!$B$31/'Abs3'!$M$2102*'Abs3'!M1722,0)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62388</v>
      </c>
      <c r="B1723" s="9">
        <f t="shared" si="130"/>
        <v>6</v>
      </c>
      <c r="C1723" s="9">
        <f t="shared" si="131"/>
        <v>0</v>
      </c>
      <c r="D1723" s="7" t="str">
        <f>Gmden!D1722</f>
        <v>Sankt Peter am Ottersbach</v>
      </c>
      <c r="E1723" s="8">
        <f>Gmden!E1722</f>
        <v>2935</v>
      </c>
      <c r="F1723" s="37">
        <f>Gmden!N1722</f>
        <v>0</v>
      </c>
      <c r="G1723" s="8">
        <f t="shared" si="132"/>
        <v>0</v>
      </c>
      <c r="H1723" s="25">
        <f>ROUND(Anteile!$B$29/'Abs3'!$G$2102*'Abs3'!G1723,0)</f>
        <v>0</v>
      </c>
      <c r="I1723" s="37">
        <f>Gmden!O1722</f>
        <v>0</v>
      </c>
      <c r="J1723" s="8">
        <f t="shared" si="133"/>
        <v>0</v>
      </c>
      <c r="K1723" s="25">
        <f>ROUND(Anteile!$B$30/'Abs3'!$J$2102*'Abs3'!J1723,0)</f>
        <v>0</v>
      </c>
      <c r="L1723" s="8">
        <f>Gmden!M1722</f>
        <v>2734418.4901134712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ROUND(Anteile!$B$31/'Abs3'!$M$2102*'Abs3'!M1723,0)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62389</v>
      </c>
      <c r="B1724" s="9">
        <f t="shared" si="130"/>
        <v>6</v>
      </c>
      <c r="C1724" s="9">
        <f t="shared" si="131"/>
        <v>0</v>
      </c>
      <c r="D1724" s="7" t="str">
        <f>Gmden!D1723</f>
        <v>Sankt Stefan im Rosental</v>
      </c>
      <c r="E1724" s="8">
        <f>Gmden!E1723</f>
        <v>3973</v>
      </c>
      <c r="F1724" s="37">
        <f>Gmden!N1723</f>
        <v>0</v>
      </c>
      <c r="G1724" s="8">
        <f t="shared" si="132"/>
        <v>0</v>
      </c>
      <c r="H1724" s="25">
        <f>ROUND(Anteile!$B$29/'Abs3'!$G$2102*'Abs3'!G1724,0)</f>
        <v>0</v>
      </c>
      <c r="I1724" s="37">
        <f>Gmden!O1723</f>
        <v>0</v>
      </c>
      <c r="J1724" s="8">
        <f t="shared" si="133"/>
        <v>0</v>
      </c>
      <c r="K1724" s="25">
        <f>ROUND(Anteile!$B$30/'Abs3'!$J$2102*'Abs3'!J1724,0)</f>
        <v>0</v>
      </c>
      <c r="L1724" s="8">
        <f>Gmden!M1723</f>
        <v>4099452.3306346685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ROUND(Anteile!$B$31/'Abs3'!$M$2102*'Abs3'!M1724,0)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62390</v>
      </c>
      <c r="B1725" s="9">
        <f t="shared" si="130"/>
        <v>6</v>
      </c>
      <c r="C1725" s="9">
        <f t="shared" si="131"/>
        <v>0</v>
      </c>
      <c r="D1725" s="7" t="str">
        <f>Gmden!D1724</f>
        <v>Straden</v>
      </c>
      <c r="E1725" s="8">
        <f>Gmden!E1724</f>
        <v>3566</v>
      </c>
      <c r="F1725" s="37">
        <f>Gmden!N1724</f>
        <v>0</v>
      </c>
      <c r="G1725" s="8">
        <f t="shared" si="132"/>
        <v>0</v>
      </c>
      <c r="H1725" s="25">
        <f>ROUND(Anteile!$B$29/'Abs3'!$G$2102*'Abs3'!G1725,0)</f>
        <v>0</v>
      </c>
      <c r="I1725" s="37">
        <f>Gmden!O1724</f>
        <v>0</v>
      </c>
      <c r="J1725" s="8">
        <f t="shared" si="133"/>
        <v>0</v>
      </c>
      <c r="K1725" s="25">
        <f>ROUND(Anteile!$B$30/'Abs3'!$J$2102*'Abs3'!J1725,0)</f>
        <v>0</v>
      </c>
      <c r="L1725" s="8">
        <f>Gmden!M1724</f>
        <v>3810772.7708673347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ROUND(Anteile!$B$31/'Abs3'!$M$2102*'Abs3'!M1725,0)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70101</v>
      </c>
      <c r="B1726" s="9">
        <f t="shared" si="130"/>
        <v>7</v>
      </c>
      <c r="C1726" s="9">
        <f t="shared" si="131"/>
        <v>3</v>
      </c>
      <c r="D1726" s="7" t="str">
        <f>Gmden!D1725</f>
        <v>Innsbruck</v>
      </c>
      <c r="E1726" s="8">
        <f>Gmden!E1725</f>
        <v>131891</v>
      </c>
      <c r="F1726" s="37">
        <f>Gmden!N1725</f>
        <v>1</v>
      </c>
      <c r="G1726" s="8">
        <f t="shared" si="132"/>
        <v>131891</v>
      </c>
      <c r="H1726" s="25">
        <f>ROUND(Anteile!$B$29/'Abs3'!$G$2102*'Abs3'!G1726,0)</f>
        <v>972666</v>
      </c>
      <c r="I1726" s="37">
        <f>Gmden!O1725</f>
        <v>1</v>
      </c>
      <c r="J1726" s="8">
        <f t="shared" si="133"/>
        <v>131891</v>
      </c>
      <c r="K1726" s="25">
        <f>ROUND(Anteile!$B$30/'Abs3'!$J$2102*'Abs3'!J1726,0)</f>
        <v>646154</v>
      </c>
      <c r="L1726" s="8">
        <f>Gmden!M1725</f>
        <v>262838960.3342579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ROUND(Anteile!$B$31/'Abs3'!$M$2102*'Abs3'!M1726,0)</f>
        <v>0</v>
      </c>
      <c r="O1726" s="27"/>
      <c r="P1726" s="25">
        <f t="shared" ca="1" si="134"/>
        <v>1618820</v>
      </c>
    </row>
    <row r="1727" spans="1:16" x14ac:dyDescent="0.25">
      <c r="A1727" s="9">
        <f>Gmden!A1726</f>
        <v>70201</v>
      </c>
      <c r="B1727" s="9">
        <f t="shared" si="130"/>
        <v>7</v>
      </c>
      <c r="C1727" s="9">
        <f t="shared" si="131"/>
        <v>0</v>
      </c>
      <c r="D1727" s="7" t="str">
        <f>Gmden!D1726</f>
        <v>Arzl im Pitztal</v>
      </c>
      <c r="E1727" s="8">
        <f>Gmden!E1726</f>
        <v>3162</v>
      </c>
      <c r="F1727" s="37">
        <f>Gmden!N1726</f>
        <v>0</v>
      </c>
      <c r="G1727" s="8">
        <f t="shared" si="132"/>
        <v>0</v>
      </c>
      <c r="H1727" s="25">
        <f>ROUND(Anteile!$B$29/'Abs3'!$G$2102*'Abs3'!G1727,0)</f>
        <v>0</v>
      </c>
      <c r="I1727" s="37">
        <f>Gmden!O1726</f>
        <v>0</v>
      </c>
      <c r="J1727" s="8">
        <f t="shared" si="133"/>
        <v>0</v>
      </c>
      <c r="K1727" s="25">
        <f>ROUND(Anteile!$B$30/'Abs3'!$J$2102*'Abs3'!J1727,0)</f>
        <v>0</v>
      </c>
      <c r="L1727" s="8">
        <f>Gmden!M1726</f>
        <v>3734854.7040386181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ROUND(Anteile!$B$31/'Abs3'!$M$2102*'Abs3'!M1727,0)</f>
        <v>0</v>
      </c>
      <c r="O1727" s="27"/>
      <c r="P1727" s="25">
        <f t="shared" ca="1" si="134"/>
        <v>0</v>
      </c>
    </row>
    <row r="1728" spans="1:16" x14ac:dyDescent="0.25">
      <c r="A1728" s="9">
        <f>Gmden!A1727</f>
        <v>70202</v>
      </c>
      <c r="B1728" s="9">
        <f t="shared" si="130"/>
        <v>7</v>
      </c>
      <c r="C1728" s="9">
        <f t="shared" si="131"/>
        <v>0</v>
      </c>
      <c r="D1728" s="7" t="str">
        <f>Gmden!D1727</f>
        <v>Haiming</v>
      </c>
      <c r="E1728" s="8">
        <f>Gmden!E1727</f>
        <v>4695</v>
      </c>
      <c r="F1728" s="37">
        <f>Gmden!N1727</f>
        <v>0</v>
      </c>
      <c r="G1728" s="8">
        <f t="shared" si="132"/>
        <v>0</v>
      </c>
      <c r="H1728" s="25">
        <f>ROUND(Anteile!$B$29/'Abs3'!$G$2102*'Abs3'!G1728,0)</f>
        <v>0</v>
      </c>
      <c r="I1728" s="37">
        <f>Gmden!O1727</f>
        <v>0</v>
      </c>
      <c r="J1728" s="8">
        <f t="shared" si="133"/>
        <v>0</v>
      </c>
      <c r="K1728" s="25">
        <f>ROUND(Anteile!$B$30/'Abs3'!$J$2102*'Abs3'!J1728,0)</f>
        <v>0</v>
      </c>
      <c r="L1728" s="8">
        <f>Gmden!M1727</f>
        <v>6400947.2955127489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ROUND(Anteile!$B$31/'Abs3'!$M$2102*'Abs3'!M1728,0)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70203</v>
      </c>
      <c r="B1729" s="9">
        <f t="shared" si="130"/>
        <v>7</v>
      </c>
      <c r="C1729" s="9">
        <f t="shared" si="131"/>
        <v>1</v>
      </c>
      <c r="D1729" s="7" t="str">
        <f>Gmden!D1728</f>
        <v>Imst</v>
      </c>
      <c r="E1729" s="8">
        <f>Gmden!E1728</f>
        <v>10607</v>
      </c>
      <c r="F1729" s="37">
        <f>Gmden!N1728</f>
        <v>0</v>
      </c>
      <c r="G1729" s="8">
        <f t="shared" si="132"/>
        <v>0</v>
      </c>
      <c r="H1729" s="25">
        <f>ROUND(Anteile!$B$29/'Abs3'!$G$2102*'Abs3'!G1729,0)</f>
        <v>0</v>
      </c>
      <c r="I1729" s="37">
        <f>Gmden!O1728</f>
        <v>0</v>
      </c>
      <c r="J1729" s="8">
        <f t="shared" si="133"/>
        <v>0</v>
      </c>
      <c r="K1729" s="25">
        <f>ROUND(Anteile!$B$30/'Abs3'!$J$2102*'Abs3'!J1729,0)</f>
        <v>0</v>
      </c>
      <c r="L1729" s="8">
        <f>Gmden!M1728</f>
        <v>17310662.95196024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ROUND(Anteile!$B$31/'Abs3'!$M$2102*'Abs3'!M1729,0)</f>
        <v>0</v>
      </c>
      <c r="O1729" s="27"/>
      <c r="P1729" s="25">
        <f t="shared" ca="1" si="134"/>
        <v>0</v>
      </c>
    </row>
    <row r="1730" spans="1:16" x14ac:dyDescent="0.25">
      <c r="A1730" s="9">
        <f>Gmden!A1729</f>
        <v>70204</v>
      </c>
      <c r="B1730" s="9">
        <f t="shared" si="130"/>
        <v>7</v>
      </c>
      <c r="C1730" s="9">
        <f t="shared" si="131"/>
        <v>0</v>
      </c>
      <c r="D1730" s="7" t="str">
        <f>Gmden!D1729</f>
        <v>Imsterberg</v>
      </c>
      <c r="E1730" s="8">
        <f>Gmden!E1729</f>
        <v>802</v>
      </c>
      <c r="F1730" s="37">
        <f>Gmden!N1729</f>
        <v>0</v>
      </c>
      <c r="G1730" s="8">
        <f t="shared" si="132"/>
        <v>0</v>
      </c>
      <c r="H1730" s="25">
        <f>ROUND(Anteile!$B$29/'Abs3'!$G$2102*'Abs3'!G1730,0)</f>
        <v>0</v>
      </c>
      <c r="I1730" s="37">
        <f>Gmden!O1729</f>
        <v>0</v>
      </c>
      <c r="J1730" s="8">
        <f t="shared" si="133"/>
        <v>0</v>
      </c>
      <c r="K1730" s="25">
        <f>ROUND(Anteile!$B$30/'Abs3'!$J$2102*'Abs3'!J1730,0)</f>
        <v>0</v>
      </c>
      <c r="L1730" s="8">
        <f>Gmden!M1729</f>
        <v>931455.89997322136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ROUND(Anteile!$B$31/'Abs3'!$M$2102*'Abs3'!M1730,0)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70205</v>
      </c>
      <c r="B1731" s="9">
        <f t="shared" si="130"/>
        <v>7</v>
      </c>
      <c r="C1731" s="9">
        <f t="shared" si="131"/>
        <v>0</v>
      </c>
      <c r="D1731" s="7" t="str">
        <f>Gmden!D1730</f>
        <v>Jerzens</v>
      </c>
      <c r="E1731" s="8">
        <f>Gmden!E1730</f>
        <v>962</v>
      </c>
      <c r="F1731" s="37">
        <f>Gmden!N1730</f>
        <v>0</v>
      </c>
      <c r="G1731" s="8">
        <f t="shared" si="132"/>
        <v>0</v>
      </c>
      <c r="H1731" s="25">
        <f>ROUND(Anteile!$B$29/'Abs3'!$G$2102*'Abs3'!G1731,0)</f>
        <v>0</v>
      </c>
      <c r="I1731" s="37">
        <f>Gmden!O1730</f>
        <v>0</v>
      </c>
      <c r="J1731" s="8">
        <f t="shared" si="133"/>
        <v>0</v>
      </c>
      <c r="K1731" s="25">
        <f>ROUND(Anteile!$B$30/'Abs3'!$J$2102*'Abs3'!J1731,0)</f>
        <v>0</v>
      </c>
      <c r="L1731" s="8">
        <f>Gmden!M1730</f>
        <v>1369830.439142182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ROUND(Anteile!$B$31/'Abs3'!$M$2102*'Abs3'!M1731,0)</f>
        <v>0</v>
      </c>
      <c r="O1731" s="27"/>
      <c r="P1731" s="25">
        <f t="shared" ca="1" si="134"/>
        <v>0</v>
      </c>
    </row>
    <row r="1732" spans="1:16" x14ac:dyDescent="0.25">
      <c r="A1732" s="9">
        <f>Gmden!A1731</f>
        <v>70206</v>
      </c>
      <c r="B1732" s="9">
        <f t="shared" si="130"/>
        <v>7</v>
      </c>
      <c r="C1732" s="9">
        <f t="shared" si="131"/>
        <v>0</v>
      </c>
      <c r="D1732" s="7" t="str">
        <f>Gmden!D1731</f>
        <v>Karres</v>
      </c>
      <c r="E1732" s="8">
        <f>Gmden!E1731</f>
        <v>606</v>
      </c>
      <c r="F1732" s="37">
        <f>Gmden!N1731</f>
        <v>0</v>
      </c>
      <c r="G1732" s="8">
        <f t="shared" si="132"/>
        <v>0</v>
      </c>
      <c r="H1732" s="25">
        <f>ROUND(Anteile!$B$29/'Abs3'!$G$2102*'Abs3'!G1732,0)</f>
        <v>0</v>
      </c>
      <c r="I1732" s="37">
        <f>Gmden!O1731</f>
        <v>0</v>
      </c>
      <c r="J1732" s="8">
        <f t="shared" si="133"/>
        <v>0</v>
      </c>
      <c r="K1732" s="25">
        <f>ROUND(Anteile!$B$30/'Abs3'!$J$2102*'Abs3'!J1732,0)</f>
        <v>0</v>
      </c>
      <c r="L1732" s="8">
        <f>Gmden!M1731</f>
        <v>715853.67734257516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ROUND(Anteile!$B$31/'Abs3'!$M$2102*'Abs3'!M1732,0)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70207</v>
      </c>
      <c r="B1733" s="9">
        <f t="shared" si="130"/>
        <v>7</v>
      </c>
      <c r="C1733" s="9">
        <f t="shared" si="131"/>
        <v>0</v>
      </c>
      <c r="D1733" s="7" t="str">
        <f>Gmden!D1732</f>
        <v>Karrösten</v>
      </c>
      <c r="E1733" s="8">
        <f>Gmden!E1732</f>
        <v>683</v>
      </c>
      <c r="F1733" s="37">
        <f>Gmden!N1732</f>
        <v>0</v>
      </c>
      <c r="G1733" s="8">
        <f t="shared" si="132"/>
        <v>0</v>
      </c>
      <c r="H1733" s="25">
        <f>ROUND(Anteile!$B$29/'Abs3'!$G$2102*'Abs3'!G1733,0)</f>
        <v>0</v>
      </c>
      <c r="I1733" s="37">
        <f>Gmden!O1732</f>
        <v>0</v>
      </c>
      <c r="J1733" s="8">
        <f t="shared" si="133"/>
        <v>0</v>
      </c>
      <c r="K1733" s="25">
        <f>ROUND(Anteile!$B$30/'Abs3'!$J$2102*'Abs3'!J1733,0)</f>
        <v>0</v>
      </c>
      <c r="L1733" s="8">
        <f>Gmden!M1732</f>
        <v>788050.32874297071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ROUND(Anteile!$B$31/'Abs3'!$M$2102*'Abs3'!M1733,0)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70208</v>
      </c>
      <c r="B1734" s="9">
        <f t="shared" si="130"/>
        <v>7</v>
      </c>
      <c r="C1734" s="9">
        <f t="shared" si="131"/>
        <v>0</v>
      </c>
      <c r="D1734" s="7" t="str">
        <f>Gmden!D1733</f>
        <v>Längenfeld</v>
      </c>
      <c r="E1734" s="8">
        <f>Gmden!E1733</f>
        <v>4658</v>
      </c>
      <c r="F1734" s="37">
        <f>Gmden!N1733</f>
        <v>0</v>
      </c>
      <c r="G1734" s="8">
        <f t="shared" si="132"/>
        <v>0</v>
      </c>
      <c r="H1734" s="25">
        <f>ROUND(Anteile!$B$29/'Abs3'!$G$2102*'Abs3'!G1734,0)</f>
        <v>0</v>
      </c>
      <c r="I1734" s="37">
        <f>Gmden!O1733</f>
        <v>0</v>
      </c>
      <c r="J1734" s="8">
        <f t="shared" si="133"/>
        <v>0</v>
      </c>
      <c r="K1734" s="25">
        <f>ROUND(Anteile!$B$30/'Abs3'!$J$2102*'Abs3'!J1734,0)</f>
        <v>0</v>
      </c>
      <c r="L1734" s="8">
        <f>Gmden!M1733</f>
        <v>6426796.4985300079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ROUND(Anteile!$B$31/'Abs3'!$M$2102*'Abs3'!M1734,0)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70209</v>
      </c>
      <c r="B1735" s="9">
        <f t="shared" si="130"/>
        <v>7</v>
      </c>
      <c r="C1735" s="9">
        <f t="shared" si="131"/>
        <v>0</v>
      </c>
      <c r="D1735" s="7" t="str">
        <f>Gmden!D1734</f>
        <v>Mieming</v>
      </c>
      <c r="E1735" s="8">
        <f>Gmden!E1734</f>
        <v>3743</v>
      </c>
      <c r="F1735" s="37">
        <f>Gmden!N1734</f>
        <v>0</v>
      </c>
      <c r="G1735" s="8">
        <f t="shared" si="132"/>
        <v>0</v>
      </c>
      <c r="H1735" s="25">
        <f>ROUND(Anteile!$B$29/'Abs3'!$G$2102*'Abs3'!G1735,0)</f>
        <v>0</v>
      </c>
      <c r="I1735" s="37">
        <f>Gmden!O1734</f>
        <v>0</v>
      </c>
      <c r="J1735" s="8">
        <f t="shared" si="133"/>
        <v>0</v>
      </c>
      <c r="K1735" s="25">
        <f>ROUND(Anteile!$B$30/'Abs3'!$J$2102*'Abs3'!J1735,0)</f>
        <v>0</v>
      </c>
      <c r="L1735" s="8">
        <f>Gmden!M1734</f>
        <v>4300536.6245394675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ROUND(Anteile!$B$31/'Abs3'!$M$2102*'Abs3'!M1735,0)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70210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Mils bei Imst</v>
      </c>
      <c r="E1736" s="8">
        <f>Gmden!E1735</f>
        <v>596</v>
      </c>
      <c r="F1736" s="37">
        <f>Gmden!N1735</f>
        <v>0</v>
      </c>
      <c r="G1736" s="8">
        <f t="shared" ref="G1736:G1799" si="137">IF(AND(E1736&gt;$G$5,F1736=1),E1736,0)</f>
        <v>0</v>
      </c>
      <c r="H1736" s="25">
        <f>ROUND(Anteile!$B$29/'Abs3'!$G$2102*'Abs3'!G1736,0)</f>
        <v>0</v>
      </c>
      <c r="I1736" s="37">
        <f>Gmden!O1735</f>
        <v>0</v>
      </c>
      <c r="J1736" s="8">
        <f t="shared" ref="J1736:J1799" si="138">IF(I1736=1,E1736,0)</f>
        <v>0</v>
      </c>
      <c r="K1736" s="25">
        <f>ROUND(Anteile!$B$30/'Abs3'!$J$2102*'Abs3'!J1736,0)</f>
        <v>0</v>
      </c>
      <c r="L1736" s="8">
        <f>Gmden!M1735</f>
        <v>821284.98387617362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ROUND(Anteile!$B$31/'Abs3'!$M$2102*'Abs3'!M1736,0)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70211</v>
      </c>
      <c r="B1737" s="9">
        <f t="shared" si="135"/>
        <v>7</v>
      </c>
      <c r="C1737" s="9">
        <f t="shared" si="136"/>
        <v>0</v>
      </c>
      <c r="D1737" s="7" t="str">
        <f>Gmden!D1736</f>
        <v>Mötz</v>
      </c>
      <c r="E1737" s="8">
        <f>Gmden!E1736</f>
        <v>1229</v>
      </c>
      <c r="F1737" s="37">
        <f>Gmden!N1736</f>
        <v>0</v>
      </c>
      <c r="G1737" s="8">
        <f t="shared" si="137"/>
        <v>0</v>
      </c>
      <c r="H1737" s="25">
        <f>ROUND(Anteile!$B$29/'Abs3'!$G$2102*'Abs3'!G1737,0)</f>
        <v>0</v>
      </c>
      <c r="I1737" s="37">
        <f>Gmden!O1736</f>
        <v>0</v>
      </c>
      <c r="J1737" s="8">
        <f t="shared" si="138"/>
        <v>0</v>
      </c>
      <c r="K1737" s="25">
        <f>ROUND(Anteile!$B$30/'Abs3'!$J$2102*'Abs3'!J1737,0)</f>
        <v>0</v>
      </c>
      <c r="L1737" s="8">
        <f>Gmden!M1736</f>
        <v>1274933.5863617384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ROUND(Anteile!$B$31/'Abs3'!$M$2102*'Abs3'!M1737,0)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70212</v>
      </c>
      <c r="B1738" s="9">
        <f t="shared" si="135"/>
        <v>7</v>
      </c>
      <c r="C1738" s="9">
        <f t="shared" si="136"/>
        <v>0</v>
      </c>
      <c r="D1738" s="7" t="str">
        <f>Gmden!D1737</f>
        <v>Nassereith</v>
      </c>
      <c r="E1738" s="8">
        <f>Gmden!E1737</f>
        <v>2163</v>
      </c>
      <c r="F1738" s="37">
        <f>Gmden!N1737</f>
        <v>0</v>
      </c>
      <c r="G1738" s="8">
        <f t="shared" si="137"/>
        <v>0</v>
      </c>
      <c r="H1738" s="25">
        <f>ROUND(Anteile!$B$29/'Abs3'!$G$2102*'Abs3'!G1738,0)</f>
        <v>0</v>
      </c>
      <c r="I1738" s="37">
        <f>Gmden!O1737</f>
        <v>0</v>
      </c>
      <c r="J1738" s="8">
        <f t="shared" si="138"/>
        <v>0</v>
      </c>
      <c r="K1738" s="25">
        <f>ROUND(Anteile!$B$30/'Abs3'!$J$2102*'Abs3'!J1738,0)</f>
        <v>0</v>
      </c>
      <c r="L1738" s="8">
        <f>Gmden!M1737</f>
        <v>2366676.4655045951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ROUND(Anteile!$B$31/'Abs3'!$M$2102*'Abs3'!M1738,0)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70213</v>
      </c>
      <c r="B1739" s="9">
        <f t="shared" si="135"/>
        <v>7</v>
      </c>
      <c r="C1739" s="9">
        <f t="shared" si="136"/>
        <v>0</v>
      </c>
      <c r="D1739" s="7" t="str">
        <f>Gmden!D1738</f>
        <v>Obsteig</v>
      </c>
      <c r="E1739" s="8">
        <f>Gmden!E1738</f>
        <v>1334</v>
      </c>
      <c r="F1739" s="37">
        <f>Gmden!N1738</f>
        <v>0</v>
      </c>
      <c r="G1739" s="8">
        <f t="shared" si="137"/>
        <v>0</v>
      </c>
      <c r="H1739" s="25">
        <f>ROUND(Anteile!$B$29/'Abs3'!$G$2102*'Abs3'!G1739,0)</f>
        <v>0</v>
      </c>
      <c r="I1739" s="37">
        <f>Gmden!O1738</f>
        <v>0</v>
      </c>
      <c r="J1739" s="8">
        <f t="shared" si="138"/>
        <v>0</v>
      </c>
      <c r="K1739" s="25">
        <f>ROUND(Anteile!$B$30/'Abs3'!$J$2102*'Abs3'!J1739,0)</f>
        <v>0</v>
      </c>
      <c r="L1739" s="8">
        <f>Gmden!M1738</f>
        <v>1536252.3320264125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ROUND(Anteile!$B$31/'Abs3'!$M$2102*'Abs3'!M1739,0)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70214</v>
      </c>
      <c r="B1740" s="9">
        <f t="shared" si="135"/>
        <v>7</v>
      </c>
      <c r="C1740" s="9">
        <f t="shared" si="136"/>
        <v>0</v>
      </c>
      <c r="D1740" s="7" t="str">
        <f>Gmden!D1739</f>
        <v>Oetz</v>
      </c>
      <c r="E1740" s="8">
        <f>Gmden!E1739</f>
        <v>2366</v>
      </c>
      <c r="F1740" s="37">
        <f>Gmden!N1739</f>
        <v>0</v>
      </c>
      <c r="G1740" s="8">
        <f t="shared" si="137"/>
        <v>0</v>
      </c>
      <c r="H1740" s="25">
        <f>ROUND(Anteile!$B$29/'Abs3'!$G$2102*'Abs3'!G1740,0)</f>
        <v>0</v>
      </c>
      <c r="I1740" s="37">
        <f>Gmden!O1739</f>
        <v>0</v>
      </c>
      <c r="J1740" s="8">
        <f t="shared" si="138"/>
        <v>0</v>
      </c>
      <c r="K1740" s="25">
        <f>ROUND(Anteile!$B$30/'Abs3'!$J$2102*'Abs3'!J1740,0)</f>
        <v>0</v>
      </c>
      <c r="L1740" s="8">
        <f>Gmden!M1739</f>
        <v>3310097.7359627513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ROUND(Anteile!$B$31/'Abs3'!$M$2102*'Abs3'!M1740,0)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70215</v>
      </c>
      <c r="B1741" s="9">
        <f t="shared" si="135"/>
        <v>7</v>
      </c>
      <c r="C1741" s="9">
        <f t="shared" si="136"/>
        <v>0</v>
      </c>
      <c r="D1741" s="7" t="str">
        <f>Gmden!D1740</f>
        <v>Rietz</v>
      </c>
      <c r="E1741" s="8">
        <f>Gmden!E1740</f>
        <v>2313</v>
      </c>
      <c r="F1741" s="37">
        <f>Gmden!N1740</f>
        <v>0</v>
      </c>
      <c r="G1741" s="8">
        <f t="shared" si="137"/>
        <v>0</v>
      </c>
      <c r="H1741" s="25">
        <f>ROUND(Anteile!$B$29/'Abs3'!$G$2102*'Abs3'!G1741,0)</f>
        <v>0</v>
      </c>
      <c r="I1741" s="37">
        <f>Gmden!O1740</f>
        <v>0</v>
      </c>
      <c r="J1741" s="8">
        <f t="shared" si="138"/>
        <v>0</v>
      </c>
      <c r="K1741" s="25">
        <f>ROUND(Anteile!$B$30/'Abs3'!$J$2102*'Abs3'!J1741,0)</f>
        <v>0</v>
      </c>
      <c r="L1741" s="8">
        <f>Gmden!M1740</f>
        <v>2810874.3518698649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ROUND(Anteile!$B$31/'Abs3'!$M$2102*'Abs3'!M1741,0)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70216</v>
      </c>
      <c r="B1742" s="9">
        <f t="shared" si="135"/>
        <v>7</v>
      </c>
      <c r="C1742" s="9">
        <f t="shared" si="136"/>
        <v>0</v>
      </c>
      <c r="D1742" s="7" t="str">
        <f>Gmden!D1741</f>
        <v>Roppen</v>
      </c>
      <c r="E1742" s="8">
        <f>Gmden!E1741</f>
        <v>1815</v>
      </c>
      <c r="F1742" s="37">
        <f>Gmden!N1741</f>
        <v>0</v>
      </c>
      <c r="G1742" s="8">
        <f t="shared" si="137"/>
        <v>0</v>
      </c>
      <c r="H1742" s="25">
        <f>ROUND(Anteile!$B$29/'Abs3'!$G$2102*'Abs3'!G1742,0)</f>
        <v>0</v>
      </c>
      <c r="I1742" s="37">
        <f>Gmden!O1741</f>
        <v>0</v>
      </c>
      <c r="J1742" s="8">
        <f t="shared" si="138"/>
        <v>0</v>
      </c>
      <c r="K1742" s="25">
        <f>ROUND(Anteile!$B$30/'Abs3'!$J$2102*'Abs3'!J1742,0)</f>
        <v>0</v>
      </c>
      <c r="L1742" s="8">
        <f>Gmden!M1741</f>
        <v>2412561.3156065317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ROUND(Anteile!$B$31/'Abs3'!$M$2102*'Abs3'!M1742,0)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70217</v>
      </c>
      <c r="B1743" s="9">
        <f t="shared" si="135"/>
        <v>7</v>
      </c>
      <c r="C1743" s="9">
        <f t="shared" si="136"/>
        <v>0</v>
      </c>
      <c r="D1743" s="7" t="str">
        <f>Gmden!D1742</f>
        <v>St. Leonhard im Pitztal</v>
      </c>
      <c r="E1743" s="8">
        <f>Gmden!E1742</f>
        <v>1390</v>
      </c>
      <c r="F1743" s="37">
        <f>Gmden!N1742</f>
        <v>0</v>
      </c>
      <c r="G1743" s="8">
        <f t="shared" si="137"/>
        <v>0</v>
      </c>
      <c r="H1743" s="25">
        <f>ROUND(Anteile!$B$29/'Abs3'!$G$2102*'Abs3'!G1743,0)</f>
        <v>0</v>
      </c>
      <c r="I1743" s="37">
        <f>Gmden!O1742</f>
        <v>0</v>
      </c>
      <c r="J1743" s="8">
        <f t="shared" si="138"/>
        <v>0</v>
      </c>
      <c r="K1743" s="25">
        <f>ROUND(Anteile!$B$30/'Abs3'!$J$2102*'Abs3'!J1743,0)</f>
        <v>0</v>
      </c>
      <c r="L1743" s="8">
        <f>Gmden!M1742</f>
        <v>2206110.9701624541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ROUND(Anteile!$B$31/'Abs3'!$M$2102*'Abs3'!M1743,0)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70218</v>
      </c>
      <c r="B1744" s="9">
        <f t="shared" si="135"/>
        <v>7</v>
      </c>
      <c r="C1744" s="9">
        <f t="shared" si="136"/>
        <v>0</v>
      </c>
      <c r="D1744" s="7" t="str">
        <f>Gmden!D1743</f>
        <v>Sautens</v>
      </c>
      <c r="E1744" s="8">
        <f>Gmden!E1743</f>
        <v>1622</v>
      </c>
      <c r="F1744" s="37">
        <f>Gmden!N1743</f>
        <v>0</v>
      </c>
      <c r="G1744" s="8">
        <f t="shared" si="137"/>
        <v>0</v>
      </c>
      <c r="H1744" s="25">
        <f>ROUND(Anteile!$B$29/'Abs3'!$G$2102*'Abs3'!G1744,0)</f>
        <v>0</v>
      </c>
      <c r="I1744" s="37">
        <f>Gmden!O1743</f>
        <v>0</v>
      </c>
      <c r="J1744" s="8">
        <f t="shared" si="138"/>
        <v>0</v>
      </c>
      <c r="K1744" s="25">
        <f>ROUND(Anteile!$B$30/'Abs3'!$J$2102*'Abs3'!J1744,0)</f>
        <v>0</v>
      </c>
      <c r="L1744" s="8">
        <f>Gmden!M1743</f>
        <v>1708738.9352974822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ROUND(Anteile!$B$31/'Abs3'!$M$2102*'Abs3'!M1744,0)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70219</v>
      </c>
      <c r="B1745" s="9">
        <f t="shared" si="135"/>
        <v>7</v>
      </c>
      <c r="C1745" s="9">
        <f t="shared" si="136"/>
        <v>0</v>
      </c>
      <c r="D1745" s="7" t="str">
        <f>Gmden!D1744</f>
        <v>Silz</v>
      </c>
      <c r="E1745" s="8">
        <f>Gmden!E1744</f>
        <v>2567</v>
      </c>
      <c r="F1745" s="37">
        <f>Gmden!N1744</f>
        <v>0</v>
      </c>
      <c r="G1745" s="8">
        <f t="shared" si="137"/>
        <v>0</v>
      </c>
      <c r="H1745" s="25">
        <f>ROUND(Anteile!$B$29/'Abs3'!$G$2102*'Abs3'!G1745,0)</f>
        <v>0</v>
      </c>
      <c r="I1745" s="37">
        <f>Gmden!O1744</f>
        <v>0</v>
      </c>
      <c r="J1745" s="8">
        <f t="shared" si="138"/>
        <v>0</v>
      </c>
      <c r="K1745" s="25">
        <f>ROUND(Anteile!$B$30/'Abs3'!$J$2102*'Abs3'!J1745,0)</f>
        <v>0</v>
      </c>
      <c r="L1745" s="8">
        <f>Gmden!M1744</f>
        <v>3689850.7763431789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ROUND(Anteile!$B$31/'Abs3'!$M$2102*'Abs3'!M1745,0)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70220</v>
      </c>
      <c r="B1746" s="9">
        <f t="shared" si="135"/>
        <v>7</v>
      </c>
      <c r="C1746" s="9">
        <f t="shared" si="136"/>
        <v>0</v>
      </c>
      <c r="D1746" s="7" t="str">
        <f>Gmden!D1745</f>
        <v>Sölden</v>
      </c>
      <c r="E1746" s="8">
        <f>Gmden!E1745</f>
        <v>2998</v>
      </c>
      <c r="F1746" s="37">
        <f>Gmden!N1745</f>
        <v>0</v>
      </c>
      <c r="G1746" s="8">
        <f t="shared" si="137"/>
        <v>0</v>
      </c>
      <c r="H1746" s="25">
        <f>ROUND(Anteile!$B$29/'Abs3'!$G$2102*'Abs3'!G1746,0)</f>
        <v>0</v>
      </c>
      <c r="I1746" s="37">
        <f>Gmden!O1745</f>
        <v>0</v>
      </c>
      <c r="J1746" s="8">
        <f t="shared" si="138"/>
        <v>0</v>
      </c>
      <c r="K1746" s="25">
        <f>ROUND(Anteile!$B$30/'Abs3'!$J$2102*'Abs3'!J1746,0)</f>
        <v>0</v>
      </c>
      <c r="L1746" s="8">
        <f>Gmden!M1745</f>
        <v>8865135.3942421004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ROUND(Anteile!$B$31/'Abs3'!$M$2102*'Abs3'!M1746,0)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70221</v>
      </c>
      <c r="B1747" s="9">
        <f t="shared" si="135"/>
        <v>7</v>
      </c>
      <c r="C1747" s="9">
        <f t="shared" si="136"/>
        <v>0</v>
      </c>
      <c r="D1747" s="7" t="str">
        <f>Gmden!D1746</f>
        <v>Stams</v>
      </c>
      <c r="E1747" s="8">
        <f>Gmden!E1746</f>
        <v>1495</v>
      </c>
      <c r="F1747" s="37">
        <f>Gmden!N1746</f>
        <v>0</v>
      </c>
      <c r="G1747" s="8">
        <f t="shared" si="137"/>
        <v>0</v>
      </c>
      <c r="H1747" s="25">
        <f>ROUND(Anteile!$B$29/'Abs3'!$G$2102*'Abs3'!G1747,0)</f>
        <v>0</v>
      </c>
      <c r="I1747" s="37">
        <f>Gmden!O1746</f>
        <v>0</v>
      </c>
      <c r="J1747" s="8">
        <f t="shared" si="138"/>
        <v>0</v>
      </c>
      <c r="K1747" s="25">
        <f>ROUND(Anteile!$B$30/'Abs3'!$J$2102*'Abs3'!J1747,0)</f>
        <v>0</v>
      </c>
      <c r="L1747" s="8">
        <f>Gmden!M1746</f>
        <v>1846360.1605877951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ROUND(Anteile!$B$31/'Abs3'!$M$2102*'Abs3'!M1747,0)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70222</v>
      </c>
      <c r="B1748" s="9">
        <f t="shared" si="135"/>
        <v>7</v>
      </c>
      <c r="C1748" s="9">
        <f t="shared" si="136"/>
        <v>0</v>
      </c>
      <c r="D1748" s="7" t="str">
        <f>Gmden!D1747</f>
        <v>Tarrenz</v>
      </c>
      <c r="E1748" s="8">
        <f>Gmden!E1747</f>
        <v>2767</v>
      </c>
      <c r="F1748" s="37">
        <f>Gmden!N1747</f>
        <v>0</v>
      </c>
      <c r="G1748" s="8">
        <f t="shared" si="137"/>
        <v>0</v>
      </c>
      <c r="H1748" s="25">
        <f>ROUND(Anteile!$B$29/'Abs3'!$G$2102*'Abs3'!G1748,0)</f>
        <v>0</v>
      </c>
      <c r="I1748" s="37">
        <f>Gmden!O1747</f>
        <v>0</v>
      </c>
      <c r="J1748" s="8">
        <f t="shared" si="138"/>
        <v>0</v>
      </c>
      <c r="K1748" s="25">
        <f>ROUND(Anteile!$B$30/'Abs3'!$J$2102*'Abs3'!J1748,0)</f>
        <v>0</v>
      </c>
      <c r="L1748" s="8">
        <f>Gmden!M1747</f>
        <v>2916755.0872433474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ROUND(Anteile!$B$31/'Abs3'!$M$2102*'Abs3'!M1748,0)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70223</v>
      </c>
      <c r="B1749" s="9">
        <f t="shared" si="135"/>
        <v>7</v>
      </c>
      <c r="C1749" s="9">
        <f t="shared" si="136"/>
        <v>0</v>
      </c>
      <c r="D1749" s="7" t="str">
        <f>Gmden!D1748</f>
        <v>Umhausen</v>
      </c>
      <c r="E1749" s="8">
        <f>Gmden!E1748</f>
        <v>3257</v>
      </c>
      <c r="F1749" s="37">
        <f>Gmden!N1748</f>
        <v>0</v>
      </c>
      <c r="G1749" s="8">
        <f t="shared" si="137"/>
        <v>0</v>
      </c>
      <c r="H1749" s="25">
        <f>ROUND(Anteile!$B$29/'Abs3'!$G$2102*'Abs3'!G1749,0)</f>
        <v>0</v>
      </c>
      <c r="I1749" s="37">
        <f>Gmden!O1748</f>
        <v>0</v>
      </c>
      <c r="J1749" s="8">
        <f t="shared" si="138"/>
        <v>0</v>
      </c>
      <c r="K1749" s="25">
        <f>ROUND(Anteile!$B$30/'Abs3'!$J$2102*'Abs3'!J1749,0)</f>
        <v>0</v>
      </c>
      <c r="L1749" s="8">
        <f>Gmden!M1748</f>
        <v>3859298.393484212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ROUND(Anteile!$B$31/'Abs3'!$M$2102*'Abs3'!M1749,0)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70224</v>
      </c>
      <c r="B1750" s="9">
        <f t="shared" si="135"/>
        <v>7</v>
      </c>
      <c r="C1750" s="9">
        <f t="shared" si="136"/>
        <v>0</v>
      </c>
      <c r="D1750" s="7" t="str">
        <f>Gmden!D1749</f>
        <v>Wenns</v>
      </c>
      <c r="E1750" s="8">
        <f>Gmden!E1749</f>
        <v>2037</v>
      </c>
      <c r="F1750" s="37">
        <f>Gmden!N1749</f>
        <v>0</v>
      </c>
      <c r="G1750" s="8">
        <f t="shared" si="137"/>
        <v>0</v>
      </c>
      <c r="H1750" s="25">
        <f>ROUND(Anteile!$B$29/'Abs3'!$G$2102*'Abs3'!G1750,0)</f>
        <v>0</v>
      </c>
      <c r="I1750" s="37">
        <f>Gmden!O1749</f>
        <v>0</v>
      </c>
      <c r="J1750" s="8">
        <f t="shared" si="138"/>
        <v>0</v>
      </c>
      <c r="K1750" s="25">
        <f>ROUND(Anteile!$B$30/'Abs3'!$J$2102*'Abs3'!J1750,0)</f>
        <v>0</v>
      </c>
      <c r="L1750" s="8">
        <f>Gmden!M1749</f>
        <v>2215491.7746985024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ROUND(Anteile!$B$31/'Abs3'!$M$2102*'Abs3'!M1750,0)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70301</v>
      </c>
      <c r="B1751" s="9">
        <f t="shared" si="135"/>
        <v>7</v>
      </c>
      <c r="C1751" s="9">
        <f t="shared" si="136"/>
        <v>0</v>
      </c>
      <c r="D1751" s="7" t="str">
        <f>Gmden!D1750</f>
        <v>Absam</v>
      </c>
      <c r="E1751" s="8">
        <f>Gmden!E1750</f>
        <v>7265</v>
      </c>
      <c r="F1751" s="37">
        <f>Gmden!N1750</f>
        <v>0</v>
      </c>
      <c r="G1751" s="8">
        <f t="shared" si="137"/>
        <v>0</v>
      </c>
      <c r="H1751" s="25">
        <f>ROUND(Anteile!$B$29/'Abs3'!$G$2102*'Abs3'!G1751,0)</f>
        <v>0</v>
      </c>
      <c r="I1751" s="37">
        <f>Gmden!O1750</f>
        <v>0</v>
      </c>
      <c r="J1751" s="8">
        <f t="shared" si="138"/>
        <v>0</v>
      </c>
      <c r="K1751" s="25">
        <f>ROUND(Anteile!$B$30/'Abs3'!$J$2102*'Abs3'!J1751,0)</f>
        <v>0</v>
      </c>
      <c r="L1751" s="8">
        <f>Gmden!M1750</f>
        <v>8741570.6728481464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ROUND(Anteile!$B$31/'Abs3'!$M$2102*'Abs3'!M1751,0)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70302</v>
      </c>
      <c r="B1752" s="9">
        <f t="shared" si="135"/>
        <v>7</v>
      </c>
      <c r="C1752" s="9">
        <f t="shared" si="136"/>
        <v>0</v>
      </c>
      <c r="D1752" s="7" t="str">
        <f>Gmden!D1751</f>
        <v>Aldrans</v>
      </c>
      <c r="E1752" s="8">
        <f>Gmden!E1751</f>
        <v>2713</v>
      </c>
      <c r="F1752" s="37">
        <f>Gmden!N1751</f>
        <v>0</v>
      </c>
      <c r="G1752" s="8">
        <f t="shared" si="137"/>
        <v>0</v>
      </c>
      <c r="H1752" s="25">
        <f>ROUND(Anteile!$B$29/'Abs3'!$G$2102*'Abs3'!G1752,0)</f>
        <v>0</v>
      </c>
      <c r="I1752" s="37">
        <f>Gmden!O1751</f>
        <v>0</v>
      </c>
      <c r="J1752" s="8">
        <f t="shared" si="138"/>
        <v>0</v>
      </c>
      <c r="K1752" s="25">
        <f>ROUND(Anteile!$B$30/'Abs3'!$J$2102*'Abs3'!J1752,0)</f>
        <v>0</v>
      </c>
      <c r="L1752" s="8">
        <f>Gmden!M1751</f>
        <v>3014779.2825348717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ROUND(Anteile!$B$31/'Abs3'!$M$2102*'Abs3'!M1752,0)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70303</v>
      </c>
      <c r="B1753" s="9">
        <f t="shared" si="135"/>
        <v>7</v>
      </c>
      <c r="C1753" s="9">
        <f t="shared" si="136"/>
        <v>0</v>
      </c>
      <c r="D1753" s="7" t="str">
        <f>Gmden!D1752</f>
        <v>Ampass</v>
      </c>
      <c r="E1753" s="8">
        <f>Gmden!E1752</f>
        <v>1835</v>
      </c>
      <c r="F1753" s="37">
        <f>Gmden!N1752</f>
        <v>0</v>
      </c>
      <c r="G1753" s="8">
        <f t="shared" si="137"/>
        <v>0</v>
      </c>
      <c r="H1753" s="25">
        <f>ROUND(Anteile!$B$29/'Abs3'!$G$2102*'Abs3'!G1753,0)</f>
        <v>0</v>
      </c>
      <c r="I1753" s="37">
        <f>Gmden!O1752</f>
        <v>0</v>
      </c>
      <c r="J1753" s="8">
        <f t="shared" si="138"/>
        <v>0</v>
      </c>
      <c r="K1753" s="25">
        <f>ROUND(Anteile!$B$30/'Abs3'!$J$2102*'Abs3'!J1753,0)</f>
        <v>0</v>
      </c>
      <c r="L1753" s="8">
        <f>Gmden!M1752</f>
        <v>1934946.3037303486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ROUND(Anteile!$B$31/'Abs3'!$M$2102*'Abs3'!M1753,0)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70304</v>
      </c>
      <c r="B1754" s="9">
        <f t="shared" si="135"/>
        <v>7</v>
      </c>
      <c r="C1754" s="9">
        <f t="shared" si="136"/>
        <v>0</v>
      </c>
      <c r="D1754" s="7" t="str">
        <f>Gmden!D1753</f>
        <v>Axams</v>
      </c>
      <c r="E1754" s="8">
        <f>Gmden!E1753</f>
        <v>6018</v>
      </c>
      <c r="F1754" s="37">
        <f>Gmden!N1753</f>
        <v>0</v>
      </c>
      <c r="G1754" s="8">
        <f t="shared" si="137"/>
        <v>0</v>
      </c>
      <c r="H1754" s="25">
        <f>ROUND(Anteile!$B$29/'Abs3'!$G$2102*'Abs3'!G1754,0)</f>
        <v>0</v>
      </c>
      <c r="I1754" s="37">
        <f>Gmden!O1753</f>
        <v>0</v>
      </c>
      <c r="J1754" s="8">
        <f t="shared" si="138"/>
        <v>0</v>
      </c>
      <c r="K1754" s="25">
        <f>ROUND(Anteile!$B$30/'Abs3'!$J$2102*'Abs3'!J1754,0)</f>
        <v>0</v>
      </c>
      <c r="L1754" s="8">
        <f>Gmden!M1753</f>
        <v>6255768.5249615023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ROUND(Anteile!$B$31/'Abs3'!$M$2102*'Abs3'!M1754,0)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70305</v>
      </c>
      <c r="B1755" s="9">
        <f t="shared" si="135"/>
        <v>7</v>
      </c>
      <c r="C1755" s="9">
        <f t="shared" si="136"/>
        <v>0</v>
      </c>
      <c r="D1755" s="7" t="str">
        <f>Gmden!D1754</f>
        <v>Baumkirchen</v>
      </c>
      <c r="E1755" s="8">
        <f>Gmden!E1754</f>
        <v>1273</v>
      </c>
      <c r="F1755" s="37">
        <f>Gmden!N1754</f>
        <v>0</v>
      </c>
      <c r="G1755" s="8">
        <f t="shared" si="137"/>
        <v>0</v>
      </c>
      <c r="H1755" s="25">
        <f>ROUND(Anteile!$B$29/'Abs3'!$G$2102*'Abs3'!G1755,0)</f>
        <v>0</v>
      </c>
      <c r="I1755" s="37">
        <f>Gmden!O1754</f>
        <v>0</v>
      </c>
      <c r="J1755" s="8">
        <f t="shared" si="138"/>
        <v>0</v>
      </c>
      <c r="K1755" s="25">
        <f>ROUND(Anteile!$B$30/'Abs3'!$J$2102*'Abs3'!J1755,0)</f>
        <v>0</v>
      </c>
      <c r="L1755" s="8">
        <f>Gmden!M1754</f>
        <v>1221495.6200031282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ROUND(Anteile!$B$31/'Abs3'!$M$2102*'Abs3'!M1755,0)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70306</v>
      </c>
      <c r="B1756" s="9">
        <f t="shared" si="135"/>
        <v>7</v>
      </c>
      <c r="C1756" s="9">
        <f t="shared" si="136"/>
        <v>0</v>
      </c>
      <c r="D1756" s="7" t="str">
        <f>Gmden!D1755</f>
        <v>Birgitz</v>
      </c>
      <c r="E1756" s="8">
        <f>Gmden!E1755</f>
        <v>1451</v>
      </c>
      <c r="F1756" s="37">
        <f>Gmden!N1755</f>
        <v>0</v>
      </c>
      <c r="G1756" s="8">
        <f t="shared" si="137"/>
        <v>0</v>
      </c>
      <c r="H1756" s="25">
        <f>ROUND(Anteile!$B$29/'Abs3'!$G$2102*'Abs3'!G1756,0)</f>
        <v>0</v>
      </c>
      <c r="I1756" s="37">
        <f>Gmden!O1755</f>
        <v>0</v>
      </c>
      <c r="J1756" s="8">
        <f t="shared" si="138"/>
        <v>0</v>
      </c>
      <c r="K1756" s="25">
        <f>ROUND(Anteile!$B$30/'Abs3'!$J$2102*'Abs3'!J1756,0)</f>
        <v>0</v>
      </c>
      <c r="L1756" s="8">
        <f>Gmden!M1755</f>
        <v>1478069.1643288631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ROUND(Anteile!$B$31/'Abs3'!$M$2102*'Abs3'!M1756,0)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70307</v>
      </c>
      <c r="B1757" s="9">
        <f t="shared" si="135"/>
        <v>7</v>
      </c>
      <c r="C1757" s="9">
        <f t="shared" si="136"/>
        <v>0</v>
      </c>
      <c r="D1757" s="7" t="str">
        <f>Gmden!D1756</f>
        <v>Ellbögen</v>
      </c>
      <c r="E1757" s="8">
        <f>Gmden!E1756</f>
        <v>1114</v>
      </c>
      <c r="F1757" s="37">
        <f>Gmden!N1756</f>
        <v>0</v>
      </c>
      <c r="G1757" s="8">
        <f t="shared" si="137"/>
        <v>0</v>
      </c>
      <c r="H1757" s="25">
        <f>ROUND(Anteile!$B$29/'Abs3'!$G$2102*'Abs3'!G1757,0)</f>
        <v>0</v>
      </c>
      <c r="I1757" s="37">
        <f>Gmden!O1756</f>
        <v>0</v>
      </c>
      <c r="J1757" s="8">
        <f t="shared" si="138"/>
        <v>0</v>
      </c>
      <c r="K1757" s="25">
        <f>ROUND(Anteile!$B$30/'Abs3'!$J$2102*'Abs3'!J1757,0)</f>
        <v>0</v>
      </c>
      <c r="L1757" s="8">
        <f>Gmden!M1756</f>
        <v>1100375.9023374454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ROUND(Anteile!$B$31/'Abs3'!$M$2102*'Abs3'!M1757,0)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70308</v>
      </c>
      <c r="B1758" s="9">
        <f t="shared" si="135"/>
        <v>7</v>
      </c>
      <c r="C1758" s="9">
        <f t="shared" si="136"/>
        <v>0</v>
      </c>
      <c r="D1758" s="7" t="str">
        <f>Gmden!D1757</f>
        <v>Flaurling</v>
      </c>
      <c r="E1758" s="8">
        <f>Gmden!E1757</f>
        <v>1304</v>
      </c>
      <c r="F1758" s="37">
        <f>Gmden!N1757</f>
        <v>0</v>
      </c>
      <c r="G1758" s="8">
        <f t="shared" si="137"/>
        <v>0</v>
      </c>
      <c r="H1758" s="25">
        <f>ROUND(Anteile!$B$29/'Abs3'!$G$2102*'Abs3'!G1758,0)</f>
        <v>0</v>
      </c>
      <c r="I1758" s="37">
        <f>Gmden!O1757</f>
        <v>0</v>
      </c>
      <c r="J1758" s="8">
        <f t="shared" si="138"/>
        <v>0</v>
      </c>
      <c r="K1758" s="25">
        <f>ROUND(Anteile!$B$30/'Abs3'!$J$2102*'Abs3'!J1758,0)</f>
        <v>0</v>
      </c>
      <c r="L1758" s="8">
        <f>Gmden!M1757</f>
        <v>1314108.8839800409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ROUND(Anteile!$B$31/'Abs3'!$M$2102*'Abs3'!M1758,0)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70309</v>
      </c>
      <c r="B1759" s="9">
        <f t="shared" si="135"/>
        <v>7</v>
      </c>
      <c r="C1759" s="9">
        <f t="shared" si="136"/>
        <v>0</v>
      </c>
      <c r="D1759" s="7" t="str">
        <f>Gmden!D1758</f>
        <v>Fritzens</v>
      </c>
      <c r="E1759" s="8">
        <f>Gmden!E1758</f>
        <v>2163</v>
      </c>
      <c r="F1759" s="37">
        <f>Gmden!N1758</f>
        <v>0</v>
      </c>
      <c r="G1759" s="8">
        <f t="shared" si="137"/>
        <v>0</v>
      </c>
      <c r="H1759" s="25">
        <f>ROUND(Anteile!$B$29/'Abs3'!$G$2102*'Abs3'!G1759,0)</f>
        <v>0</v>
      </c>
      <c r="I1759" s="37">
        <f>Gmden!O1758</f>
        <v>0</v>
      </c>
      <c r="J1759" s="8">
        <f t="shared" si="138"/>
        <v>0</v>
      </c>
      <c r="K1759" s="25">
        <f>ROUND(Anteile!$B$30/'Abs3'!$J$2102*'Abs3'!J1759,0)</f>
        <v>0</v>
      </c>
      <c r="L1759" s="8">
        <f>Gmden!M1758</f>
        <v>2426320.3953109994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ROUND(Anteile!$B$31/'Abs3'!$M$2102*'Abs3'!M1759,0)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70310</v>
      </c>
      <c r="B1760" s="9">
        <f t="shared" si="135"/>
        <v>7</v>
      </c>
      <c r="C1760" s="9">
        <f t="shared" si="136"/>
        <v>0</v>
      </c>
      <c r="D1760" s="7" t="str">
        <f>Gmden!D1759</f>
        <v>Fulpmes</v>
      </c>
      <c r="E1760" s="8">
        <f>Gmden!E1759</f>
        <v>4382</v>
      </c>
      <c r="F1760" s="37">
        <f>Gmden!N1759</f>
        <v>0</v>
      </c>
      <c r="G1760" s="8">
        <f t="shared" si="137"/>
        <v>0</v>
      </c>
      <c r="H1760" s="25">
        <f>ROUND(Anteile!$B$29/'Abs3'!$G$2102*'Abs3'!G1760,0)</f>
        <v>0</v>
      </c>
      <c r="I1760" s="37">
        <f>Gmden!O1759</f>
        <v>0</v>
      </c>
      <c r="J1760" s="8">
        <f t="shared" si="138"/>
        <v>0</v>
      </c>
      <c r="K1760" s="25">
        <f>ROUND(Anteile!$B$30/'Abs3'!$J$2102*'Abs3'!J1760,0)</f>
        <v>0</v>
      </c>
      <c r="L1760" s="8">
        <f>Gmden!M1759</f>
        <v>5976984.373438444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ROUND(Anteile!$B$31/'Abs3'!$M$2102*'Abs3'!M1760,0)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70311</v>
      </c>
      <c r="B1761" s="9">
        <f t="shared" si="135"/>
        <v>7</v>
      </c>
      <c r="C1761" s="9">
        <f t="shared" si="136"/>
        <v>0</v>
      </c>
      <c r="D1761" s="7" t="str">
        <f>Gmden!D1760</f>
        <v>Gnadenwald</v>
      </c>
      <c r="E1761" s="8">
        <f>Gmden!E1760</f>
        <v>848</v>
      </c>
      <c r="F1761" s="37">
        <f>Gmden!N1760</f>
        <v>0</v>
      </c>
      <c r="G1761" s="8">
        <f t="shared" si="137"/>
        <v>0</v>
      </c>
      <c r="H1761" s="25">
        <f>ROUND(Anteile!$B$29/'Abs3'!$G$2102*'Abs3'!G1761,0)</f>
        <v>0</v>
      </c>
      <c r="I1761" s="37">
        <f>Gmden!O1760</f>
        <v>0</v>
      </c>
      <c r="J1761" s="8">
        <f t="shared" si="138"/>
        <v>0</v>
      </c>
      <c r="K1761" s="25">
        <f>ROUND(Anteile!$B$30/'Abs3'!$J$2102*'Abs3'!J1761,0)</f>
        <v>0</v>
      </c>
      <c r="L1761" s="8">
        <f>Gmden!M1760</f>
        <v>936567.66909338487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ROUND(Anteile!$B$31/'Abs3'!$M$2102*'Abs3'!M1761,0)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70312</v>
      </c>
      <c r="B1762" s="9">
        <f t="shared" si="135"/>
        <v>7</v>
      </c>
      <c r="C1762" s="9">
        <f t="shared" si="136"/>
        <v>0</v>
      </c>
      <c r="D1762" s="7" t="str">
        <f>Gmden!D1761</f>
        <v>Götzens</v>
      </c>
      <c r="E1762" s="8">
        <f>Gmden!E1761</f>
        <v>4043</v>
      </c>
      <c r="F1762" s="37">
        <f>Gmden!N1761</f>
        <v>0</v>
      </c>
      <c r="G1762" s="8">
        <f t="shared" si="137"/>
        <v>0</v>
      </c>
      <c r="H1762" s="25">
        <f>ROUND(Anteile!$B$29/'Abs3'!$G$2102*'Abs3'!G1762,0)</f>
        <v>0</v>
      </c>
      <c r="I1762" s="37">
        <f>Gmden!O1761</f>
        <v>0</v>
      </c>
      <c r="J1762" s="8">
        <f t="shared" si="138"/>
        <v>0</v>
      </c>
      <c r="K1762" s="25">
        <f>ROUND(Anteile!$B$30/'Abs3'!$J$2102*'Abs3'!J1762,0)</f>
        <v>0</v>
      </c>
      <c r="L1762" s="8">
        <f>Gmden!M1761</f>
        <v>4470488.0026615066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ROUND(Anteile!$B$31/'Abs3'!$M$2102*'Abs3'!M1762,0)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70313</v>
      </c>
      <c r="B1763" s="9">
        <f t="shared" si="135"/>
        <v>7</v>
      </c>
      <c r="C1763" s="9">
        <f t="shared" si="136"/>
        <v>0</v>
      </c>
      <c r="D1763" s="7" t="str">
        <f>Gmden!D1762</f>
        <v>Gries am Brenner</v>
      </c>
      <c r="E1763" s="8">
        <f>Gmden!E1762</f>
        <v>1340</v>
      </c>
      <c r="F1763" s="37">
        <f>Gmden!N1762</f>
        <v>0</v>
      </c>
      <c r="G1763" s="8">
        <f t="shared" si="137"/>
        <v>0</v>
      </c>
      <c r="H1763" s="25">
        <f>ROUND(Anteile!$B$29/'Abs3'!$G$2102*'Abs3'!G1763,0)</f>
        <v>0</v>
      </c>
      <c r="I1763" s="37">
        <f>Gmden!O1762</f>
        <v>0</v>
      </c>
      <c r="J1763" s="8">
        <f t="shared" si="138"/>
        <v>0</v>
      </c>
      <c r="K1763" s="25">
        <f>ROUND(Anteile!$B$30/'Abs3'!$J$2102*'Abs3'!J1763,0)</f>
        <v>0</v>
      </c>
      <c r="L1763" s="8">
        <f>Gmden!M1762</f>
        <v>1567489.0465000886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ROUND(Anteile!$B$31/'Abs3'!$M$2102*'Abs3'!M1763,0)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70314</v>
      </c>
      <c r="B1764" s="9">
        <f t="shared" si="135"/>
        <v>7</v>
      </c>
      <c r="C1764" s="9">
        <f t="shared" si="136"/>
        <v>0</v>
      </c>
      <c r="D1764" s="7" t="str">
        <f>Gmden!D1763</f>
        <v>Gries im Sellrain</v>
      </c>
      <c r="E1764" s="8">
        <f>Gmden!E1763</f>
        <v>619</v>
      </c>
      <c r="F1764" s="37">
        <f>Gmden!N1763</f>
        <v>0</v>
      </c>
      <c r="G1764" s="8">
        <f t="shared" si="137"/>
        <v>0</v>
      </c>
      <c r="H1764" s="25">
        <f>ROUND(Anteile!$B$29/'Abs3'!$G$2102*'Abs3'!G1764,0)</f>
        <v>0</v>
      </c>
      <c r="I1764" s="37">
        <f>Gmden!O1763</f>
        <v>0</v>
      </c>
      <c r="J1764" s="8">
        <f t="shared" si="138"/>
        <v>0</v>
      </c>
      <c r="K1764" s="25">
        <f>ROUND(Anteile!$B$30/'Abs3'!$J$2102*'Abs3'!J1764,0)</f>
        <v>0</v>
      </c>
      <c r="L1764" s="8">
        <f>Gmden!M1763</f>
        <v>660164.84927263041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ROUND(Anteile!$B$31/'Abs3'!$M$2102*'Abs3'!M1764,0)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70315</v>
      </c>
      <c r="B1765" s="9">
        <f t="shared" si="135"/>
        <v>7</v>
      </c>
      <c r="C1765" s="9">
        <f t="shared" si="136"/>
        <v>0</v>
      </c>
      <c r="D1765" s="7" t="str">
        <f>Gmden!D1764</f>
        <v>Grinzens</v>
      </c>
      <c r="E1765" s="8">
        <f>Gmden!E1764</f>
        <v>1387</v>
      </c>
      <c r="F1765" s="37">
        <f>Gmden!N1764</f>
        <v>0</v>
      </c>
      <c r="G1765" s="8">
        <f t="shared" si="137"/>
        <v>0</v>
      </c>
      <c r="H1765" s="25">
        <f>ROUND(Anteile!$B$29/'Abs3'!$G$2102*'Abs3'!G1765,0)</f>
        <v>0</v>
      </c>
      <c r="I1765" s="37">
        <f>Gmden!O1764</f>
        <v>0</v>
      </c>
      <c r="J1765" s="8">
        <f t="shared" si="138"/>
        <v>0</v>
      </c>
      <c r="K1765" s="25">
        <f>ROUND(Anteile!$B$30/'Abs3'!$J$2102*'Abs3'!J1765,0)</f>
        <v>0</v>
      </c>
      <c r="L1765" s="8">
        <f>Gmden!M1764</f>
        <v>1344773.4329148317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ROUND(Anteile!$B$31/'Abs3'!$M$2102*'Abs3'!M1765,0)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70317</v>
      </c>
      <c r="B1766" s="9">
        <f t="shared" si="135"/>
        <v>7</v>
      </c>
      <c r="C1766" s="9">
        <f t="shared" si="136"/>
        <v>0</v>
      </c>
      <c r="D1766" s="7" t="str">
        <f>Gmden!D1765</f>
        <v>Gschnitz</v>
      </c>
      <c r="E1766" s="8">
        <f>Gmden!E1765</f>
        <v>446</v>
      </c>
      <c r="F1766" s="37">
        <f>Gmden!N1765</f>
        <v>0</v>
      </c>
      <c r="G1766" s="8">
        <f t="shared" si="137"/>
        <v>0</v>
      </c>
      <c r="H1766" s="25">
        <f>ROUND(Anteile!$B$29/'Abs3'!$G$2102*'Abs3'!G1766,0)</f>
        <v>0</v>
      </c>
      <c r="I1766" s="37">
        <f>Gmden!O1765</f>
        <v>0</v>
      </c>
      <c r="J1766" s="8">
        <f t="shared" si="138"/>
        <v>0</v>
      </c>
      <c r="K1766" s="25">
        <f>ROUND(Anteile!$B$30/'Abs3'!$J$2102*'Abs3'!J1766,0)</f>
        <v>0</v>
      </c>
      <c r="L1766" s="8">
        <f>Gmden!M1765</f>
        <v>492834.47444061463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ROUND(Anteile!$B$31/'Abs3'!$M$2102*'Abs3'!M1766,0)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70318</v>
      </c>
      <c r="B1767" s="9">
        <f t="shared" si="135"/>
        <v>7</v>
      </c>
      <c r="C1767" s="9">
        <f t="shared" si="136"/>
        <v>0</v>
      </c>
      <c r="D1767" s="7" t="str">
        <f>Gmden!D1766</f>
        <v>Hatting</v>
      </c>
      <c r="E1767" s="8">
        <f>Gmden!E1766</f>
        <v>1461</v>
      </c>
      <c r="F1767" s="37">
        <f>Gmden!N1766</f>
        <v>0</v>
      </c>
      <c r="G1767" s="8">
        <f t="shared" si="137"/>
        <v>0</v>
      </c>
      <c r="H1767" s="25">
        <f>ROUND(Anteile!$B$29/'Abs3'!$G$2102*'Abs3'!G1767,0)</f>
        <v>0</v>
      </c>
      <c r="I1767" s="37">
        <f>Gmden!O1766</f>
        <v>0</v>
      </c>
      <c r="J1767" s="8">
        <f t="shared" si="138"/>
        <v>0</v>
      </c>
      <c r="K1767" s="25">
        <f>ROUND(Anteile!$B$30/'Abs3'!$J$2102*'Abs3'!J1767,0)</f>
        <v>0</v>
      </c>
      <c r="L1767" s="8">
        <f>Gmden!M1766</f>
        <v>1394646.7208003602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ROUND(Anteile!$B$31/'Abs3'!$M$2102*'Abs3'!M1767,0)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70319</v>
      </c>
      <c r="B1768" s="9">
        <f t="shared" si="135"/>
        <v>7</v>
      </c>
      <c r="C1768" s="9">
        <f t="shared" si="136"/>
        <v>0</v>
      </c>
      <c r="D1768" s="7" t="str">
        <f>Gmden!D1767</f>
        <v>Inzing</v>
      </c>
      <c r="E1768" s="8">
        <f>Gmden!E1767</f>
        <v>3885</v>
      </c>
      <c r="F1768" s="37">
        <f>Gmden!N1767</f>
        <v>0</v>
      </c>
      <c r="G1768" s="8">
        <f t="shared" si="137"/>
        <v>0</v>
      </c>
      <c r="H1768" s="25">
        <f>ROUND(Anteile!$B$29/'Abs3'!$G$2102*'Abs3'!G1768,0)</f>
        <v>0</v>
      </c>
      <c r="I1768" s="37">
        <f>Gmden!O1767</f>
        <v>0</v>
      </c>
      <c r="J1768" s="8">
        <f t="shared" si="138"/>
        <v>0</v>
      </c>
      <c r="K1768" s="25">
        <f>ROUND(Anteile!$B$30/'Abs3'!$J$2102*'Abs3'!J1768,0)</f>
        <v>0</v>
      </c>
      <c r="L1768" s="8">
        <f>Gmden!M1767</f>
        <v>4943843.6911907494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ROUND(Anteile!$B$31/'Abs3'!$M$2102*'Abs3'!M1768,0)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70320</v>
      </c>
      <c r="B1769" s="9">
        <f t="shared" si="135"/>
        <v>7</v>
      </c>
      <c r="C1769" s="9">
        <f t="shared" si="136"/>
        <v>0</v>
      </c>
      <c r="D1769" s="7" t="str">
        <f>Gmden!D1768</f>
        <v>Kematen in Tirol</v>
      </c>
      <c r="E1769" s="8">
        <f>Gmden!E1768</f>
        <v>2964</v>
      </c>
      <c r="F1769" s="37">
        <f>Gmden!N1768</f>
        <v>0</v>
      </c>
      <c r="G1769" s="8">
        <f t="shared" si="137"/>
        <v>0</v>
      </c>
      <c r="H1769" s="25">
        <f>ROUND(Anteile!$B$29/'Abs3'!$G$2102*'Abs3'!G1769,0)</f>
        <v>0</v>
      </c>
      <c r="I1769" s="37">
        <f>Gmden!O1768</f>
        <v>0</v>
      </c>
      <c r="J1769" s="8">
        <f t="shared" si="138"/>
        <v>0</v>
      </c>
      <c r="K1769" s="25">
        <f>ROUND(Anteile!$B$30/'Abs3'!$J$2102*'Abs3'!J1769,0)</f>
        <v>0</v>
      </c>
      <c r="L1769" s="8">
        <f>Gmden!M1768</f>
        <v>5098593.1156839589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ROUND(Anteile!$B$31/'Abs3'!$M$2102*'Abs3'!M1769,0)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70322</v>
      </c>
      <c r="B1770" s="9">
        <f t="shared" si="135"/>
        <v>7</v>
      </c>
      <c r="C1770" s="9">
        <f t="shared" si="136"/>
        <v>0</v>
      </c>
      <c r="D1770" s="7" t="str">
        <f>Gmden!D1769</f>
        <v>Kolsass</v>
      </c>
      <c r="E1770" s="8">
        <f>Gmden!E1769</f>
        <v>1623</v>
      </c>
      <c r="F1770" s="37">
        <f>Gmden!N1769</f>
        <v>0</v>
      </c>
      <c r="G1770" s="8">
        <f t="shared" si="137"/>
        <v>0</v>
      </c>
      <c r="H1770" s="25">
        <f>ROUND(Anteile!$B$29/'Abs3'!$G$2102*'Abs3'!G1770,0)</f>
        <v>0</v>
      </c>
      <c r="I1770" s="37">
        <f>Gmden!O1769</f>
        <v>0</v>
      </c>
      <c r="J1770" s="8">
        <f t="shared" si="138"/>
        <v>0</v>
      </c>
      <c r="K1770" s="25">
        <f>ROUND(Anteile!$B$30/'Abs3'!$J$2102*'Abs3'!J1770,0)</f>
        <v>0</v>
      </c>
      <c r="L1770" s="8">
        <f>Gmden!M1769</f>
        <v>1808074.5504408514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ROUND(Anteile!$B$31/'Abs3'!$M$2102*'Abs3'!M1770,0)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70323</v>
      </c>
      <c r="B1771" s="9">
        <f t="shared" si="135"/>
        <v>7</v>
      </c>
      <c r="C1771" s="9">
        <f t="shared" si="136"/>
        <v>0</v>
      </c>
      <c r="D1771" s="7" t="str">
        <f>Gmden!D1770</f>
        <v>Kolsassberg</v>
      </c>
      <c r="E1771" s="8">
        <f>Gmden!E1770</f>
        <v>824</v>
      </c>
      <c r="F1771" s="37">
        <f>Gmden!N1770</f>
        <v>0</v>
      </c>
      <c r="G1771" s="8">
        <f t="shared" si="137"/>
        <v>0</v>
      </c>
      <c r="H1771" s="25">
        <f>ROUND(Anteile!$B$29/'Abs3'!$G$2102*'Abs3'!G1771,0)</f>
        <v>0</v>
      </c>
      <c r="I1771" s="37">
        <f>Gmden!O1770</f>
        <v>0</v>
      </c>
      <c r="J1771" s="8">
        <f t="shared" si="138"/>
        <v>0</v>
      </c>
      <c r="K1771" s="25">
        <f>ROUND(Anteile!$B$30/'Abs3'!$J$2102*'Abs3'!J1771,0)</f>
        <v>0</v>
      </c>
      <c r="L1771" s="8">
        <f>Gmden!M1770</f>
        <v>820793.0046822672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ROUND(Anteile!$B$31/'Abs3'!$M$2102*'Abs3'!M1771,0)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70325</v>
      </c>
      <c r="B1772" s="9">
        <f t="shared" si="135"/>
        <v>7</v>
      </c>
      <c r="C1772" s="9">
        <f t="shared" si="136"/>
        <v>0</v>
      </c>
      <c r="D1772" s="7" t="str">
        <f>Gmden!D1771</f>
        <v>Lans</v>
      </c>
      <c r="E1772" s="8">
        <f>Gmden!E1771</f>
        <v>1077</v>
      </c>
      <c r="F1772" s="37">
        <f>Gmden!N1771</f>
        <v>0</v>
      </c>
      <c r="G1772" s="8">
        <f t="shared" si="137"/>
        <v>0</v>
      </c>
      <c r="H1772" s="25">
        <f>ROUND(Anteile!$B$29/'Abs3'!$G$2102*'Abs3'!G1772,0)</f>
        <v>0</v>
      </c>
      <c r="I1772" s="37">
        <f>Gmden!O1771</f>
        <v>0</v>
      </c>
      <c r="J1772" s="8">
        <f t="shared" si="138"/>
        <v>0</v>
      </c>
      <c r="K1772" s="25">
        <f>ROUND(Anteile!$B$30/'Abs3'!$J$2102*'Abs3'!J1772,0)</f>
        <v>0</v>
      </c>
      <c r="L1772" s="8">
        <f>Gmden!M1771</f>
        <v>1499094.1137949373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ROUND(Anteile!$B$31/'Abs3'!$M$2102*'Abs3'!M1772,0)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70326</v>
      </c>
      <c r="B1773" s="9">
        <f t="shared" si="135"/>
        <v>7</v>
      </c>
      <c r="C1773" s="9">
        <f t="shared" si="136"/>
        <v>0</v>
      </c>
      <c r="D1773" s="7" t="str">
        <f>Gmden!D1772</f>
        <v>Leutasch</v>
      </c>
      <c r="E1773" s="8">
        <f>Gmden!E1772</f>
        <v>2431</v>
      </c>
      <c r="F1773" s="37">
        <f>Gmden!N1772</f>
        <v>0</v>
      </c>
      <c r="G1773" s="8">
        <f t="shared" si="137"/>
        <v>0</v>
      </c>
      <c r="H1773" s="25">
        <f>ROUND(Anteile!$B$29/'Abs3'!$G$2102*'Abs3'!G1773,0)</f>
        <v>0</v>
      </c>
      <c r="I1773" s="37">
        <f>Gmden!O1772</f>
        <v>0</v>
      </c>
      <c r="J1773" s="8">
        <f t="shared" si="138"/>
        <v>0</v>
      </c>
      <c r="K1773" s="25">
        <f>ROUND(Anteile!$B$30/'Abs3'!$J$2102*'Abs3'!J1773,0)</f>
        <v>0</v>
      </c>
      <c r="L1773" s="8">
        <f>Gmden!M1772</f>
        <v>3408465.8992039254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ROUND(Anteile!$B$31/'Abs3'!$M$2102*'Abs3'!M1773,0)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70327</v>
      </c>
      <c r="B1774" s="9">
        <f t="shared" si="135"/>
        <v>7</v>
      </c>
      <c r="C1774" s="9">
        <f t="shared" si="136"/>
        <v>0</v>
      </c>
      <c r="D1774" s="7" t="str">
        <f>Gmden!D1773</f>
        <v>Matrei am Brenner</v>
      </c>
      <c r="E1774" s="8">
        <f>Gmden!E1773</f>
        <v>948</v>
      </c>
      <c r="F1774" s="37">
        <f>Gmden!N1773</f>
        <v>0</v>
      </c>
      <c r="G1774" s="8">
        <f t="shared" si="137"/>
        <v>0</v>
      </c>
      <c r="H1774" s="25">
        <f>ROUND(Anteile!$B$29/'Abs3'!$G$2102*'Abs3'!G1774,0)</f>
        <v>0</v>
      </c>
      <c r="I1774" s="37">
        <f>Gmden!O1773</f>
        <v>0</v>
      </c>
      <c r="J1774" s="8">
        <f t="shared" si="138"/>
        <v>0</v>
      </c>
      <c r="K1774" s="25">
        <f>ROUND(Anteile!$B$30/'Abs3'!$J$2102*'Abs3'!J1774,0)</f>
        <v>0</v>
      </c>
      <c r="L1774" s="8">
        <f>Gmden!M1773</f>
        <v>1097188.7922547634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ROUND(Anteile!$B$31/'Abs3'!$M$2102*'Abs3'!M1774,0)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70328</v>
      </c>
      <c r="B1775" s="9">
        <f t="shared" si="135"/>
        <v>7</v>
      </c>
      <c r="C1775" s="9">
        <f t="shared" si="136"/>
        <v>0</v>
      </c>
      <c r="D1775" s="7" t="str">
        <f>Gmden!D1774</f>
        <v>Mieders</v>
      </c>
      <c r="E1775" s="8">
        <f>Gmden!E1774</f>
        <v>1885</v>
      </c>
      <c r="F1775" s="37">
        <f>Gmden!N1774</f>
        <v>0</v>
      </c>
      <c r="G1775" s="8">
        <f t="shared" si="137"/>
        <v>0</v>
      </c>
      <c r="H1775" s="25">
        <f>ROUND(Anteile!$B$29/'Abs3'!$G$2102*'Abs3'!G1775,0)</f>
        <v>0</v>
      </c>
      <c r="I1775" s="37">
        <f>Gmden!O1774</f>
        <v>0</v>
      </c>
      <c r="J1775" s="8">
        <f t="shared" si="138"/>
        <v>0</v>
      </c>
      <c r="K1775" s="25">
        <f>ROUND(Anteile!$B$30/'Abs3'!$J$2102*'Abs3'!J1775,0)</f>
        <v>0</v>
      </c>
      <c r="L1775" s="8">
        <f>Gmden!M1774</f>
        <v>2372444.5192906186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ROUND(Anteile!$B$31/'Abs3'!$M$2102*'Abs3'!M1775,0)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70329</v>
      </c>
      <c r="B1776" s="9">
        <f t="shared" si="135"/>
        <v>7</v>
      </c>
      <c r="C1776" s="9">
        <f t="shared" si="136"/>
        <v>0</v>
      </c>
      <c r="D1776" s="7" t="str">
        <f>Gmden!D1775</f>
        <v>Mils</v>
      </c>
      <c r="E1776" s="8">
        <f>Gmden!E1775</f>
        <v>4451</v>
      </c>
      <c r="F1776" s="37">
        <f>Gmden!N1775</f>
        <v>0</v>
      </c>
      <c r="G1776" s="8">
        <f t="shared" si="137"/>
        <v>0</v>
      </c>
      <c r="H1776" s="25">
        <f>ROUND(Anteile!$B$29/'Abs3'!$G$2102*'Abs3'!G1776,0)</f>
        <v>0</v>
      </c>
      <c r="I1776" s="37">
        <f>Gmden!O1775</f>
        <v>0</v>
      </c>
      <c r="J1776" s="8">
        <f t="shared" si="138"/>
        <v>0</v>
      </c>
      <c r="K1776" s="25">
        <f>ROUND(Anteile!$B$30/'Abs3'!$J$2102*'Abs3'!J1776,0)</f>
        <v>0</v>
      </c>
      <c r="L1776" s="8">
        <f>Gmden!M1775</f>
        <v>5834446.6172716571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ROUND(Anteile!$B$31/'Abs3'!$M$2102*'Abs3'!M1776,0)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70330</v>
      </c>
      <c r="B1777" s="9">
        <f t="shared" si="135"/>
        <v>7</v>
      </c>
      <c r="C1777" s="9">
        <f t="shared" si="136"/>
        <v>0</v>
      </c>
      <c r="D1777" s="7" t="str">
        <f>Gmden!D1776</f>
        <v>Mühlbachl</v>
      </c>
      <c r="E1777" s="8">
        <f>Gmden!E1776</f>
        <v>1383</v>
      </c>
      <c r="F1777" s="37">
        <f>Gmden!N1776</f>
        <v>0</v>
      </c>
      <c r="G1777" s="8">
        <f t="shared" si="137"/>
        <v>0</v>
      </c>
      <c r="H1777" s="25">
        <f>ROUND(Anteile!$B$29/'Abs3'!$G$2102*'Abs3'!G1777,0)</f>
        <v>0</v>
      </c>
      <c r="I1777" s="37">
        <f>Gmden!O1776</f>
        <v>0</v>
      </c>
      <c r="J1777" s="8">
        <f t="shared" si="138"/>
        <v>0</v>
      </c>
      <c r="K1777" s="25">
        <f>ROUND(Anteile!$B$30/'Abs3'!$J$2102*'Abs3'!J1777,0)</f>
        <v>0</v>
      </c>
      <c r="L1777" s="8">
        <f>Gmden!M1776</f>
        <v>1701492.7729305115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ROUND(Anteile!$B$31/'Abs3'!$M$2102*'Abs3'!M1777,0)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70331</v>
      </c>
      <c r="B1778" s="9">
        <f t="shared" si="135"/>
        <v>7</v>
      </c>
      <c r="C1778" s="9">
        <f t="shared" si="136"/>
        <v>0</v>
      </c>
      <c r="D1778" s="7" t="str">
        <f>Gmden!D1777</f>
        <v>Mutters</v>
      </c>
      <c r="E1778" s="8">
        <f>Gmden!E1777</f>
        <v>2214</v>
      </c>
      <c r="F1778" s="37">
        <f>Gmden!N1777</f>
        <v>0</v>
      </c>
      <c r="G1778" s="8">
        <f t="shared" si="137"/>
        <v>0</v>
      </c>
      <c r="H1778" s="25">
        <f>ROUND(Anteile!$B$29/'Abs3'!$G$2102*'Abs3'!G1778,0)</f>
        <v>0</v>
      </c>
      <c r="I1778" s="37">
        <f>Gmden!O1777</f>
        <v>0</v>
      </c>
      <c r="J1778" s="8">
        <f t="shared" si="138"/>
        <v>0</v>
      </c>
      <c r="K1778" s="25">
        <f>ROUND(Anteile!$B$30/'Abs3'!$J$2102*'Abs3'!J1778,0)</f>
        <v>0</v>
      </c>
      <c r="L1778" s="8">
        <f>Gmden!M1777</f>
        <v>2670607.1070213472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ROUND(Anteile!$B$31/'Abs3'!$M$2102*'Abs3'!M1778,0)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70332</v>
      </c>
      <c r="B1779" s="9">
        <f t="shared" si="135"/>
        <v>7</v>
      </c>
      <c r="C1779" s="9">
        <f t="shared" si="136"/>
        <v>0</v>
      </c>
      <c r="D1779" s="7" t="str">
        <f>Gmden!D1778</f>
        <v>Natters</v>
      </c>
      <c r="E1779" s="8">
        <f>Gmden!E1778</f>
        <v>2048</v>
      </c>
      <c r="F1779" s="37">
        <f>Gmden!N1778</f>
        <v>0</v>
      </c>
      <c r="G1779" s="8">
        <f t="shared" si="137"/>
        <v>0</v>
      </c>
      <c r="H1779" s="25">
        <f>ROUND(Anteile!$B$29/'Abs3'!$G$2102*'Abs3'!G1779,0)</f>
        <v>0</v>
      </c>
      <c r="I1779" s="37">
        <f>Gmden!O1778</f>
        <v>0</v>
      </c>
      <c r="J1779" s="8">
        <f t="shared" si="138"/>
        <v>0</v>
      </c>
      <c r="K1779" s="25">
        <f>ROUND(Anteile!$B$30/'Abs3'!$J$2102*'Abs3'!J1779,0)</f>
        <v>0</v>
      </c>
      <c r="L1779" s="8">
        <f>Gmden!M1778</f>
        <v>2406014.7032609391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ROUND(Anteile!$B$31/'Abs3'!$M$2102*'Abs3'!M1779,0)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70333</v>
      </c>
      <c r="B1780" s="9">
        <f t="shared" si="135"/>
        <v>7</v>
      </c>
      <c r="C1780" s="9">
        <f t="shared" si="136"/>
        <v>0</v>
      </c>
      <c r="D1780" s="7" t="str">
        <f>Gmden!D1779</f>
        <v>Navis</v>
      </c>
      <c r="E1780" s="8">
        <f>Gmden!E1779</f>
        <v>2002</v>
      </c>
      <c r="F1780" s="37">
        <f>Gmden!N1779</f>
        <v>0</v>
      </c>
      <c r="G1780" s="8">
        <f t="shared" si="137"/>
        <v>0</v>
      </c>
      <c r="H1780" s="25">
        <f>ROUND(Anteile!$B$29/'Abs3'!$G$2102*'Abs3'!G1780,0)</f>
        <v>0</v>
      </c>
      <c r="I1780" s="37">
        <f>Gmden!O1779</f>
        <v>0</v>
      </c>
      <c r="J1780" s="8">
        <f t="shared" si="138"/>
        <v>0</v>
      </c>
      <c r="K1780" s="25">
        <f>ROUND(Anteile!$B$30/'Abs3'!$J$2102*'Abs3'!J1780,0)</f>
        <v>0</v>
      </c>
      <c r="L1780" s="8">
        <f>Gmden!M1779</f>
        <v>2422207.2014927124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ROUND(Anteile!$B$31/'Abs3'!$M$2102*'Abs3'!M1780,0)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70334</v>
      </c>
      <c r="B1781" s="9">
        <f t="shared" si="135"/>
        <v>7</v>
      </c>
      <c r="C1781" s="9">
        <f t="shared" si="136"/>
        <v>0</v>
      </c>
      <c r="D1781" s="7" t="str">
        <f>Gmden!D1780</f>
        <v>Neustift im Stubaital</v>
      </c>
      <c r="E1781" s="8">
        <f>Gmden!E1780</f>
        <v>4777</v>
      </c>
      <c r="F1781" s="37">
        <f>Gmden!N1780</f>
        <v>0</v>
      </c>
      <c r="G1781" s="8">
        <f t="shared" si="137"/>
        <v>0</v>
      </c>
      <c r="H1781" s="25">
        <f>ROUND(Anteile!$B$29/'Abs3'!$G$2102*'Abs3'!G1781,0)</f>
        <v>0</v>
      </c>
      <c r="I1781" s="37">
        <f>Gmden!O1780</f>
        <v>0</v>
      </c>
      <c r="J1781" s="8">
        <f t="shared" si="138"/>
        <v>0</v>
      </c>
      <c r="K1781" s="25">
        <f>ROUND(Anteile!$B$30/'Abs3'!$J$2102*'Abs3'!J1781,0)</f>
        <v>0</v>
      </c>
      <c r="L1781" s="8">
        <f>Gmden!M1780</f>
        <v>6965741.7059811261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ROUND(Anteile!$B$31/'Abs3'!$M$2102*'Abs3'!M1781,0)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70335</v>
      </c>
      <c r="B1782" s="9">
        <f t="shared" si="135"/>
        <v>7</v>
      </c>
      <c r="C1782" s="9">
        <f t="shared" si="136"/>
        <v>0</v>
      </c>
      <c r="D1782" s="7" t="str">
        <f>Gmden!D1781</f>
        <v>Oberhofen im Inntal</v>
      </c>
      <c r="E1782" s="8">
        <f>Gmden!E1781</f>
        <v>1875</v>
      </c>
      <c r="F1782" s="37">
        <f>Gmden!N1781</f>
        <v>0</v>
      </c>
      <c r="G1782" s="8">
        <f t="shared" si="137"/>
        <v>0</v>
      </c>
      <c r="H1782" s="25">
        <f>ROUND(Anteile!$B$29/'Abs3'!$G$2102*'Abs3'!G1782,0)</f>
        <v>0</v>
      </c>
      <c r="I1782" s="37">
        <f>Gmden!O1781</f>
        <v>0</v>
      </c>
      <c r="J1782" s="8">
        <f t="shared" si="138"/>
        <v>0</v>
      </c>
      <c r="K1782" s="25">
        <f>ROUND(Anteile!$B$30/'Abs3'!$J$2102*'Abs3'!J1782,0)</f>
        <v>0</v>
      </c>
      <c r="L1782" s="8">
        <f>Gmden!M1781</f>
        <v>2169089.6157495352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ROUND(Anteile!$B$31/'Abs3'!$M$2102*'Abs3'!M1782,0)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70336</v>
      </c>
      <c r="B1783" s="9">
        <f t="shared" si="135"/>
        <v>7</v>
      </c>
      <c r="C1783" s="9">
        <f t="shared" si="136"/>
        <v>0</v>
      </c>
      <c r="D1783" s="7" t="str">
        <f>Gmden!D1782</f>
        <v>Obernberg am Brenner</v>
      </c>
      <c r="E1783" s="8">
        <f>Gmden!E1782</f>
        <v>372</v>
      </c>
      <c r="F1783" s="37">
        <f>Gmden!N1782</f>
        <v>0</v>
      </c>
      <c r="G1783" s="8">
        <f t="shared" si="137"/>
        <v>0</v>
      </c>
      <c r="H1783" s="25">
        <f>ROUND(Anteile!$B$29/'Abs3'!$G$2102*'Abs3'!G1783,0)</f>
        <v>0</v>
      </c>
      <c r="I1783" s="37">
        <f>Gmden!O1782</f>
        <v>0</v>
      </c>
      <c r="J1783" s="8">
        <f t="shared" si="138"/>
        <v>0</v>
      </c>
      <c r="K1783" s="25">
        <f>ROUND(Anteile!$B$30/'Abs3'!$J$2102*'Abs3'!J1783,0)</f>
        <v>0</v>
      </c>
      <c r="L1783" s="8">
        <f>Gmden!M1782</f>
        <v>391404.41047513153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ROUND(Anteile!$B$31/'Abs3'!$M$2102*'Abs3'!M1783,0)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70337</v>
      </c>
      <c r="B1784" s="9">
        <f t="shared" si="135"/>
        <v>7</v>
      </c>
      <c r="C1784" s="9">
        <f t="shared" si="136"/>
        <v>0</v>
      </c>
      <c r="D1784" s="7" t="str">
        <f>Gmden!D1783</f>
        <v>Oberperfuss</v>
      </c>
      <c r="E1784" s="8">
        <f>Gmden!E1783</f>
        <v>3083</v>
      </c>
      <c r="F1784" s="37">
        <f>Gmden!N1783</f>
        <v>0</v>
      </c>
      <c r="G1784" s="8">
        <f t="shared" si="137"/>
        <v>0</v>
      </c>
      <c r="H1784" s="25">
        <f>ROUND(Anteile!$B$29/'Abs3'!$G$2102*'Abs3'!G1784,0)</f>
        <v>0</v>
      </c>
      <c r="I1784" s="37">
        <f>Gmden!O1783</f>
        <v>0</v>
      </c>
      <c r="J1784" s="8">
        <f t="shared" si="138"/>
        <v>0</v>
      </c>
      <c r="K1784" s="25">
        <f>ROUND(Anteile!$B$30/'Abs3'!$J$2102*'Abs3'!J1784,0)</f>
        <v>0</v>
      </c>
      <c r="L1784" s="8">
        <f>Gmden!M1783</f>
        <v>3079547.0217804154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ROUND(Anteile!$B$31/'Abs3'!$M$2102*'Abs3'!M1784,0)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70338</v>
      </c>
      <c r="B1785" s="9">
        <f t="shared" si="135"/>
        <v>7</v>
      </c>
      <c r="C1785" s="9">
        <f t="shared" si="136"/>
        <v>0</v>
      </c>
      <c r="D1785" s="7" t="str">
        <f>Gmden!D1784</f>
        <v>Patsch</v>
      </c>
      <c r="E1785" s="8">
        <f>Gmden!E1784</f>
        <v>1029</v>
      </c>
      <c r="F1785" s="37">
        <f>Gmden!N1784</f>
        <v>0</v>
      </c>
      <c r="G1785" s="8">
        <f t="shared" si="137"/>
        <v>0</v>
      </c>
      <c r="H1785" s="25">
        <f>ROUND(Anteile!$B$29/'Abs3'!$G$2102*'Abs3'!G1785,0)</f>
        <v>0</v>
      </c>
      <c r="I1785" s="37">
        <f>Gmden!O1784</f>
        <v>0</v>
      </c>
      <c r="J1785" s="8">
        <f t="shared" si="138"/>
        <v>0</v>
      </c>
      <c r="K1785" s="25">
        <f>ROUND(Anteile!$B$30/'Abs3'!$J$2102*'Abs3'!J1785,0)</f>
        <v>0</v>
      </c>
      <c r="L1785" s="8">
        <f>Gmden!M1784</f>
        <v>1109081.1293453798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ROUND(Anteile!$B$31/'Abs3'!$M$2102*'Abs3'!M1785,0)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70339</v>
      </c>
      <c r="B1786" s="9">
        <f t="shared" si="135"/>
        <v>7</v>
      </c>
      <c r="C1786" s="9">
        <f t="shared" si="136"/>
        <v>0</v>
      </c>
      <c r="D1786" s="7" t="str">
        <f>Gmden!D1785</f>
        <v>Pettnau</v>
      </c>
      <c r="E1786" s="8">
        <f>Gmden!E1785</f>
        <v>1060</v>
      </c>
      <c r="F1786" s="37">
        <f>Gmden!N1785</f>
        <v>0</v>
      </c>
      <c r="G1786" s="8">
        <f t="shared" si="137"/>
        <v>0</v>
      </c>
      <c r="H1786" s="25">
        <f>ROUND(Anteile!$B$29/'Abs3'!$G$2102*'Abs3'!G1786,0)</f>
        <v>0</v>
      </c>
      <c r="I1786" s="37">
        <f>Gmden!O1785</f>
        <v>0</v>
      </c>
      <c r="J1786" s="8">
        <f t="shared" si="138"/>
        <v>0</v>
      </c>
      <c r="K1786" s="25">
        <f>ROUND(Anteile!$B$30/'Abs3'!$J$2102*'Abs3'!J1786,0)</f>
        <v>0</v>
      </c>
      <c r="L1786" s="8">
        <f>Gmden!M1785</f>
        <v>1169109.7221948712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ROUND(Anteile!$B$31/'Abs3'!$M$2102*'Abs3'!M1786,0)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70340</v>
      </c>
      <c r="B1787" s="9">
        <f t="shared" si="135"/>
        <v>7</v>
      </c>
      <c r="C1787" s="9">
        <f t="shared" si="136"/>
        <v>0</v>
      </c>
      <c r="D1787" s="7" t="str">
        <f>Gmden!D1786</f>
        <v>Pfaffenhofen</v>
      </c>
      <c r="E1787" s="8">
        <f>Gmden!E1786</f>
        <v>1149</v>
      </c>
      <c r="F1787" s="37">
        <f>Gmden!N1786</f>
        <v>0</v>
      </c>
      <c r="G1787" s="8">
        <f t="shared" si="137"/>
        <v>0</v>
      </c>
      <c r="H1787" s="25">
        <f>ROUND(Anteile!$B$29/'Abs3'!$G$2102*'Abs3'!G1787,0)</f>
        <v>0</v>
      </c>
      <c r="I1787" s="37">
        <f>Gmden!O1786</f>
        <v>0</v>
      </c>
      <c r="J1787" s="8">
        <f t="shared" si="138"/>
        <v>0</v>
      </c>
      <c r="K1787" s="25">
        <f>ROUND(Anteile!$B$30/'Abs3'!$J$2102*'Abs3'!J1787,0)</f>
        <v>0</v>
      </c>
      <c r="L1787" s="8">
        <f>Gmden!M1786</f>
        <v>1643803.388004133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ROUND(Anteile!$B$31/'Abs3'!$M$2102*'Abs3'!M1787,0)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70341</v>
      </c>
      <c r="B1788" s="9">
        <f t="shared" si="135"/>
        <v>7</v>
      </c>
      <c r="C1788" s="9">
        <f t="shared" si="136"/>
        <v>0</v>
      </c>
      <c r="D1788" s="7" t="str">
        <f>Gmden!D1787</f>
        <v>Pfons</v>
      </c>
      <c r="E1788" s="8">
        <f>Gmden!E1787</f>
        <v>1224</v>
      </c>
      <c r="F1788" s="37">
        <f>Gmden!N1787</f>
        <v>0</v>
      </c>
      <c r="G1788" s="8">
        <f t="shared" si="137"/>
        <v>0</v>
      </c>
      <c r="H1788" s="25">
        <f>ROUND(Anteile!$B$29/'Abs3'!$G$2102*'Abs3'!G1788,0)</f>
        <v>0</v>
      </c>
      <c r="I1788" s="37">
        <f>Gmden!O1787</f>
        <v>0</v>
      </c>
      <c r="J1788" s="8">
        <f t="shared" si="138"/>
        <v>0</v>
      </c>
      <c r="K1788" s="25">
        <f>ROUND(Anteile!$B$30/'Abs3'!$J$2102*'Abs3'!J1788,0)</f>
        <v>0</v>
      </c>
      <c r="L1788" s="8">
        <f>Gmden!M1787</f>
        <v>1234591.3564020456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ROUND(Anteile!$B$31/'Abs3'!$M$2102*'Abs3'!M1788,0)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70342</v>
      </c>
      <c r="B1789" s="9">
        <f t="shared" si="135"/>
        <v>7</v>
      </c>
      <c r="C1789" s="9">
        <f t="shared" si="136"/>
        <v>0</v>
      </c>
      <c r="D1789" s="7" t="str">
        <f>Gmden!D1788</f>
        <v>Polling in Tirol</v>
      </c>
      <c r="E1789" s="8">
        <f>Gmden!E1788</f>
        <v>1216</v>
      </c>
      <c r="F1789" s="37">
        <f>Gmden!N1788</f>
        <v>0</v>
      </c>
      <c r="G1789" s="8">
        <f t="shared" si="137"/>
        <v>0</v>
      </c>
      <c r="H1789" s="25">
        <f>ROUND(Anteile!$B$29/'Abs3'!$G$2102*'Abs3'!G1789,0)</f>
        <v>0</v>
      </c>
      <c r="I1789" s="37">
        <f>Gmden!O1788</f>
        <v>0</v>
      </c>
      <c r="J1789" s="8">
        <f t="shared" si="138"/>
        <v>0</v>
      </c>
      <c r="K1789" s="25">
        <f>ROUND(Anteile!$B$30/'Abs3'!$J$2102*'Abs3'!J1789,0)</f>
        <v>0</v>
      </c>
      <c r="L1789" s="8">
        <f>Gmden!M1788</f>
        <v>1541328.6157736974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ROUND(Anteile!$B$31/'Abs3'!$M$2102*'Abs3'!M1789,0)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70343</v>
      </c>
      <c r="B1790" s="9">
        <f t="shared" si="135"/>
        <v>7</v>
      </c>
      <c r="C1790" s="9">
        <f t="shared" si="136"/>
        <v>0</v>
      </c>
      <c r="D1790" s="7" t="str">
        <f>Gmden!D1789</f>
        <v>Ranggen</v>
      </c>
      <c r="E1790" s="8">
        <f>Gmden!E1789</f>
        <v>1093</v>
      </c>
      <c r="F1790" s="37">
        <f>Gmden!N1789</f>
        <v>0</v>
      </c>
      <c r="G1790" s="8">
        <f t="shared" si="137"/>
        <v>0</v>
      </c>
      <c r="H1790" s="25">
        <f>ROUND(Anteile!$B$29/'Abs3'!$G$2102*'Abs3'!G1790,0)</f>
        <v>0</v>
      </c>
      <c r="I1790" s="37">
        <f>Gmden!O1789</f>
        <v>0</v>
      </c>
      <c r="J1790" s="8">
        <f t="shared" si="138"/>
        <v>0</v>
      </c>
      <c r="K1790" s="25">
        <f>ROUND(Anteile!$B$30/'Abs3'!$J$2102*'Abs3'!J1790,0)</f>
        <v>0</v>
      </c>
      <c r="L1790" s="8">
        <f>Gmden!M1789</f>
        <v>1086410.810979154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ROUND(Anteile!$B$31/'Abs3'!$M$2102*'Abs3'!M1790,0)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70344</v>
      </c>
      <c r="B1791" s="9">
        <f t="shared" si="135"/>
        <v>7</v>
      </c>
      <c r="C1791" s="9">
        <f t="shared" si="136"/>
        <v>0</v>
      </c>
      <c r="D1791" s="7" t="str">
        <f>Gmden!D1790</f>
        <v>Reith bei Seefeld</v>
      </c>
      <c r="E1791" s="8">
        <f>Gmden!E1790</f>
        <v>1371</v>
      </c>
      <c r="F1791" s="37">
        <f>Gmden!N1790</f>
        <v>0</v>
      </c>
      <c r="G1791" s="8">
        <f t="shared" si="137"/>
        <v>0</v>
      </c>
      <c r="H1791" s="25">
        <f>ROUND(Anteile!$B$29/'Abs3'!$G$2102*'Abs3'!G1791,0)</f>
        <v>0</v>
      </c>
      <c r="I1791" s="37">
        <f>Gmden!O1790</f>
        <v>0</v>
      </c>
      <c r="J1791" s="8">
        <f t="shared" si="138"/>
        <v>0</v>
      </c>
      <c r="K1791" s="25">
        <f>ROUND(Anteile!$B$30/'Abs3'!$J$2102*'Abs3'!J1791,0)</f>
        <v>0</v>
      </c>
      <c r="L1791" s="8">
        <f>Gmden!M1790</f>
        <v>1858180.9890091543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ROUND(Anteile!$B$31/'Abs3'!$M$2102*'Abs3'!M1791,0)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70345</v>
      </c>
      <c r="B1792" s="9">
        <f t="shared" si="135"/>
        <v>7</v>
      </c>
      <c r="C1792" s="9">
        <f t="shared" si="136"/>
        <v>0</v>
      </c>
      <c r="D1792" s="7" t="str">
        <f>Gmden!D1791</f>
        <v>Rinn</v>
      </c>
      <c r="E1792" s="8">
        <f>Gmden!E1791</f>
        <v>1907</v>
      </c>
      <c r="F1792" s="37">
        <f>Gmden!N1791</f>
        <v>0</v>
      </c>
      <c r="G1792" s="8">
        <f t="shared" si="137"/>
        <v>0</v>
      </c>
      <c r="H1792" s="25">
        <f>ROUND(Anteile!$B$29/'Abs3'!$G$2102*'Abs3'!G1792,0)</f>
        <v>0</v>
      </c>
      <c r="I1792" s="37">
        <f>Gmden!O1791</f>
        <v>0</v>
      </c>
      <c r="J1792" s="8">
        <f t="shared" si="138"/>
        <v>0</v>
      </c>
      <c r="K1792" s="25">
        <f>ROUND(Anteile!$B$30/'Abs3'!$J$2102*'Abs3'!J1792,0)</f>
        <v>0</v>
      </c>
      <c r="L1792" s="8">
        <f>Gmden!M1791</f>
        <v>1952407.5576103919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ROUND(Anteile!$B$31/'Abs3'!$M$2102*'Abs3'!M1792,0)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70346</v>
      </c>
      <c r="B1793" s="9">
        <f t="shared" si="135"/>
        <v>7</v>
      </c>
      <c r="C1793" s="9">
        <f t="shared" si="136"/>
        <v>0</v>
      </c>
      <c r="D1793" s="7" t="str">
        <f>Gmden!D1792</f>
        <v>Rum</v>
      </c>
      <c r="E1793" s="8">
        <f>Gmden!E1792</f>
        <v>9220</v>
      </c>
      <c r="F1793" s="37">
        <f>Gmden!N1792</f>
        <v>0</v>
      </c>
      <c r="G1793" s="8">
        <f t="shared" si="137"/>
        <v>0</v>
      </c>
      <c r="H1793" s="25">
        <f>ROUND(Anteile!$B$29/'Abs3'!$G$2102*'Abs3'!G1793,0)</f>
        <v>0</v>
      </c>
      <c r="I1793" s="37">
        <f>Gmden!O1792</f>
        <v>0</v>
      </c>
      <c r="J1793" s="8">
        <f t="shared" si="138"/>
        <v>0</v>
      </c>
      <c r="K1793" s="25">
        <f>ROUND(Anteile!$B$30/'Abs3'!$J$2102*'Abs3'!J1793,0)</f>
        <v>0</v>
      </c>
      <c r="L1793" s="8">
        <f>Gmden!M1792</f>
        <v>12549653.620527487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ROUND(Anteile!$B$31/'Abs3'!$M$2102*'Abs3'!M1793,0)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70347</v>
      </c>
      <c r="B1794" s="9">
        <f t="shared" si="135"/>
        <v>7</v>
      </c>
      <c r="C1794" s="9">
        <f t="shared" si="136"/>
        <v>0</v>
      </c>
      <c r="D1794" s="7" t="str">
        <f>Gmden!D1793</f>
        <v>St. Sigmund im Sellrain</v>
      </c>
      <c r="E1794" s="8">
        <f>Gmden!E1793</f>
        <v>174</v>
      </c>
      <c r="F1794" s="37">
        <f>Gmden!N1793</f>
        <v>0</v>
      </c>
      <c r="G1794" s="8">
        <f t="shared" si="137"/>
        <v>0</v>
      </c>
      <c r="H1794" s="25">
        <f>ROUND(Anteile!$B$29/'Abs3'!$G$2102*'Abs3'!G1794,0)</f>
        <v>0</v>
      </c>
      <c r="I1794" s="37">
        <f>Gmden!O1793</f>
        <v>0</v>
      </c>
      <c r="J1794" s="8">
        <f t="shared" si="138"/>
        <v>0</v>
      </c>
      <c r="K1794" s="25">
        <f>ROUND(Anteile!$B$30/'Abs3'!$J$2102*'Abs3'!J1794,0)</f>
        <v>0</v>
      </c>
      <c r="L1794" s="8">
        <f>Gmden!M1793</f>
        <v>213696.64889752102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ROUND(Anteile!$B$31/'Abs3'!$M$2102*'Abs3'!M1794,0)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70348</v>
      </c>
      <c r="B1795" s="9">
        <f t="shared" si="135"/>
        <v>7</v>
      </c>
      <c r="C1795" s="9">
        <f t="shared" si="136"/>
        <v>0</v>
      </c>
      <c r="D1795" s="7" t="str">
        <f>Gmden!D1794</f>
        <v>Scharnitz</v>
      </c>
      <c r="E1795" s="8">
        <f>Gmden!E1794</f>
        <v>1389</v>
      </c>
      <c r="F1795" s="37">
        <f>Gmden!N1794</f>
        <v>0</v>
      </c>
      <c r="G1795" s="8">
        <f t="shared" si="137"/>
        <v>0</v>
      </c>
      <c r="H1795" s="25">
        <f>ROUND(Anteile!$B$29/'Abs3'!$G$2102*'Abs3'!G1795,0)</f>
        <v>0</v>
      </c>
      <c r="I1795" s="37">
        <f>Gmden!O1794</f>
        <v>0</v>
      </c>
      <c r="J1795" s="8">
        <f t="shared" si="138"/>
        <v>0</v>
      </c>
      <c r="K1795" s="25">
        <f>ROUND(Anteile!$B$30/'Abs3'!$J$2102*'Abs3'!J1795,0)</f>
        <v>0</v>
      </c>
      <c r="L1795" s="8">
        <f>Gmden!M1794</f>
        <v>1455343.9035714711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ROUND(Anteile!$B$31/'Abs3'!$M$2102*'Abs3'!M1795,0)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70349</v>
      </c>
      <c r="B1796" s="9">
        <f t="shared" si="135"/>
        <v>7</v>
      </c>
      <c r="C1796" s="9">
        <f t="shared" si="136"/>
        <v>0</v>
      </c>
      <c r="D1796" s="7" t="str">
        <f>Gmden!D1795</f>
        <v>Schmirn</v>
      </c>
      <c r="E1796" s="8">
        <f>Gmden!E1795</f>
        <v>869</v>
      </c>
      <c r="F1796" s="37">
        <f>Gmden!N1795</f>
        <v>0</v>
      </c>
      <c r="G1796" s="8">
        <f t="shared" si="137"/>
        <v>0</v>
      </c>
      <c r="H1796" s="25">
        <f>ROUND(Anteile!$B$29/'Abs3'!$G$2102*'Abs3'!G1796,0)</f>
        <v>0</v>
      </c>
      <c r="I1796" s="37">
        <f>Gmden!O1795</f>
        <v>0</v>
      </c>
      <c r="J1796" s="8">
        <f t="shared" si="138"/>
        <v>0</v>
      </c>
      <c r="K1796" s="25">
        <f>ROUND(Anteile!$B$30/'Abs3'!$J$2102*'Abs3'!J1796,0)</f>
        <v>0</v>
      </c>
      <c r="L1796" s="8">
        <f>Gmden!M1795</f>
        <v>838457.12388977024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ROUND(Anteile!$B$31/'Abs3'!$M$2102*'Abs3'!M1796,0)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70350</v>
      </c>
      <c r="B1797" s="9">
        <f t="shared" si="135"/>
        <v>7</v>
      </c>
      <c r="C1797" s="9">
        <f t="shared" si="136"/>
        <v>0</v>
      </c>
      <c r="D1797" s="7" t="str">
        <f>Gmden!D1796</f>
        <v>Schönberg im Stubaital</v>
      </c>
      <c r="E1797" s="8">
        <f>Gmden!E1796</f>
        <v>1114</v>
      </c>
      <c r="F1797" s="37">
        <f>Gmden!N1796</f>
        <v>0</v>
      </c>
      <c r="G1797" s="8">
        <f t="shared" si="137"/>
        <v>0</v>
      </c>
      <c r="H1797" s="25">
        <f>ROUND(Anteile!$B$29/'Abs3'!$G$2102*'Abs3'!G1797,0)</f>
        <v>0</v>
      </c>
      <c r="I1797" s="37">
        <f>Gmden!O1796</f>
        <v>0</v>
      </c>
      <c r="J1797" s="8">
        <f t="shared" si="138"/>
        <v>0</v>
      </c>
      <c r="K1797" s="25">
        <f>ROUND(Anteile!$B$30/'Abs3'!$J$2102*'Abs3'!J1797,0)</f>
        <v>0</v>
      </c>
      <c r="L1797" s="8">
        <f>Gmden!M1796</f>
        <v>1336134.6778289217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ROUND(Anteile!$B$31/'Abs3'!$M$2102*'Abs3'!M1797,0)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70351</v>
      </c>
      <c r="B1798" s="9">
        <f t="shared" si="135"/>
        <v>7</v>
      </c>
      <c r="C1798" s="9">
        <f t="shared" si="136"/>
        <v>0</v>
      </c>
      <c r="D1798" s="7" t="str">
        <f>Gmden!D1797</f>
        <v>Seefeld in Tirol</v>
      </c>
      <c r="E1798" s="8">
        <f>Gmden!E1797</f>
        <v>3436</v>
      </c>
      <c r="F1798" s="37">
        <f>Gmden!N1797</f>
        <v>0</v>
      </c>
      <c r="G1798" s="8">
        <f t="shared" si="137"/>
        <v>0</v>
      </c>
      <c r="H1798" s="25">
        <f>ROUND(Anteile!$B$29/'Abs3'!$G$2102*'Abs3'!G1798,0)</f>
        <v>0</v>
      </c>
      <c r="I1798" s="37">
        <f>Gmden!O1797</f>
        <v>0</v>
      </c>
      <c r="J1798" s="8">
        <f t="shared" si="138"/>
        <v>0</v>
      </c>
      <c r="K1798" s="25">
        <f>ROUND(Anteile!$B$30/'Abs3'!$J$2102*'Abs3'!J1798,0)</f>
        <v>0</v>
      </c>
      <c r="L1798" s="8">
        <f>Gmden!M1797</f>
        <v>6401691.8836998697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ROUND(Anteile!$B$31/'Abs3'!$M$2102*'Abs3'!M1798,0)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70352</v>
      </c>
      <c r="B1799" s="9">
        <f t="shared" si="135"/>
        <v>7</v>
      </c>
      <c r="C1799" s="9">
        <f t="shared" si="136"/>
        <v>0</v>
      </c>
      <c r="D1799" s="7" t="str">
        <f>Gmden!D1798</f>
        <v>Sellrain</v>
      </c>
      <c r="E1799" s="8">
        <f>Gmden!E1798</f>
        <v>1337</v>
      </c>
      <c r="F1799" s="37">
        <f>Gmden!N1798</f>
        <v>0</v>
      </c>
      <c r="G1799" s="8">
        <f t="shared" si="137"/>
        <v>0</v>
      </c>
      <c r="H1799" s="25">
        <f>ROUND(Anteile!$B$29/'Abs3'!$G$2102*'Abs3'!G1799,0)</f>
        <v>0</v>
      </c>
      <c r="I1799" s="37">
        <f>Gmden!O1798</f>
        <v>0</v>
      </c>
      <c r="J1799" s="8">
        <f t="shared" si="138"/>
        <v>0</v>
      </c>
      <c r="K1799" s="25">
        <f>ROUND(Anteile!$B$30/'Abs3'!$J$2102*'Abs3'!J1799,0)</f>
        <v>0</v>
      </c>
      <c r="L1799" s="8">
        <f>Gmden!M1798</f>
        <v>1262199.4779854154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ROUND(Anteile!$B$31/'Abs3'!$M$2102*'Abs3'!M1799,0)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70353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Sistrans</v>
      </c>
      <c r="E1800" s="8">
        <f>Gmden!E1799</f>
        <v>2240</v>
      </c>
      <c r="F1800" s="37">
        <f>Gmden!N1799</f>
        <v>0</v>
      </c>
      <c r="G1800" s="8">
        <f t="shared" ref="G1800:G1863" si="142">IF(AND(E1800&gt;$G$5,F1800=1),E1800,0)</f>
        <v>0</v>
      </c>
      <c r="H1800" s="25">
        <f>ROUND(Anteile!$B$29/'Abs3'!$G$2102*'Abs3'!G1800,0)</f>
        <v>0</v>
      </c>
      <c r="I1800" s="37">
        <f>Gmden!O1799</f>
        <v>0</v>
      </c>
      <c r="J1800" s="8">
        <f t="shared" ref="J1800:J1863" si="143">IF(I1800=1,E1800,0)</f>
        <v>0</v>
      </c>
      <c r="K1800" s="25">
        <f>ROUND(Anteile!$B$30/'Abs3'!$J$2102*'Abs3'!J1800,0)</f>
        <v>0</v>
      </c>
      <c r="L1800" s="8">
        <f>Gmden!M1799</f>
        <v>2313336.123370138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ROUND(Anteile!$B$31/'Abs3'!$M$2102*'Abs3'!M1800,0)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70354</v>
      </c>
      <c r="B1801" s="9">
        <f t="shared" si="140"/>
        <v>7</v>
      </c>
      <c r="C1801" s="9">
        <f t="shared" si="141"/>
        <v>1</v>
      </c>
      <c r="D1801" s="7" t="str">
        <f>Gmden!D1800</f>
        <v>Hall in Tirol</v>
      </c>
      <c r="E1801" s="8">
        <f>Gmden!E1800</f>
        <v>13913</v>
      </c>
      <c r="F1801" s="37">
        <f>Gmden!N1800</f>
        <v>0</v>
      </c>
      <c r="G1801" s="8">
        <f t="shared" si="142"/>
        <v>0</v>
      </c>
      <c r="H1801" s="25">
        <f>ROUND(Anteile!$B$29/'Abs3'!$G$2102*'Abs3'!G1801,0)</f>
        <v>0</v>
      </c>
      <c r="I1801" s="37">
        <f>Gmden!O1800</f>
        <v>0</v>
      </c>
      <c r="J1801" s="8">
        <f t="shared" si="143"/>
        <v>0</v>
      </c>
      <c r="K1801" s="25">
        <f>ROUND(Anteile!$B$30/'Abs3'!$J$2102*'Abs3'!J1801,0)</f>
        <v>0</v>
      </c>
      <c r="L1801" s="8">
        <f>Gmden!M1800</f>
        <v>23296437.517337911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ROUND(Anteile!$B$31/'Abs3'!$M$2102*'Abs3'!M1801,0)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70355</v>
      </c>
      <c r="B1802" s="9">
        <f t="shared" si="140"/>
        <v>7</v>
      </c>
      <c r="C1802" s="9">
        <f t="shared" si="141"/>
        <v>0</v>
      </c>
      <c r="D1802" s="7" t="str">
        <f>Gmden!D1801</f>
        <v>Steinach am Brenner</v>
      </c>
      <c r="E1802" s="8">
        <f>Gmden!E1801</f>
        <v>3681</v>
      </c>
      <c r="F1802" s="37">
        <f>Gmden!N1801</f>
        <v>0</v>
      </c>
      <c r="G1802" s="8">
        <f t="shared" si="142"/>
        <v>0</v>
      </c>
      <c r="H1802" s="25">
        <f>ROUND(Anteile!$B$29/'Abs3'!$G$2102*'Abs3'!G1802,0)</f>
        <v>0</v>
      </c>
      <c r="I1802" s="37">
        <f>Gmden!O1801</f>
        <v>0</v>
      </c>
      <c r="J1802" s="8">
        <f t="shared" si="143"/>
        <v>0</v>
      </c>
      <c r="K1802" s="25">
        <f>ROUND(Anteile!$B$30/'Abs3'!$J$2102*'Abs3'!J1802,0)</f>
        <v>0</v>
      </c>
      <c r="L1802" s="8">
        <f>Gmden!M1801</f>
        <v>4674538.5151680242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ROUND(Anteile!$B$31/'Abs3'!$M$2102*'Abs3'!M1802,0)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70356</v>
      </c>
      <c r="B1803" s="9">
        <f t="shared" si="140"/>
        <v>7</v>
      </c>
      <c r="C1803" s="9">
        <f t="shared" si="141"/>
        <v>0</v>
      </c>
      <c r="D1803" s="7" t="str">
        <f>Gmden!D1802</f>
        <v>Telfes im Stubai</v>
      </c>
      <c r="E1803" s="8">
        <f>Gmden!E1802</f>
        <v>1599</v>
      </c>
      <c r="F1803" s="37">
        <f>Gmden!N1802</f>
        <v>0</v>
      </c>
      <c r="G1803" s="8">
        <f t="shared" si="142"/>
        <v>0</v>
      </c>
      <c r="H1803" s="25">
        <f>ROUND(Anteile!$B$29/'Abs3'!$G$2102*'Abs3'!G1803,0)</f>
        <v>0</v>
      </c>
      <c r="I1803" s="37">
        <f>Gmden!O1802</f>
        <v>0</v>
      </c>
      <c r="J1803" s="8">
        <f t="shared" si="143"/>
        <v>0</v>
      </c>
      <c r="K1803" s="25">
        <f>ROUND(Anteile!$B$30/'Abs3'!$J$2102*'Abs3'!J1803,0)</f>
        <v>0</v>
      </c>
      <c r="L1803" s="8">
        <f>Gmden!M1802</f>
        <v>1738334.9575768614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ROUND(Anteile!$B$31/'Abs3'!$M$2102*'Abs3'!M1803,0)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70357</v>
      </c>
      <c r="B1804" s="9">
        <f t="shared" si="140"/>
        <v>7</v>
      </c>
      <c r="C1804" s="9">
        <f t="shared" si="141"/>
        <v>1</v>
      </c>
      <c r="D1804" s="7" t="str">
        <f>Gmden!D1803</f>
        <v>Telfs</v>
      </c>
      <c r="E1804" s="8">
        <f>Gmden!E1803</f>
        <v>15902</v>
      </c>
      <c r="F1804" s="37">
        <f>Gmden!N1803</f>
        <v>0</v>
      </c>
      <c r="G1804" s="8">
        <f t="shared" si="142"/>
        <v>0</v>
      </c>
      <c r="H1804" s="25">
        <f>ROUND(Anteile!$B$29/'Abs3'!$G$2102*'Abs3'!G1804,0)</f>
        <v>0</v>
      </c>
      <c r="I1804" s="37">
        <f>Gmden!O1803</f>
        <v>0</v>
      </c>
      <c r="J1804" s="8">
        <f t="shared" si="143"/>
        <v>0</v>
      </c>
      <c r="K1804" s="25">
        <f>ROUND(Anteile!$B$30/'Abs3'!$J$2102*'Abs3'!J1804,0)</f>
        <v>0</v>
      </c>
      <c r="L1804" s="8">
        <f>Gmden!M1803</f>
        <v>22705615.628857303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ROUND(Anteile!$B$31/'Abs3'!$M$2102*'Abs3'!M1804,0)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70358</v>
      </c>
      <c r="B1805" s="9">
        <f t="shared" si="140"/>
        <v>7</v>
      </c>
      <c r="C1805" s="9">
        <f t="shared" si="141"/>
        <v>0</v>
      </c>
      <c r="D1805" s="7" t="str">
        <f>Gmden!D1804</f>
        <v>Thaur</v>
      </c>
      <c r="E1805" s="8">
        <f>Gmden!E1804</f>
        <v>4038</v>
      </c>
      <c r="F1805" s="37">
        <f>Gmden!N1804</f>
        <v>0</v>
      </c>
      <c r="G1805" s="8">
        <f t="shared" si="142"/>
        <v>0</v>
      </c>
      <c r="H1805" s="25">
        <f>ROUND(Anteile!$B$29/'Abs3'!$G$2102*'Abs3'!G1805,0)</f>
        <v>0</v>
      </c>
      <c r="I1805" s="37">
        <f>Gmden!O1804</f>
        <v>0</v>
      </c>
      <c r="J1805" s="8">
        <f t="shared" si="143"/>
        <v>0</v>
      </c>
      <c r="K1805" s="25">
        <f>ROUND(Anteile!$B$30/'Abs3'!$J$2102*'Abs3'!J1805,0)</f>
        <v>0</v>
      </c>
      <c r="L1805" s="8">
        <f>Gmden!M1804</f>
        <v>5800486.6305115726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ROUND(Anteile!$B$31/'Abs3'!$M$2102*'Abs3'!M1805,0)</f>
        <v>0</v>
      </c>
      <c r="O1805" s="27"/>
      <c r="P1805" s="25">
        <f t="shared" ca="1" si="144"/>
        <v>0</v>
      </c>
    </row>
    <row r="1806" spans="1:16" x14ac:dyDescent="0.25">
      <c r="A1806" s="9">
        <f>Gmden!A1805</f>
        <v>70359</v>
      </c>
      <c r="B1806" s="9">
        <f t="shared" si="140"/>
        <v>7</v>
      </c>
      <c r="C1806" s="9">
        <f t="shared" si="141"/>
        <v>0</v>
      </c>
      <c r="D1806" s="7" t="str">
        <f>Gmden!D1805</f>
        <v>Trins</v>
      </c>
      <c r="E1806" s="8">
        <f>Gmden!E1805</f>
        <v>1299</v>
      </c>
      <c r="F1806" s="37">
        <f>Gmden!N1805</f>
        <v>0</v>
      </c>
      <c r="G1806" s="8">
        <f t="shared" si="142"/>
        <v>0</v>
      </c>
      <c r="H1806" s="25">
        <f>ROUND(Anteile!$B$29/'Abs3'!$G$2102*'Abs3'!G1806,0)</f>
        <v>0</v>
      </c>
      <c r="I1806" s="37">
        <f>Gmden!O1805</f>
        <v>0</v>
      </c>
      <c r="J1806" s="8">
        <f t="shared" si="143"/>
        <v>0</v>
      </c>
      <c r="K1806" s="25">
        <f>ROUND(Anteile!$B$30/'Abs3'!$J$2102*'Abs3'!J1806,0)</f>
        <v>0</v>
      </c>
      <c r="L1806" s="8">
        <f>Gmden!M1805</f>
        <v>1284146.7406629424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ROUND(Anteile!$B$31/'Abs3'!$M$2102*'Abs3'!M1806,0)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70360</v>
      </c>
      <c r="B1807" s="9">
        <f t="shared" si="140"/>
        <v>7</v>
      </c>
      <c r="C1807" s="9">
        <f t="shared" si="141"/>
        <v>0</v>
      </c>
      <c r="D1807" s="7" t="str">
        <f>Gmden!D1806</f>
        <v>Tulfes</v>
      </c>
      <c r="E1807" s="8">
        <f>Gmden!E1806</f>
        <v>1576</v>
      </c>
      <c r="F1807" s="37">
        <f>Gmden!N1806</f>
        <v>0</v>
      </c>
      <c r="G1807" s="8">
        <f t="shared" si="142"/>
        <v>0</v>
      </c>
      <c r="H1807" s="25">
        <f>ROUND(Anteile!$B$29/'Abs3'!$G$2102*'Abs3'!G1807,0)</f>
        <v>0</v>
      </c>
      <c r="I1807" s="37">
        <f>Gmden!O1806</f>
        <v>0</v>
      </c>
      <c r="J1807" s="8">
        <f t="shared" si="143"/>
        <v>0</v>
      </c>
      <c r="K1807" s="25">
        <f>ROUND(Anteile!$B$30/'Abs3'!$J$2102*'Abs3'!J1807,0)</f>
        <v>0</v>
      </c>
      <c r="L1807" s="8">
        <f>Gmden!M1806</f>
        <v>1703994.2928980538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ROUND(Anteile!$B$31/'Abs3'!$M$2102*'Abs3'!M1807,0)</f>
        <v>0</v>
      </c>
      <c r="O1807" s="27"/>
      <c r="P1807" s="25">
        <f t="shared" ca="1" si="144"/>
        <v>0</v>
      </c>
    </row>
    <row r="1808" spans="1:16" x14ac:dyDescent="0.25">
      <c r="A1808" s="9">
        <f>Gmden!A1807</f>
        <v>70361</v>
      </c>
      <c r="B1808" s="9">
        <f t="shared" si="140"/>
        <v>7</v>
      </c>
      <c r="C1808" s="9">
        <f t="shared" si="141"/>
        <v>0</v>
      </c>
      <c r="D1808" s="7" t="str">
        <f>Gmden!D1807</f>
        <v>Unterperfuss</v>
      </c>
      <c r="E1808" s="8">
        <f>Gmden!E1807</f>
        <v>226</v>
      </c>
      <c r="F1808" s="37">
        <f>Gmden!N1807</f>
        <v>0</v>
      </c>
      <c r="G1808" s="8">
        <f t="shared" si="142"/>
        <v>0</v>
      </c>
      <c r="H1808" s="25">
        <f>ROUND(Anteile!$B$29/'Abs3'!$G$2102*'Abs3'!G1808,0)</f>
        <v>0</v>
      </c>
      <c r="I1808" s="37">
        <f>Gmden!O1807</f>
        <v>0</v>
      </c>
      <c r="J1808" s="8">
        <f t="shared" si="143"/>
        <v>0</v>
      </c>
      <c r="K1808" s="25">
        <f>ROUND(Anteile!$B$30/'Abs3'!$J$2102*'Abs3'!J1808,0)</f>
        <v>0</v>
      </c>
      <c r="L1808" s="8">
        <f>Gmden!M1807</f>
        <v>328724.15809049446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ROUND(Anteile!$B$31/'Abs3'!$M$2102*'Abs3'!M1808,0)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70362</v>
      </c>
      <c r="B1809" s="9">
        <f t="shared" si="140"/>
        <v>7</v>
      </c>
      <c r="C1809" s="9">
        <f t="shared" si="141"/>
        <v>0</v>
      </c>
      <c r="D1809" s="7" t="str">
        <f>Gmden!D1808</f>
        <v>Vals</v>
      </c>
      <c r="E1809" s="8">
        <f>Gmden!E1808</f>
        <v>541</v>
      </c>
      <c r="F1809" s="37">
        <f>Gmden!N1808</f>
        <v>0</v>
      </c>
      <c r="G1809" s="8">
        <f t="shared" si="142"/>
        <v>0</v>
      </c>
      <c r="H1809" s="25">
        <f>ROUND(Anteile!$B$29/'Abs3'!$G$2102*'Abs3'!G1809,0)</f>
        <v>0</v>
      </c>
      <c r="I1809" s="37">
        <f>Gmden!O1808</f>
        <v>0</v>
      </c>
      <c r="J1809" s="8">
        <f t="shared" si="143"/>
        <v>0</v>
      </c>
      <c r="K1809" s="25">
        <f>ROUND(Anteile!$B$30/'Abs3'!$J$2102*'Abs3'!J1809,0)</f>
        <v>0</v>
      </c>
      <c r="L1809" s="8">
        <f>Gmden!M1808</f>
        <v>559703.06020711339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ROUND(Anteile!$B$31/'Abs3'!$M$2102*'Abs3'!M1809,0)</f>
        <v>0</v>
      </c>
      <c r="O1809" s="27"/>
      <c r="P1809" s="25">
        <f t="shared" ca="1" si="144"/>
        <v>0</v>
      </c>
    </row>
    <row r="1810" spans="1:16" x14ac:dyDescent="0.25">
      <c r="A1810" s="9">
        <f>Gmden!A1809</f>
        <v>70364</v>
      </c>
      <c r="B1810" s="9">
        <f t="shared" si="140"/>
        <v>7</v>
      </c>
      <c r="C1810" s="9">
        <f t="shared" si="141"/>
        <v>0</v>
      </c>
      <c r="D1810" s="7" t="str">
        <f>Gmden!D1809</f>
        <v>Völs</v>
      </c>
      <c r="E1810" s="8">
        <f>Gmden!E1809</f>
        <v>6830</v>
      </c>
      <c r="F1810" s="37">
        <f>Gmden!N1809</f>
        <v>0</v>
      </c>
      <c r="G1810" s="8">
        <f t="shared" si="142"/>
        <v>0</v>
      </c>
      <c r="H1810" s="25">
        <f>ROUND(Anteile!$B$29/'Abs3'!$G$2102*'Abs3'!G1810,0)</f>
        <v>0</v>
      </c>
      <c r="I1810" s="37">
        <f>Gmden!O1809</f>
        <v>0</v>
      </c>
      <c r="J1810" s="8">
        <f t="shared" si="143"/>
        <v>0</v>
      </c>
      <c r="K1810" s="25">
        <f>ROUND(Anteile!$B$30/'Abs3'!$J$2102*'Abs3'!J1810,0)</f>
        <v>0</v>
      </c>
      <c r="L1810" s="8">
        <f>Gmden!M1809</f>
        <v>8885205.4324854817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ROUND(Anteile!$B$31/'Abs3'!$M$2102*'Abs3'!M1810,0)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70365</v>
      </c>
      <c r="B1811" s="9">
        <f t="shared" si="140"/>
        <v>7</v>
      </c>
      <c r="C1811" s="9">
        <f t="shared" si="141"/>
        <v>0</v>
      </c>
      <c r="D1811" s="7" t="str">
        <f>Gmden!D1810</f>
        <v>Volders</v>
      </c>
      <c r="E1811" s="8">
        <f>Gmden!E1810</f>
        <v>4464</v>
      </c>
      <c r="F1811" s="37">
        <f>Gmden!N1810</f>
        <v>0</v>
      </c>
      <c r="G1811" s="8">
        <f t="shared" si="142"/>
        <v>0</v>
      </c>
      <c r="H1811" s="25">
        <f>ROUND(Anteile!$B$29/'Abs3'!$G$2102*'Abs3'!G1811,0)</f>
        <v>0</v>
      </c>
      <c r="I1811" s="37">
        <f>Gmden!O1810</f>
        <v>0</v>
      </c>
      <c r="J1811" s="8">
        <f t="shared" si="143"/>
        <v>0</v>
      </c>
      <c r="K1811" s="25">
        <f>ROUND(Anteile!$B$30/'Abs3'!$J$2102*'Abs3'!J1811,0)</f>
        <v>0</v>
      </c>
      <c r="L1811" s="8">
        <f>Gmden!M1810</f>
        <v>4953526.9671852961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ROUND(Anteile!$B$31/'Abs3'!$M$2102*'Abs3'!M1811,0)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70366</v>
      </c>
      <c r="B1812" s="9">
        <f t="shared" si="140"/>
        <v>7</v>
      </c>
      <c r="C1812" s="9">
        <f t="shared" si="141"/>
        <v>0</v>
      </c>
      <c r="D1812" s="7" t="str">
        <f>Gmden!D1811</f>
        <v>Wattenberg</v>
      </c>
      <c r="E1812" s="8">
        <f>Gmden!E1811</f>
        <v>739</v>
      </c>
      <c r="F1812" s="37">
        <f>Gmden!N1811</f>
        <v>0</v>
      </c>
      <c r="G1812" s="8">
        <f t="shared" si="142"/>
        <v>0</v>
      </c>
      <c r="H1812" s="25">
        <f>ROUND(Anteile!$B$29/'Abs3'!$G$2102*'Abs3'!G1812,0)</f>
        <v>0</v>
      </c>
      <c r="I1812" s="37">
        <f>Gmden!O1811</f>
        <v>0</v>
      </c>
      <c r="J1812" s="8">
        <f t="shared" si="143"/>
        <v>0</v>
      </c>
      <c r="K1812" s="25">
        <f>ROUND(Anteile!$B$30/'Abs3'!$J$2102*'Abs3'!J1812,0)</f>
        <v>0</v>
      </c>
      <c r="L1812" s="8">
        <f>Gmden!M1811</f>
        <v>723555.82433097356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ROUND(Anteile!$B$31/'Abs3'!$M$2102*'Abs3'!M1812,0)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70367</v>
      </c>
      <c r="B1813" s="9">
        <f t="shared" si="140"/>
        <v>7</v>
      </c>
      <c r="C1813" s="9">
        <f t="shared" si="141"/>
        <v>0</v>
      </c>
      <c r="D1813" s="7" t="str">
        <f>Gmden!D1812</f>
        <v>Wattens</v>
      </c>
      <c r="E1813" s="8">
        <f>Gmden!E1812</f>
        <v>7961</v>
      </c>
      <c r="F1813" s="37">
        <f>Gmden!N1812</f>
        <v>0</v>
      </c>
      <c r="G1813" s="8">
        <f t="shared" si="142"/>
        <v>0</v>
      </c>
      <c r="H1813" s="25">
        <f>ROUND(Anteile!$B$29/'Abs3'!$G$2102*'Abs3'!G1813,0)</f>
        <v>0</v>
      </c>
      <c r="I1813" s="37">
        <f>Gmden!O1812</f>
        <v>0</v>
      </c>
      <c r="J1813" s="8">
        <f t="shared" si="143"/>
        <v>0</v>
      </c>
      <c r="K1813" s="25">
        <f>ROUND(Anteile!$B$30/'Abs3'!$J$2102*'Abs3'!J1813,0)</f>
        <v>0</v>
      </c>
      <c r="L1813" s="8">
        <f>Gmden!M1812</f>
        <v>16298708.763369925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ROUND(Anteile!$B$31/'Abs3'!$M$2102*'Abs3'!M1813,0)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70368</v>
      </c>
      <c r="B1814" s="9">
        <f t="shared" si="140"/>
        <v>7</v>
      </c>
      <c r="C1814" s="9">
        <f t="shared" si="141"/>
        <v>0</v>
      </c>
      <c r="D1814" s="7" t="str">
        <f>Gmden!D1813</f>
        <v>Wildermieming</v>
      </c>
      <c r="E1814" s="8">
        <f>Gmden!E1813</f>
        <v>944</v>
      </c>
      <c r="F1814" s="37">
        <f>Gmden!N1813</f>
        <v>0</v>
      </c>
      <c r="G1814" s="8">
        <f t="shared" si="142"/>
        <v>0</v>
      </c>
      <c r="H1814" s="25">
        <f>ROUND(Anteile!$B$29/'Abs3'!$G$2102*'Abs3'!G1814,0)</f>
        <v>0</v>
      </c>
      <c r="I1814" s="37">
        <f>Gmden!O1813</f>
        <v>0</v>
      </c>
      <c r="J1814" s="8">
        <f t="shared" si="143"/>
        <v>0</v>
      </c>
      <c r="K1814" s="25">
        <f>ROUND(Anteile!$B$30/'Abs3'!$J$2102*'Abs3'!J1814,0)</f>
        <v>0</v>
      </c>
      <c r="L1814" s="8">
        <f>Gmden!M1813</f>
        <v>1084173.7204741705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ROUND(Anteile!$B$31/'Abs3'!$M$2102*'Abs3'!M1814,0)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70369</v>
      </c>
      <c r="B1815" s="9">
        <f t="shared" si="140"/>
        <v>7</v>
      </c>
      <c r="C1815" s="9">
        <f t="shared" si="141"/>
        <v>0</v>
      </c>
      <c r="D1815" s="7" t="str">
        <f>Gmden!D1814</f>
        <v>Zirl</v>
      </c>
      <c r="E1815" s="8">
        <f>Gmden!E1814</f>
        <v>8152</v>
      </c>
      <c r="F1815" s="37">
        <f>Gmden!N1814</f>
        <v>0</v>
      </c>
      <c r="G1815" s="8">
        <f t="shared" si="142"/>
        <v>0</v>
      </c>
      <c r="H1815" s="25">
        <f>ROUND(Anteile!$B$29/'Abs3'!$G$2102*'Abs3'!G1815,0)</f>
        <v>0</v>
      </c>
      <c r="I1815" s="37">
        <f>Gmden!O1814</f>
        <v>0</v>
      </c>
      <c r="J1815" s="8">
        <f t="shared" si="143"/>
        <v>0</v>
      </c>
      <c r="K1815" s="25">
        <f>ROUND(Anteile!$B$30/'Abs3'!$J$2102*'Abs3'!J1815,0)</f>
        <v>0</v>
      </c>
      <c r="L1815" s="8">
        <f>Gmden!M1814</f>
        <v>9808180.6908720359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ROUND(Anteile!$B$31/'Abs3'!$M$2102*'Abs3'!M1815,0)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70401</v>
      </c>
      <c r="B1816" s="9">
        <f t="shared" si="140"/>
        <v>7</v>
      </c>
      <c r="C1816" s="9">
        <f t="shared" si="141"/>
        <v>0</v>
      </c>
      <c r="D1816" s="7" t="str">
        <f>Gmden!D1815</f>
        <v>Aurach bei Kitzbühel</v>
      </c>
      <c r="E1816" s="8">
        <f>Gmden!E1815</f>
        <v>1137</v>
      </c>
      <c r="F1816" s="37">
        <f>Gmden!N1815</f>
        <v>0</v>
      </c>
      <c r="G1816" s="8">
        <f t="shared" si="142"/>
        <v>0</v>
      </c>
      <c r="H1816" s="25">
        <f>ROUND(Anteile!$B$29/'Abs3'!$G$2102*'Abs3'!G1816,0)</f>
        <v>0</v>
      </c>
      <c r="I1816" s="37">
        <f>Gmden!O1815</f>
        <v>0</v>
      </c>
      <c r="J1816" s="8">
        <f t="shared" si="143"/>
        <v>0</v>
      </c>
      <c r="K1816" s="25">
        <f>ROUND(Anteile!$B$30/'Abs3'!$J$2102*'Abs3'!J1816,0)</f>
        <v>0</v>
      </c>
      <c r="L1816" s="8">
        <f>Gmden!M1815</f>
        <v>1666555.2776514636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ROUND(Anteile!$B$31/'Abs3'!$M$2102*'Abs3'!M1816,0)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70402</v>
      </c>
      <c r="B1817" s="9">
        <f t="shared" si="140"/>
        <v>7</v>
      </c>
      <c r="C1817" s="9">
        <f t="shared" si="141"/>
        <v>0</v>
      </c>
      <c r="D1817" s="7" t="str">
        <f>Gmden!D1816</f>
        <v>Brixen im Thale</v>
      </c>
      <c r="E1817" s="8">
        <f>Gmden!E1816</f>
        <v>2635</v>
      </c>
      <c r="F1817" s="37">
        <f>Gmden!N1816</f>
        <v>0</v>
      </c>
      <c r="G1817" s="8">
        <f t="shared" si="142"/>
        <v>0</v>
      </c>
      <c r="H1817" s="25">
        <f>ROUND(Anteile!$B$29/'Abs3'!$G$2102*'Abs3'!G1817,0)</f>
        <v>0</v>
      </c>
      <c r="I1817" s="37">
        <f>Gmden!O1816</f>
        <v>0</v>
      </c>
      <c r="J1817" s="8">
        <f t="shared" si="143"/>
        <v>0</v>
      </c>
      <c r="K1817" s="25">
        <f>ROUND(Anteile!$B$30/'Abs3'!$J$2102*'Abs3'!J1817,0)</f>
        <v>0</v>
      </c>
      <c r="L1817" s="8">
        <f>Gmden!M1816</f>
        <v>3448807.2427657871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ROUND(Anteile!$B$31/'Abs3'!$M$2102*'Abs3'!M1817,0)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70403</v>
      </c>
      <c r="B1818" s="9">
        <f t="shared" si="140"/>
        <v>7</v>
      </c>
      <c r="C1818" s="9">
        <f t="shared" si="141"/>
        <v>0</v>
      </c>
      <c r="D1818" s="7" t="str">
        <f>Gmden!D1817</f>
        <v>Fieberbrunn</v>
      </c>
      <c r="E1818" s="8">
        <f>Gmden!E1817</f>
        <v>4301</v>
      </c>
      <c r="F1818" s="37">
        <f>Gmden!N1817</f>
        <v>0</v>
      </c>
      <c r="G1818" s="8">
        <f t="shared" si="142"/>
        <v>0</v>
      </c>
      <c r="H1818" s="25">
        <f>ROUND(Anteile!$B$29/'Abs3'!$G$2102*'Abs3'!G1818,0)</f>
        <v>0</v>
      </c>
      <c r="I1818" s="37">
        <f>Gmden!O1817</f>
        <v>0</v>
      </c>
      <c r="J1818" s="8">
        <f t="shared" si="143"/>
        <v>0</v>
      </c>
      <c r="K1818" s="25">
        <f>ROUND(Anteile!$B$30/'Abs3'!$J$2102*'Abs3'!J1818,0)</f>
        <v>0</v>
      </c>
      <c r="L1818" s="8">
        <f>Gmden!M1817</f>
        <v>6340450.4317040499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ROUND(Anteile!$B$31/'Abs3'!$M$2102*'Abs3'!M1818,0)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70404</v>
      </c>
      <c r="B1819" s="9">
        <f t="shared" si="140"/>
        <v>7</v>
      </c>
      <c r="C1819" s="9">
        <f t="shared" si="141"/>
        <v>0</v>
      </c>
      <c r="D1819" s="7" t="str">
        <f>Gmden!D1818</f>
        <v>Going am Wilden Kaiser</v>
      </c>
      <c r="E1819" s="8">
        <f>Gmden!E1818</f>
        <v>1845</v>
      </c>
      <c r="F1819" s="37">
        <f>Gmden!N1818</f>
        <v>0</v>
      </c>
      <c r="G1819" s="8">
        <f t="shared" si="142"/>
        <v>0</v>
      </c>
      <c r="H1819" s="25">
        <f>ROUND(Anteile!$B$29/'Abs3'!$G$2102*'Abs3'!G1819,0)</f>
        <v>0</v>
      </c>
      <c r="I1819" s="37">
        <f>Gmden!O1818</f>
        <v>0</v>
      </c>
      <c r="J1819" s="8">
        <f t="shared" si="143"/>
        <v>0</v>
      </c>
      <c r="K1819" s="25">
        <f>ROUND(Anteile!$B$30/'Abs3'!$J$2102*'Abs3'!J1819,0)</f>
        <v>0</v>
      </c>
      <c r="L1819" s="8">
        <f>Gmden!M1818</f>
        <v>2888034.2311355099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ROUND(Anteile!$B$31/'Abs3'!$M$2102*'Abs3'!M1819,0)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70405</v>
      </c>
      <c r="B1820" s="9">
        <f t="shared" si="140"/>
        <v>7</v>
      </c>
      <c r="C1820" s="9">
        <f t="shared" si="141"/>
        <v>0</v>
      </c>
      <c r="D1820" s="7" t="str">
        <f>Gmden!D1819</f>
        <v>Hochfilzen</v>
      </c>
      <c r="E1820" s="8">
        <f>Gmden!E1819</f>
        <v>1183</v>
      </c>
      <c r="F1820" s="37">
        <f>Gmden!N1819</f>
        <v>0</v>
      </c>
      <c r="G1820" s="8">
        <f t="shared" si="142"/>
        <v>0</v>
      </c>
      <c r="H1820" s="25">
        <f>ROUND(Anteile!$B$29/'Abs3'!$G$2102*'Abs3'!G1820,0)</f>
        <v>0</v>
      </c>
      <c r="I1820" s="37">
        <f>Gmden!O1819</f>
        <v>0</v>
      </c>
      <c r="J1820" s="8">
        <f t="shared" si="143"/>
        <v>0</v>
      </c>
      <c r="K1820" s="25">
        <f>ROUND(Anteile!$B$30/'Abs3'!$J$2102*'Abs3'!J1820,0)</f>
        <v>0</v>
      </c>
      <c r="L1820" s="8">
        <f>Gmden!M1819</f>
        <v>1549924.4704789207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ROUND(Anteile!$B$31/'Abs3'!$M$2102*'Abs3'!M1820,0)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70406</v>
      </c>
      <c r="B1821" s="9">
        <f t="shared" si="140"/>
        <v>7</v>
      </c>
      <c r="C1821" s="9">
        <f t="shared" si="141"/>
        <v>0</v>
      </c>
      <c r="D1821" s="7" t="str">
        <f>Gmden!D1820</f>
        <v>Hopfgarten im Brixental</v>
      </c>
      <c r="E1821" s="8">
        <f>Gmden!E1820</f>
        <v>5640</v>
      </c>
      <c r="F1821" s="37">
        <f>Gmden!N1820</f>
        <v>0</v>
      </c>
      <c r="G1821" s="8">
        <f t="shared" si="142"/>
        <v>0</v>
      </c>
      <c r="H1821" s="25">
        <f>ROUND(Anteile!$B$29/'Abs3'!$G$2102*'Abs3'!G1821,0)</f>
        <v>0</v>
      </c>
      <c r="I1821" s="37">
        <f>Gmden!O1820</f>
        <v>0</v>
      </c>
      <c r="J1821" s="8">
        <f t="shared" si="143"/>
        <v>0</v>
      </c>
      <c r="K1821" s="25">
        <f>ROUND(Anteile!$B$30/'Abs3'!$J$2102*'Abs3'!J1821,0)</f>
        <v>0</v>
      </c>
      <c r="L1821" s="8">
        <f>Gmden!M1820</f>
        <v>7225654.9553690376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ROUND(Anteile!$B$31/'Abs3'!$M$2102*'Abs3'!M1821,0)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70407</v>
      </c>
      <c r="B1822" s="9">
        <f t="shared" si="140"/>
        <v>7</v>
      </c>
      <c r="C1822" s="9">
        <f t="shared" si="141"/>
        <v>0</v>
      </c>
      <c r="D1822" s="7" t="str">
        <f>Gmden!D1821</f>
        <v>Itter</v>
      </c>
      <c r="E1822" s="8">
        <f>Gmden!E1821</f>
        <v>1160</v>
      </c>
      <c r="F1822" s="37">
        <f>Gmden!N1821</f>
        <v>0</v>
      </c>
      <c r="G1822" s="8">
        <f t="shared" si="142"/>
        <v>0</v>
      </c>
      <c r="H1822" s="25">
        <f>ROUND(Anteile!$B$29/'Abs3'!$G$2102*'Abs3'!G1822,0)</f>
        <v>0</v>
      </c>
      <c r="I1822" s="37">
        <f>Gmden!O1821</f>
        <v>0</v>
      </c>
      <c r="J1822" s="8">
        <f t="shared" si="143"/>
        <v>0</v>
      </c>
      <c r="K1822" s="25">
        <f>ROUND(Anteile!$B$30/'Abs3'!$J$2102*'Abs3'!J1822,0)</f>
        <v>0</v>
      </c>
      <c r="L1822" s="8">
        <f>Gmden!M1821</f>
        <v>1524754.9407703078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ROUND(Anteile!$B$31/'Abs3'!$M$2102*'Abs3'!M1822,0)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70408</v>
      </c>
      <c r="B1823" s="9">
        <f t="shared" si="140"/>
        <v>7</v>
      </c>
      <c r="C1823" s="9">
        <f t="shared" si="141"/>
        <v>0</v>
      </c>
      <c r="D1823" s="7" t="str">
        <f>Gmden!D1822</f>
        <v>Jochberg</v>
      </c>
      <c r="E1823" s="8">
        <f>Gmden!E1822</f>
        <v>1571</v>
      </c>
      <c r="F1823" s="37">
        <f>Gmden!N1822</f>
        <v>0</v>
      </c>
      <c r="G1823" s="8">
        <f t="shared" si="142"/>
        <v>0</v>
      </c>
      <c r="H1823" s="25">
        <f>ROUND(Anteile!$B$29/'Abs3'!$G$2102*'Abs3'!G1823,0)</f>
        <v>0</v>
      </c>
      <c r="I1823" s="37">
        <f>Gmden!O1822</f>
        <v>0</v>
      </c>
      <c r="J1823" s="8">
        <f t="shared" si="143"/>
        <v>0</v>
      </c>
      <c r="K1823" s="25">
        <f>ROUND(Anteile!$B$30/'Abs3'!$J$2102*'Abs3'!J1823,0)</f>
        <v>0</v>
      </c>
      <c r="L1823" s="8">
        <f>Gmden!M1822</f>
        <v>2188760.4301670999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ROUND(Anteile!$B$31/'Abs3'!$M$2102*'Abs3'!M1823,0)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70409</v>
      </c>
      <c r="B1824" s="9">
        <f t="shared" si="140"/>
        <v>7</v>
      </c>
      <c r="C1824" s="9">
        <f t="shared" si="141"/>
        <v>0</v>
      </c>
      <c r="D1824" s="7" t="str">
        <f>Gmden!D1823</f>
        <v>Kirchberg in Tirol</v>
      </c>
      <c r="E1824" s="8">
        <f>Gmden!E1823</f>
        <v>5231</v>
      </c>
      <c r="F1824" s="37">
        <f>Gmden!N1823</f>
        <v>0</v>
      </c>
      <c r="G1824" s="8">
        <f t="shared" si="142"/>
        <v>0</v>
      </c>
      <c r="H1824" s="25">
        <f>ROUND(Anteile!$B$29/'Abs3'!$G$2102*'Abs3'!G1824,0)</f>
        <v>0</v>
      </c>
      <c r="I1824" s="37">
        <f>Gmden!O1823</f>
        <v>0</v>
      </c>
      <c r="J1824" s="8">
        <f t="shared" si="143"/>
        <v>0</v>
      </c>
      <c r="K1824" s="25">
        <f>ROUND(Anteile!$B$30/'Abs3'!$J$2102*'Abs3'!J1824,0)</f>
        <v>0</v>
      </c>
      <c r="L1824" s="8">
        <f>Gmden!M1823</f>
        <v>7558814.1264723204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ROUND(Anteile!$B$31/'Abs3'!$M$2102*'Abs3'!M1824,0)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70410</v>
      </c>
      <c r="B1825" s="9">
        <f t="shared" si="140"/>
        <v>7</v>
      </c>
      <c r="C1825" s="9">
        <f t="shared" si="141"/>
        <v>0</v>
      </c>
      <c r="D1825" s="7" t="str">
        <f>Gmden!D1824</f>
        <v>Kirchdorf in Tirol</v>
      </c>
      <c r="E1825" s="8">
        <f>Gmden!E1824</f>
        <v>3996</v>
      </c>
      <c r="F1825" s="37">
        <f>Gmden!N1824</f>
        <v>0</v>
      </c>
      <c r="G1825" s="8">
        <f t="shared" si="142"/>
        <v>0</v>
      </c>
      <c r="H1825" s="25">
        <f>ROUND(Anteile!$B$29/'Abs3'!$G$2102*'Abs3'!G1825,0)</f>
        <v>0</v>
      </c>
      <c r="I1825" s="37">
        <f>Gmden!O1824</f>
        <v>0</v>
      </c>
      <c r="J1825" s="8">
        <f t="shared" si="143"/>
        <v>0</v>
      </c>
      <c r="K1825" s="25">
        <f>ROUND(Anteile!$B$30/'Abs3'!$J$2102*'Abs3'!J1825,0)</f>
        <v>0</v>
      </c>
      <c r="L1825" s="8">
        <f>Gmden!M1824</f>
        <v>5590551.3641360905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ROUND(Anteile!$B$31/'Abs3'!$M$2102*'Abs3'!M1825,0)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70411</v>
      </c>
      <c r="B1826" s="9">
        <f t="shared" si="140"/>
        <v>7</v>
      </c>
      <c r="C1826" s="9">
        <f t="shared" si="141"/>
        <v>0</v>
      </c>
      <c r="D1826" s="7" t="str">
        <f>Gmden!D1825</f>
        <v>Kitzbühel</v>
      </c>
      <c r="E1826" s="8">
        <f>Gmden!E1825</f>
        <v>8220</v>
      </c>
      <c r="F1826" s="37">
        <f>Gmden!N1825</f>
        <v>0</v>
      </c>
      <c r="G1826" s="8">
        <f t="shared" si="142"/>
        <v>0</v>
      </c>
      <c r="H1826" s="25">
        <f>ROUND(Anteile!$B$29/'Abs3'!$G$2102*'Abs3'!G1826,0)</f>
        <v>0</v>
      </c>
      <c r="I1826" s="37">
        <f>Gmden!O1825</f>
        <v>0</v>
      </c>
      <c r="J1826" s="8">
        <f t="shared" si="143"/>
        <v>0</v>
      </c>
      <c r="K1826" s="25">
        <f>ROUND(Anteile!$B$30/'Abs3'!$J$2102*'Abs3'!J1826,0)</f>
        <v>0</v>
      </c>
      <c r="L1826" s="8">
        <f>Gmden!M1825</f>
        <v>15709822.582111776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ROUND(Anteile!$B$31/'Abs3'!$M$2102*'Abs3'!M1826,0)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70412</v>
      </c>
      <c r="B1827" s="9">
        <f t="shared" si="140"/>
        <v>7</v>
      </c>
      <c r="C1827" s="9">
        <f t="shared" si="141"/>
        <v>0</v>
      </c>
      <c r="D1827" s="7" t="str">
        <f>Gmden!D1826</f>
        <v>Kössen</v>
      </c>
      <c r="E1827" s="8">
        <f>Gmden!E1826</f>
        <v>4347</v>
      </c>
      <c r="F1827" s="37">
        <f>Gmden!N1826</f>
        <v>0</v>
      </c>
      <c r="G1827" s="8">
        <f t="shared" si="142"/>
        <v>0</v>
      </c>
      <c r="H1827" s="25">
        <f>ROUND(Anteile!$B$29/'Abs3'!$G$2102*'Abs3'!G1827,0)</f>
        <v>0</v>
      </c>
      <c r="I1827" s="37">
        <f>Gmden!O1826</f>
        <v>0</v>
      </c>
      <c r="J1827" s="8">
        <f t="shared" si="143"/>
        <v>0</v>
      </c>
      <c r="K1827" s="25">
        <f>ROUND(Anteile!$B$30/'Abs3'!$J$2102*'Abs3'!J1827,0)</f>
        <v>0</v>
      </c>
      <c r="L1827" s="8">
        <f>Gmden!M1826</f>
        <v>5671528.4256130438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ROUND(Anteile!$B$31/'Abs3'!$M$2102*'Abs3'!M1827,0)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70413</v>
      </c>
      <c r="B1828" s="9">
        <f t="shared" si="140"/>
        <v>7</v>
      </c>
      <c r="C1828" s="9">
        <f t="shared" si="141"/>
        <v>0</v>
      </c>
      <c r="D1828" s="7" t="str">
        <f>Gmden!D1827</f>
        <v>Oberndorf in Tirol</v>
      </c>
      <c r="E1828" s="8">
        <f>Gmden!E1827</f>
        <v>2217</v>
      </c>
      <c r="F1828" s="37">
        <f>Gmden!N1827</f>
        <v>0</v>
      </c>
      <c r="G1828" s="8">
        <f t="shared" si="142"/>
        <v>0</v>
      </c>
      <c r="H1828" s="25">
        <f>ROUND(Anteile!$B$29/'Abs3'!$G$2102*'Abs3'!G1828,0)</f>
        <v>0</v>
      </c>
      <c r="I1828" s="37">
        <f>Gmden!O1827</f>
        <v>0</v>
      </c>
      <c r="J1828" s="8">
        <f t="shared" si="143"/>
        <v>0</v>
      </c>
      <c r="K1828" s="25">
        <f>ROUND(Anteile!$B$30/'Abs3'!$J$2102*'Abs3'!J1828,0)</f>
        <v>0</v>
      </c>
      <c r="L1828" s="8">
        <f>Gmden!M1827</f>
        <v>3763375.7029929208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ROUND(Anteile!$B$31/'Abs3'!$M$2102*'Abs3'!M1828,0)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70414</v>
      </c>
      <c r="B1829" s="9">
        <f t="shared" si="140"/>
        <v>7</v>
      </c>
      <c r="C1829" s="9">
        <f t="shared" si="141"/>
        <v>0</v>
      </c>
      <c r="D1829" s="7" t="str">
        <f>Gmden!D1828</f>
        <v>Reith bei Kitzbühel</v>
      </c>
      <c r="E1829" s="8">
        <f>Gmden!E1828</f>
        <v>1649</v>
      </c>
      <c r="F1829" s="37">
        <f>Gmden!N1828</f>
        <v>0</v>
      </c>
      <c r="G1829" s="8">
        <f t="shared" si="142"/>
        <v>0</v>
      </c>
      <c r="H1829" s="25">
        <f>ROUND(Anteile!$B$29/'Abs3'!$G$2102*'Abs3'!G1829,0)</f>
        <v>0</v>
      </c>
      <c r="I1829" s="37">
        <f>Gmden!O1828</f>
        <v>0</v>
      </c>
      <c r="J1829" s="8">
        <f t="shared" si="143"/>
        <v>0</v>
      </c>
      <c r="K1829" s="25">
        <f>ROUND(Anteile!$B$30/'Abs3'!$J$2102*'Abs3'!J1829,0)</f>
        <v>0</v>
      </c>
      <c r="L1829" s="8">
        <f>Gmden!M1828</f>
        <v>2409359.0590416444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ROUND(Anteile!$B$31/'Abs3'!$M$2102*'Abs3'!M1829,0)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70415</v>
      </c>
      <c r="B1830" s="9">
        <f t="shared" si="140"/>
        <v>7</v>
      </c>
      <c r="C1830" s="9">
        <f t="shared" si="141"/>
        <v>0</v>
      </c>
      <c r="D1830" s="7" t="str">
        <f>Gmden!D1829</f>
        <v>St. Jakob in Haus</v>
      </c>
      <c r="E1830" s="8">
        <f>Gmden!E1829</f>
        <v>790</v>
      </c>
      <c r="F1830" s="37">
        <f>Gmden!N1829</f>
        <v>0</v>
      </c>
      <c r="G1830" s="8">
        <f t="shared" si="142"/>
        <v>0</v>
      </c>
      <c r="H1830" s="25">
        <f>ROUND(Anteile!$B$29/'Abs3'!$G$2102*'Abs3'!G1830,0)</f>
        <v>0</v>
      </c>
      <c r="I1830" s="37">
        <f>Gmden!O1829</f>
        <v>0</v>
      </c>
      <c r="J1830" s="8">
        <f t="shared" si="143"/>
        <v>0</v>
      </c>
      <c r="K1830" s="25">
        <f>ROUND(Anteile!$B$30/'Abs3'!$J$2102*'Abs3'!J1830,0)</f>
        <v>0</v>
      </c>
      <c r="L1830" s="8">
        <f>Gmden!M1829</f>
        <v>925780.01793304086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ROUND(Anteile!$B$31/'Abs3'!$M$2102*'Abs3'!M1830,0)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70416</v>
      </c>
      <c r="B1831" s="9">
        <f t="shared" si="140"/>
        <v>7</v>
      </c>
      <c r="C1831" s="9">
        <f t="shared" si="141"/>
        <v>0</v>
      </c>
      <c r="D1831" s="7" t="str">
        <f>Gmden!D1830</f>
        <v>St. Johann in Tirol</v>
      </c>
      <c r="E1831" s="8">
        <f>Gmden!E1830</f>
        <v>9463</v>
      </c>
      <c r="F1831" s="37">
        <f>Gmden!N1830</f>
        <v>0</v>
      </c>
      <c r="G1831" s="8">
        <f t="shared" si="142"/>
        <v>0</v>
      </c>
      <c r="H1831" s="25">
        <f>ROUND(Anteile!$B$29/'Abs3'!$G$2102*'Abs3'!G1831,0)</f>
        <v>0</v>
      </c>
      <c r="I1831" s="37">
        <f>Gmden!O1830</f>
        <v>0</v>
      </c>
      <c r="J1831" s="8">
        <f t="shared" si="143"/>
        <v>0</v>
      </c>
      <c r="K1831" s="25">
        <f>ROUND(Anteile!$B$30/'Abs3'!$J$2102*'Abs3'!J1831,0)</f>
        <v>0</v>
      </c>
      <c r="L1831" s="8">
        <f>Gmden!M1830</f>
        <v>14593653.119147614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ROUND(Anteile!$B$31/'Abs3'!$M$2102*'Abs3'!M1831,0)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70417</v>
      </c>
      <c r="B1832" s="9">
        <f t="shared" si="140"/>
        <v>7</v>
      </c>
      <c r="C1832" s="9">
        <f t="shared" si="141"/>
        <v>0</v>
      </c>
      <c r="D1832" s="7" t="str">
        <f>Gmden!D1831</f>
        <v>St. Ulrich am Pillersee</v>
      </c>
      <c r="E1832" s="8">
        <f>Gmden!E1831</f>
        <v>1822</v>
      </c>
      <c r="F1832" s="37">
        <f>Gmden!N1831</f>
        <v>0</v>
      </c>
      <c r="G1832" s="8">
        <f t="shared" si="142"/>
        <v>0</v>
      </c>
      <c r="H1832" s="25">
        <f>ROUND(Anteile!$B$29/'Abs3'!$G$2102*'Abs3'!G1832,0)</f>
        <v>0</v>
      </c>
      <c r="I1832" s="37">
        <f>Gmden!O1831</f>
        <v>0</v>
      </c>
      <c r="J1832" s="8">
        <f t="shared" si="143"/>
        <v>0</v>
      </c>
      <c r="K1832" s="25">
        <f>ROUND(Anteile!$B$30/'Abs3'!$J$2102*'Abs3'!J1832,0)</f>
        <v>0</v>
      </c>
      <c r="L1832" s="8">
        <f>Gmden!M1831</f>
        <v>2484960.2808782621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ROUND(Anteile!$B$31/'Abs3'!$M$2102*'Abs3'!M1832,0)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70418</v>
      </c>
      <c r="B1833" s="9">
        <f t="shared" si="140"/>
        <v>7</v>
      </c>
      <c r="C1833" s="9">
        <f t="shared" si="141"/>
        <v>0</v>
      </c>
      <c r="D1833" s="7" t="str">
        <f>Gmden!D1832</f>
        <v>Schwendt</v>
      </c>
      <c r="E1833" s="8">
        <f>Gmden!E1832</f>
        <v>841</v>
      </c>
      <c r="F1833" s="37">
        <f>Gmden!N1832</f>
        <v>0</v>
      </c>
      <c r="G1833" s="8">
        <f t="shared" si="142"/>
        <v>0</v>
      </c>
      <c r="H1833" s="25">
        <f>ROUND(Anteile!$B$29/'Abs3'!$G$2102*'Abs3'!G1833,0)</f>
        <v>0</v>
      </c>
      <c r="I1833" s="37">
        <f>Gmden!O1832</f>
        <v>0</v>
      </c>
      <c r="J1833" s="8">
        <f t="shared" si="143"/>
        <v>0</v>
      </c>
      <c r="K1833" s="25">
        <f>ROUND(Anteile!$B$30/'Abs3'!$J$2102*'Abs3'!J1833,0)</f>
        <v>0</v>
      </c>
      <c r="L1833" s="8">
        <f>Gmden!M1832</f>
        <v>919098.51736447751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ROUND(Anteile!$B$31/'Abs3'!$M$2102*'Abs3'!M1833,0)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70419</v>
      </c>
      <c r="B1834" s="9">
        <f t="shared" si="140"/>
        <v>7</v>
      </c>
      <c r="C1834" s="9">
        <f t="shared" si="141"/>
        <v>0</v>
      </c>
      <c r="D1834" s="7" t="str">
        <f>Gmden!D1833</f>
        <v>Waidring</v>
      </c>
      <c r="E1834" s="8">
        <f>Gmden!E1833</f>
        <v>2038</v>
      </c>
      <c r="F1834" s="37">
        <f>Gmden!N1833</f>
        <v>0</v>
      </c>
      <c r="G1834" s="8">
        <f t="shared" si="142"/>
        <v>0</v>
      </c>
      <c r="H1834" s="25">
        <f>ROUND(Anteile!$B$29/'Abs3'!$G$2102*'Abs3'!G1834,0)</f>
        <v>0</v>
      </c>
      <c r="I1834" s="37">
        <f>Gmden!O1833</f>
        <v>0</v>
      </c>
      <c r="J1834" s="8">
        <f t="shared" si="143"/>
        <v>0</v>
      </c>
      <c r="K1834" s="25">
        <f>ROUND(Anteile!$B$30/'Abs3'!$J$2102*'Abs3'!J1834,0)</f>
        <v>0</v>
      </c>
      <c r="L1834" s="8">
        <f>Gmden!M1833</f>
        <v>2648744.7795270556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ROUND(Anteile!$B$31/'Abs3'!$M$2102*'Abs3'!M1834,0)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70420</v>
      </c>
      <c r="B1835" s="9">
        <f t="shared" si="140"/>
        <v>7</v>
      </c>
      <c r="C1835" s="9">
        <f t="shared" si="141"/>
        <v>0</v>
      </c>
      <c r="D1835" s="7" t="str">
        <f>Gmden!D1834</f>
        <v>Westendorf</v>
      </c>
      <c r="E1835" s="8">
        <f>Gmden!E1834</f>
        <v>3683</v>
      </c>
      <c r="F1835" s="37">
        <f>Gmden!N1834</f>
        <v>0</v>
      </c>
      <c r="G1835" s="8">
        <f t="shared" si="142"/>
        <v>0</v>
      </c>
      <c r="H1835" s="25">
        <f>ROUND(Anteile!$B$29/'Abs3'!$G$2102*'Abs3'!G1835,0)</f>
        <v>0</v>
      </c>
      <c r="I1835" s="37">
        <f>Gmden!O1834</f>
        <v>0</v>
      </c>
      <c r="J1835" s="8">
        <f t="shared" si="143"/>
        <v>0</v>
      </c>
      <c r="K1835" s="25">
        <f>ROUND(Anteile!$B$30/'Abs3'!$J$2102*'Abs3'!J1835,0)</f>
        <v>0</v>
      </c>
      <c r="L1835" s="8">
        <f>Gmden!M1834</f>
        <v>4815054.6187945167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ROUND(Anteile!$B$31/'Abs3'!$M$2102*'Abs3'!M1835,0)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70501</v>
      </c>
      <c r="B1836" s="9">
        <f t="shared" si="140"/>
        <v>7</v>
      </c>
      <c r="C1836" s="9">
        <f t="shared" si="141"/>
        <v>0</v>
      </c>
      <c r="D1836" s="7" t="str">
        <f>Gmden!D1835</f>
        <v>Alpbach</v>
      </c>
      <c r="E1836" s="8">
        <f>Gmden!E1835</f>
        <v>2550</v>
      </c>
      <c r="F1836" s="37">
        <f>Gmden!N1835</f>
        <v>0</v>
      </c>
      <c r="G1836" s="8">
        <f t="shared" si="142"/>
        <v>0</v>
      </c>
      <c r="H1836" s="25">
        <f>ROUND(Anteile!$B$29/'Abs3'!$G$2102*'Abs3'!G1836,0)</f>
        <v>0</v>
      </c>
      <c r="I1836" s="37">
        <f>Gmden!O1835</f>
        <v>0</v>
      </c>
      <c r="J1836" s="8">
        <f t="shared" si="143"/>
        <v>0</v>
      </c>
      <c r="K1836" s="25">
        <f>ROUND(Anteile!$B$30/'Abs3'!$J$2102*'Abs3'!J1836,0)</f>
        <v>0</v>
      </c>
      <c r="L1836" s="8">
        <f>Gmden!M1835</f>
        <v>3355513.8719501379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ROUND(Anteile!$B$31/'Abs3'!$M$2102*'Abs3'!M1836,0)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70502</v>
      </c>
      <c r="B1837" s="9">
        <f t="shared" si="140"/>
        <v>7</v>
      </c>
      <c r="C1837" s="9">
        <f t="shared" si="141"/>
        <v>0</v>
      </c>
      <c r="D1837" s="7" t="str">
        <f>Gmden!D1836</f>
        <v>Angath</v>
      </c>
      <c r="E1837" s="8">
        <f>Gmden!E1836</f>
        <v>986</v>
      </c>
      <c r="F1837" s="37">
        <f>Gmden!N1836</f>
        <v>0</v>
      </c>
      <c r="G1837" s="8">
        <f t="shared" si="142"/>
        <v>0</v>
      </c>
      <c r="H1837" s="25">
        <f>ROUND(Anteile!$B$29/'Abs3'!$G$2102*'Abs3'!G1837,0)</f>
        <v>0</v>
      </c>
      <c r="I1837" s="37">
        <f>Gmden!O1836</f>
        <v>0</v>
      </c>
      <c r="J1837" s="8">
        <f t="shared" si="143"/>
        <v>0</v>
      </c>
      <c r="K1837" s="25">
        <f>ROUND(Anteile!$B$30/'Abs3'!$J$2102*'Abs3'!J1837,0)</f>
        <v>0</v>
      </c>
      <c r="L1837" s="8">
        <f>Gmden!M1836</f>
        <v>1023840.610961261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ROUND(Anteile!$B$31/'Abs3'!$M$2102*'Abs3'!M1837,0)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70503</v>
      </c>
      <c r="B1838" s="9">
        <f t="shared" si="140"/>
        <v>7</v>
      </c>
      <c r="C1838" s="9">
        <f t="shared" si="141"/>
        <v>0</v>
      </c>
      <c r="D1838" s="7" t="str">
        <f>Gmden!D1837</f>
        <v>Bad Häring</v>
      </c>
      <c r="E1838" s="8">
        <f>Gmden!E1837</f>
        <v>2786</v>
      </c>
      <c r="F1838" s="37">
        <f>Gmden!N1837</f>
        <v>0</v>
      </c>
      <c r="G1838" s="8">
        <f t="shared" si="142"/>
        <v>0</v>
      </c>
      <c r="H1838" s="25">
        <f>ROUND(Anteile!$B$29/'Abs3'!$G$2102*'Abs3'!G1838,0)</f>
        <v>0</v>
      </c>
      <c r="I1838" s="37">
        <f>Gmden!O1837</f>
        <v>0</v>
      </c>
      <c r="J1838" s="8">
        <f t="shared" si="143"/>
        <v>0</v>
      </c>
      <c r="K1838" s="25">
        <f>ROUND(Anteile!$B$30/'Abs3'!$J$2102*'Abs3'!J1838,0)</f>
        <v>0</v>
      </c>
      <c r="L1838" s="8">
        <f>Gmden!M1837</f>
        <v>3241781.8522680546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ROUND(Anteile!$B$31/'Abs3'!$M$2102*'Abs3'!M1838,0)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70504</v>
      </c>
      <c r="B1839" s="9">
        <f t="shared" si="140"/>
        <v>7</v>
      </c>
      <c r="C1839" s="9">
        <f t="shared" si="141"/>
        <v>0</v>
      </c>
      <c r="D1839" s="7" t="str">
        <f>Gmden!D1838</f>
        <v>Brandenberg</v>
      </c>
      <c r="E1839" s="8">
        <f>Gmden!E1838</f>
        <v>1524</v>
      </c>
      <c r="F1839" s="37">
        <f>Gmden!N1838</f>
        <v>0</v>
      </c>
      <c r="G1839" s="8">
        <f t="shared" si="142"/>
        <v>0</v>
      </c>
      <c r="H1839" s="25">
        <f>ROUND(Anteile!$B$29/'Abs3'!$G$2102*'Abs3'!G1839,0)</f>
        <v>0</v>
      </c>
      <c r="I1839" s="37">
        <f>Gmden!O1838</f>
        <v>0</v>
      </c>
      <c r="J1839" s="8">
        <f t="shared" si="143"/>
        <v>0</v>
      </c>
      <c r="K1839" s="25">
        <f>ROUND(Anteile!$B$30/'Abs3'!$J$2102*'Abs3'!J1839,0)</f>
        <v>0</v>
      </c>
      <c r="L1839" s="8">
        <f>Gmden!M1838</f>
        <v>1512715.3318399845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ROUND(Anteile!$B$31/'Abs3'!$M$2102*'Abs3'!M1839,0)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70505</v>
      </c>
      <c r="B1840" s="9">
        <f t="shared" si="140"/>
        <v>7</v>
      </c>
      <c r="C1840" s="9">
        <f t="shared" si="141"/>
        <v>0</v>
      </c>
      <c r="D1840" s="7" t="str">
        <f>Gmden!D1839</f>
        <v>Breitenbach am Inn</v>
      </c>
      <c r="E1840" s="8">
        <f>Gmden!E1839</f>
        <v>3491</v>
      </c>
      <c r="F1840" s="37">
        <f>Gmden!N1839</f>
        <v>0</v>
      </c>
      <c r="G1840" s="8">
        <f t="shared" si="142"/>
        <v>0</v>
      </c>
      <c r="H1840" s="25">
        <f>ROUND(Anteile!$B$29/'Abs3'!$G$2102*'Abs3'!G1840,0)</f>
        <v>0</v>
      </c>
      <c r="I1840" s="37">
        <f>Gmden!O1839</f>
        <v>0</v>
      </c>
      <c r="J1840" s="8">
        <f t="shared" si="143"/>
        <v>0</v>
      </c>
      <c r="K1840" s="25">
        <f>ROUND(Anteile!$B$30/'Abs3'!$J$2102*'Abs3'!J1840,0)</f>
        <v>0</v>
      </c>
      <c r="L1840" s="8">
        <f>Gmden!M1839</f>
        <v>3534603.7851818451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ROUND(Anteile!$B$31/'Abs3'!$M$2102*'Abs3'!M1840,0)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70506</v>
      </c>
      <c r="B1841" s="9">
        <f t="shared" si="140"/>
        <v>7</v>
      </c>
      <c r="C1841" s="9">
        <f t="shared" si="141"/>
        <v>0</v>
      </c>
      <c r="D1841" s="7" t="str">
        <f>Gmden!D1840</f>
        <v>Brixlegg</v>
      </c>
      <c r="E1841" s="8">
        <f>Gmden!E1840</f>
        <v>3001</v>
      </c>
      <c r="F1841" s="37">
        <f>Gmden!N1840</f>
        <v>0</v>
      </c>
      <c r="G1841" s="8">
        <f t="shared" si="142"/>
        <v>0</v>
      </c>
      <c r="H1841" s="25">
        <f>ROUND(Anteile!$B$29/'Abs3'!$G$2102*'Abs3'!G1841,0)</f>
        <v>0</v>
      </c>
      <c r="I1841" s="37">
        <f>Gmden!O1840</f>
        <v>0</v>
      </c>
      <c r="J1841" s="8">
        <f t="shared" si="143"/>
        <v>0</v>
      </c>
      <c r="K1841" s="25">
        <f>ROUND(Anteile!$B$30/'Abs3'!$J$2102*'Abs3'!J1841,0)</f>
        <v>0</v>
      </c>
      <c r="L1841" s="8">
        <f>Gmden!M1840</f>
        <v>4758314.2238063179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ROUND(Anteile!$B$31/'Abs3'!$M$2102*'Abs3'!M1841,0)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70508</v>
      </c>
      <c r="B1842" s="9">
        <f t="shared" si="140"/>
        <v>7</v>
      </c>
      <c r="C1842" s="9">
        <f t="shared" si="141"/>
        <v>0</v>
      </c>
      <c r="D1842" s="7" t="str">
        <f>Gmden!D1841</f>
        <v>Ebbs</v>
      </c>
      <c r="E1842" s="8">
        <f>Gmden!E1841</f>
        <v>5617</v>
      </c>
      <c r="F1842" s="37">
        <f>Gmden!N1841</f>
        <v>0</v>
      </c>
      <c r="G1842" s="8">
        <f t="shared" si="142"/>
        <v>0</v>
      </c>
      <c r="H1842" s="25">
        <f>ROUND(Anteile!$B$29/'Abs3'!$G$2102*'Abs3'!G1842,0)</f>
        <v>0</v>
      </c>
      <c r="I1842" s="37">
        <f>Gmden!O1841</f>
        <v>0</v>
      </c>
      <c r="J1842" s="8">
        <f t="shared" si="143"/>
        <v>0</v>
      </c>
      <c r="K1842" s="25">
        <f>ROUND(Anteile!$B$30/'Abs3'!$J$2102*'Abs3'!J1842,0)</f>
        <v>0</v>
      </c>
      <c r="L1842" s="8">
        <f>Gmden!M1841</f>
        <v>7564636.9512051418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ROUND(Anteile!$B$31/'Abs3'!$M$2102*'Abs3'!M1842,0)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70509</v>
      </c>
      <c r="B1843" s="9">
        <f t="shared" si="140"/>
        <v>7</v>
      </c>
      <c r="C1843" s="9">
        <f t="shared" si="141"/>
        <v>0</v>
      </c>
      <c r="D1843" s="7" t="str">
        <f>Gmden!D1842</f>
        <v>Ellmau</v>
      </c>
      <c r="E1843" s="8">
        <f>Gmden!E1842</f>
        <v>2810</v>
      </c>
      <c r="F1843" s="37">
        <f>Gmden!N1842</f>
        <v>0</v>
      </c>
      <c r="G1843" s="8">
        <f t="shared" si="142"/>
        <v>0</v>
      </c>
      <c r="H1843" s="25">
        <f>ROUND(Anteile!$B$29/'Abs3'!$G$2102*'Abs3'!G1843,0)</f>
        <v>0</v>
      </c>
      <c r="I1843" s="37">
        <f>Gmden!O1842</f>
        <v>0</v>
      </c>
      <c r="J1843" s="8">
        <f t="shared" si="143"/>
        <v>0</v>
      </c>
      <c r="K1843" s="25">
        <f>ROUND(Anteile!$B$30/'Abs3'!$J$2102*'Abs3'!J1843,0)</f>
        <v>0</v>
      </c>
      <c r="L1843" s="8">
        <f>Gmden!M1842</f>
        <v>4776447.067395878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ROUND(Anteile!$B$31/'Abs3'!$M$2102*'Abs3'!M1843,0)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70510</v>
      </c>
      <c r="B1844" s="9">
        <f t="shared" si="140"/>
        <v>7</v>
      </c>
      <c r="C1844" s="9">
        <f t="shared" si="141"/>
        <v>0</v>
      </c>
      <c r="D1844" s="7" t="str">
        <f>Gmden!D1843</f>
        <v>Erl</v>
      </c>
      <c r="E1844" s="8">
        <f>Gmden!E1843</f>
        <v>1566</v>
      </c>
      <c r="F1844" s="37">
        <f>Gmden!N1843</f>
        <v>0</v>
      </c>
      <c r="G1844" s="8">
        <f t="shared" si="142"/>
        <v>0</v>
      </c>
      <c r="H1844" s="25">
        <f>ROUND(Anteile!$B$29/'Abs3'!$G$2102*'Abs3'!G1844,0)</f>
        <v>0</v>
      </c>
      <c r="I1844" s="37">
        <f>Gmden!O1843</f>
        <v>0</v>
      </c>
      <c r="J1844" s="8">
        <f t="shared" si="143"/>
        <v>0</v>
      </c>
      <c r="K1844" s="25">
        <f>ROUND(Anteile!$B$30/'Abs3'!$J$2102*'Abs3'!J1844,0)</f>
        <v>0</v>
      </c>
      <c r="L1844" s="8">
        <f>Gmden!M1843</f>
        <v>1903243.5071614408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ROUND(Anteile!$B$31/'Abs3'!$M$2102*'Abs3'!M1844,0)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70511</v>
      </c>
      <c r="B1845" s="9">
        <f t="shared" si="140"/>
        <v>7</v>
      </c>
      <c r="C1845" s="9">
        <f t="shared" si="141"/>
        <v>0</v>
      </c>
      <c r="D1845" s="7" t="str">
        <f>Gmden!D1844</f>
        <v>Kirchbichl</v>
      </c>
      <c r="E1845" s="8">
        <f>Gmden!E1844</f>
        <v>5864</v>
      </c>
      <c r="F1845" s="37">
        <f>Gmden!N1844</f>
        <v>0</v>
      </c>
      <c r="G1845" s="8">
        <f t="shared" si="142"/>
        <v>0</v>
      </c>
      <c r="H1845" s="25">
        <f>ROUND(Anteile!$B$29/'Abs3'!$G$2102*'Abs3'!G1845,0)</f>
        <v>0</v>
      </c>
      <c r="I1845" s="37">
        <f>Gmden!O1844</f>
        <v>0</v>
      </c>
      <c r="J1845" s="8">
        <f t="shared" si="143"/>
        <v>0</v>
      </c>
      <c r="K1845" s="25">
        <f>ROUND(Anteile!$B$30/'Abs3'!$J$2102*'Abs3'!J1845,0)</f>
        <v>0</v>
      </c>
      <c r="L1845" s="8">
        <f>Gmden!M1844</f>
        <v>8097778.5726175718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ROUND(Anteile!$B$31/'Abs3'!$M$2102*'Abs3'!M1845,0)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70512</v>
      </c>
      <c r="B1846" s="9">
        <f t="shared" si="140"/>
        <v>7</v>
      </c>
      <c r="C1846" s="9">
        <f t="shared" si="141"/>
        <v>0</v>
      </c>
      <c r="D1846" s="7" t="str">
        <f>Gmden!D1845</f>
        <v>Kramsach</v>
      </c>
      <c r="E1846" s="8">
        <f>Gmden!E1845</f>
        <v>4928</v>
      </c>
      <c r="F1846" s="37">
        <f>Gmden!N1845</f>
        <v>0</v>
      </c>
      <c r="G1846" s="8">
        <f t="shared" si="142"/>
        <v>0</v>
      </c>
      <c r="H1846" s="25">
        <f>ROUND(Anteile!$B$29/'Abs3'!$G$2102*'Abs3'!G1846,0)</f>
        <v>0</v>
      </c>
      <c r="I1846" s="37">
        <f>Gmden!O1845</f>
        <v>0</v>
      </c>
      <c r="J1846" s="8">
        <f t="shared" si="143"/>
        <v>0</v>
      </c>
      <c r="K1846" s="25">
        <f>ROUND(Anteile!$B$30/'Abs3'!$J$2102*'Abs3'!J1846,0)</f>
        <v>0</v>
      </c>
      <c r="L1846" s="8">
        <f>Gmden!M1845</f>
        <v>6346446.705971634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ROUND(Anteile!$B$31/'Abs3'!$M$2102*'Abs3'!M1846,0)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70513</v>
      </c>
      <c r="B1847" s="9">
        <f t="shared" si="140"/>
        <v>7</v>
      </c>
      <c r="C1847" s="9">
        <f t="shared" si="141"/>
        <v>1</v>
      </c>
      <c r="D1847" s="7" t="str">
        <f>Gmden!D1846</f>
        <v>Kufstein</v>
      </c>
      <c r="E1847" s="8">
        <f>Gmden!E1846</f>
        <v>19385</v>
      </c>
      <c r="F1847" s="37">
        <f>Gmden!N1846</f>
        <v>0</v>
      </c>
      <c r="G1847" s="8">
        <f t="shared" si="142"/>
        <v>0</v>
      </c>
      <c r="H1847" s="25">
        <f>ROUND(Anteile!$B$29/'Abs3'!$G$2102*'Abs3'!G1847,0)</f>
        <v>0</v>
      </c>
      <c r="I1847" s="37">
        <f>Gmden!O1846</f>
        <v>0</v>
      </c>
      <c r="J1847" s="8">
        <f t="shared" si="143"/>
        <v>0</v>
      </c>
      <c r="K1847" s="25">
        <f>ROUND(Anteile!$B$30/'Abs3'!$J$2102*'Abs3'!J1847,0)</f>
        <v>0</v>
      </c>
      <c r="L1847" s="8">
        <f>Gmden!M1846</f>
        <v>32911065.934046064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ROUND(Anteile!$B$31/'Abs3'!$M$2102*'Abs3'!M1847,0)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70514</v>
      </c>
      <c r="B1848" s="9">
        <f t="shared" si="140"/>
        <v>7</v>
      </c>
      <c r="C1848" s="9">
        <f t="shared" si="141"/>
        <v>0</v>
      </c>
      <c r="D1848" s="7" t="str">
        <f>Gmden!D1847</f>
        <v>Kundl</v>
      </c>
      <c r="E1848" s="8">
        <f>Gmden!E1847</f>
        <v>4599</v>
      </c>
      <c r="F1848" s="37">
        <f>Gmden!N1847</f>
        <v>0</v>
      </c>
      <c r="G1848" s="8">
        <f t="shared" si="142"/>
        <v>0</v>
      </c>
      <c r="H1848" s="25">
        <f>ROUND(Anteile!$B$29/'Abs3'!$G$2102*'Abs3'!G1848,0)</f>
        <v>0</v>
      </c>
      <c r="I1848" s="37">
        <f>Gmden!O1847</f>
        <v>0</v>
      </c>
      <c r="J1848" s="8">
        <f t="shared" si="143"/>
        <v>0</v>
      </c>
      <c r="K1848" s="25">
        <f>ROUND(Anteile!$B$30/'Abs3'!$J$2102*'Abs3'!J1848,0)</f>
        <v>0</v>
      </c>
      <c r="L1848" s="8">
        <f>Gmden!M1847</f>
        <v>13143312.636643264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ROUND(Anteile!$B$31/'Abs3'!$M$2102*'Abs3'!M1848,0)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70515</v>
      </c>
      <c r="B1849" s="9">
        <f t="shared" si="140"/>
        <v>7</v>
      </c>
      <c r="C1849" s="9">
        <f t="shared" si="141"/>
        <v>0</v>
      </c>
      <c r="D1849" s="7" t="str">
        <f>Gmden!D1848</f>
        <v>Langkampfen</v>
      </c>
      <c r="E1849" s="8">
        <f>Gmden!E1848</f>
        <v>4163</v>
      </c>
      <c r="F1849" s="37">
        <f>Gmden!N1848</f>
        <v>0</v>
      </c>
      <c r="G1849" s="8">
        <f t="shared" si="142"/>
        <v>0</v>
      </c>
      <c r="H1849" s="25">
        <f>ROUND(Anteile!$B$29/'Abs3'!$G$2102*'Abs3'!G1849,0)</f>
        <v>0</v>
      </c>
      <c r="I1849" s="37">
        <f>Gmden!O1848</f>
        <v>0</v>
      </c>
      <c r="J1849" s="8">
        <f t="shared" si="143"/>
        <v>0</v>
      </c>
      <c r="K1849" s="25">
        <f>ROUND(Anteile!$B$30/'Abs3'!$J$2102*'Abs3'!J1849,0)</f>
        <v>0</v>
      </c>
      <c r="L1849" s="8">
        <f>Gmden!M1848</f>
        <v>9879776.7809373103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ROUND(Anteile!$B$31/'Abs3'!$M$2102*'Abs3'!M1849,0)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70516</v>
      </c>
      <c r="B1850" s="9">
        <f t="shared" si="140"/>
        <v>7</v>
      </c>
      <c r="C1850" s="9">
        <f t="shared" si="141"/>
        <v>0</v>
      </c>
      <c r="D1850" s="7" t="str">
        <f>Gmden!D1849</f>
        <v>Mariastein</v>
      </c>
      <c r="E1850" s="8">
        <f>Gmden!E1849</f>
        <v>392</v>
      </c>
      <c r="F1850" s="37">
        <f>Gmden!N1849</f>
        <v>0</v>
      </c>
      <c r="G1850" s="8">
        <f t="shared" si="142"/>
        <v>0</v>
      </c>
      <c r="H1850" s="25">
        <f>ROUND(Anteile!$B$29/'Abs3'!$G$2102*'Abs3'!G1850,0)</f>
        <v>0</v>
      </c>
      <c r="I1850" s="37">
        <f>Gmden!O1849</f>
        <v>0</v>
      </c>
      <c r="J1850" s="8">
        <f t="shared" si="143"/>
        <v>0</v>
      </c>
      <c r="K1850" s="25">
        <f>ROUND(Anteile!$B$30/'Abs3'!$J$2102*'Abs3'!J1850,0)</f>
        <v>0</v>
      </c>
      <c r="L1850" s="8">
        <f>Gmden!M1849</f>
        <v>448317.64287952287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ROUND(Anteile!$B$31/'Abs3'!$M$2102*'Abs3'!M1850,0)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70517</v>
      </c>
      <c r="B1851" s="9">
        <f t="shared" si="140"/>
        <v>7</v>
      </c>
      <c r="C1851" s="9">
        <f t="shared" si="141"/>
        <v>0</v>
      </c>
      <c r="D1851" s="7" t="str">
        <f>Gmden!D1850</f>
        <v>Münster</v>
      </c>
      <c r="E1851" s="8">
        <f>Gmden!E1850</f>
        <v>3343</v>
      </c>
      <c r="F1851" s="37">
        <f>Gmden!N1850</f>
        <v>0</v>
      </c>
      <c r="G1851" s="8">
        <f t="shared" si="142"/>
        <v>0</v>
      </c>
      <c r="H1851" s="25">
        <f>ROUND(Anteile!$B$29/'Abs3'!$G$2102*'Abs3'!G1851,0)</f>
        <v>0</v>
      </c>
      <c r="I1851" s="37">
        <f>Gmden!O1850</f>
        <v>0</v>
      </c>
      <c r="J1851" s="8">
        <f t="shared" si="143"/>
        <v>0</v>
      </c>
      <c r="K1851" s="25">
        <f>ROUND(Anteile!$B$30/'Abs3'!$J$2102*'Abs3'!J1851,0)</f>
        <v>0</v>
      </c>
      <c r="L1851" s="8">
        <f>Gmden!M1850</f>
        <v>3758097.0855113519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ROUND(Anteile!$B$31/'Abs3'!$M$2102*'Abs3'!M1851,0)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70518</v>
      </c>
      <c r="B1852" s="9">
        <f t="shared" si="140"/>
        <v>7</v>
      </c>
      <c r="C1852" s="9">
        <f t="shared" si="141"/>
        <v>0</v>
      </c>
      <c r="D1852" s="7" t="str">
        <f>Gmden!D1851</f>
        <v>Niederndorf</v>
      </c>
      <c r="E1852" s="8">
        <f>Gmden!E1851</f>
        <v>2767</v>
      </c>
      <c r="F1852" s="37">
        <f>Gmden!N1851</f>
        <v>0</v>
      </c>
      <c r="G1852" s="8">
        <f t="shared" si="142"/>
        <v>0</v>
      </c>
      <c r="H1852" s="25">
        <f>ROUND(Anteile!$B$29/'Abs3'!$G$2102*'Abs3'!G1852,0)</f>
        <v>0</v>
      </c>
      <c r="I1852" s="37">
        <f>Gmden!O1851</f>
        <v>0</v>
      </c>
      <c r="J1852" s="8">
        <f t="shared" si="143"/>
        <v>0</v>
      </c>
      <c r="K1852" s="25">
        <f>ROUND(Anteile!$B$30/'Abs3'!$J$2102*'Abs3'!J1852,0)</f>
        <v>0</v>
      </c>
      <c r="L1852" s="8">
        <f>Gmden!M1851</f>
        <v>3408681.7938208226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ROUND(Anteile!$B$31/'Abs3'!$M$2102*'Abs3'!M1852,0)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70519</v>
      </c>
      <c r="B1853" s="9">
        <f t="shared" si="140"/>
        <v>7</v>
      </c>
      <c r="C1853" s="9">
        <f t="shared" si="141"/>
        <v>0</v>
      </c>
      <c r="D1853" s="7" t="str">
        <f>Gmden!D1852</f>
        <v>Niederndorferberg</v>
      </c>
      <c r="E1853" s="8">
        <f>Gmden!E1852</f>
        <v>724</v>
      </c>
      <c r="F1853" s="37">
        <f>Gmden!N1852</f>
        <v>0</v>
      </c>
      <c r="G1853" s="8">
        <f t="shared" si="142"/>
        <v>0</v>
      </c>
      <c r="H1853" s="25">
        <f>ROUND(Anteile!$B$29/'Abs3'!$G$2102*'Abs3'!G1853,0)</f>
        <v>0</v>
      </c>
      <c r="I1853" s="37">
        <f>Gmden!O1852</f>
        <v>0</v>
      </c>
      <c r="J1853" s="8">
        <f t="shared" si="143"/>
        <v>0</v>
      </c>
      <c r="K1853" s="25">
        <f>ROUND(Anteile!$B$30/'Abs3'!$J$2102*'Abs3'!J1853,0)</f>
        <v>0</v>
      </c>
      <c r="L1853" s="8">
        <f>Gmden!M1852</f>
        <v>704944.71719366219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ROUND(Anteile!$B$31/'Abs3'!$M$2102*'Abs3'!M1853,0)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70520</v>
      </c>
      <c r="B1854" s="9">
        <f t="shared" si="140"/>
        <v>7</v>
      </c>
      <c r="C1854" s="9">
        <f t="shared" si="141"/>
        <v>0</v>
      </c>
      <c r="D1854" s="7" t="str">
        <f>Gmden!D1853</f>
        <v>Radfeld</v>
      </c>
      <c r="E1854" s="8">
        <f>Gmden!E1853</f>
        <v>2520</v>
      </c>
      <c r="F1854" s="37">
        <f>Gmden!N1853</f>
        <v>0</v>
      </c>
      <c r="G1854" s="8">
        <f t="shared" si="142"/>
        <v>0</v>
      </c>
      <c r="H1854" s="25">
        <f>ROUND(Anteile!$B$29/'Abs3'!$G$2102*'Abs3'!G1854,0)</f>
        <v>0</v>
      </c>
      <c r="I1854" s="37">
        <f>Gmden!O1853</f>
        <v>0</v>
      </c>
      <c r="J1854" s="8">
        <f t="shared" si="143"/>
        <v>0</v>
      </c>
      <c r="K1854" s="25">
        <f>ROUND(Anteile!$B$30/'Abs3'!$J$2102*'Abs3'!J1854,0)</f>
        <v>0</v>
      </c>
      <c r="L1854" s="8">
        <f>Gmden!M1853</f>
        <v>3795635.0832584668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ROUND(Anteile!$B$31/'Abs3'!$M$2102*'Abs3'!M1854,0)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70521</v>
      </c>
      <c r="B1855" s="9">
        <f t="shared" si="140"/>
        <v>7</v>
      </c>
      <c r="C1855" s="9">
        <f t="shared" si="141"/>
        <v>0</v>
      </c>
      <c r="D1855" s="7" t="str">
        <f>Gmden!D1854</f>
        <v>Rattenberg</v>
      </c>
      <c r="E1855" s="8">
        <f>Gmden!E1854</f>
        <v>413</v>
      </c>
      <c r="F1855" s="37">
        <f>Gmden!N1854</f>
        <v>0</v>
      </c>
      <c r="G1855" s="8">
        <f t="shared" si="142"/>
        <v>0</v>
      </c>
      <c r="H1855" s="25">
        <f>ROUND(Anteile!$B$29/'Abs3'!$G$2102*'Abs3'!G1855,0)</f>
        <v>0</v>
      </c>
      <c r="I1855" s="37">
        <f>Gmden!O1854</f>
        <v>0</v>
      </c>
      <c r="J1855" s="8">
        <f t="shared" si="143"/>
        <v>0</v>
      </c>
      <c r="K1855" s="25">
        <f>ROUND(Anteile!$B$30/'Abs3'!$J$2102*'Abs3'!J1855,0)</f>
        <v>0</v>
      </c>
      <c r="L1855" s="8">
        <f>Gmden!M1854</f>
        <v>613491.91566789022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ROUND(Anteile!$B$31/'Abs3'!$M$2102*'Abs3'!M1855,0)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70522</v>
      </c>
      <c r="B1856" s="9">
        <f t="shared" si="140"/>
        <v>7</v>
      </c>
      <c r="C1856" s="9">
        <f t="shared" si="141"/>
        <v>0</v>
      </c>
      <c r="D1856" s="7" t="str">
        <f>Gmden!D1855</f>
        <v>Reith im Alpbachtal</v>
      </c>
      <c r="E1856" s="8">
        <f>Gmden!E1855</f>
        <v>2767</v>
      </c>
      <c r="F1856" s="37">
        <f>Gmden!N1855</f>
        <v>0</v>
      </c>
      <c r="G1856" s="8">
        <f t="shared" si="142"/>
        <v>0</v>
      </c>
      <c r="H1856" s="25">
        <f>ROUND(Anteile!$B$29/'Abs3'!$G$2102*'Abs3'!G1856,0)</f>
        <v>0</v>
      </c>
      <c r="I1856" s="37">
        <f>Gmden!O1855</f>
        <v>0</v>
      </c>
      <c r="J1856" s="8">
        <f t="shared" si="143"/>
        <v>0</v>
      </c>
      <c r="K1856" s="25">
        <f>ROUND(Anteile!$B$30/'Abs3'!$J$2102*'Abs3'!J1856,0)</f>
        <v>0</v>
      </c>
      <c r="L1856" s="8">
        <f>Gmden!M1855</f>
        <v>3375884.5853083953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ROUND(Anteile!$B$31/'Abs3'!$M$2102*'Abs3'!M1856,0)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70523</v>
      </c>
      <c r="B1857" s="9">
        <f t="shared" si="140"/>
        <v>7</v>
      </c>
      <c r="C1857" s="9">
        <f t="shared" si="141"/>
        <v>0</v>
      </c>
      <c r="D1857" s="7" t="str">
        <f>Gmden!D1856</f>
        <v>Rettenschöss</v>
      </c>
      <c r="E1857" s="8">
        <f>Gmden!E1856</f>
        <v>522</v>
      </c>
      <c r="F1857" s="37">
        <f>Gmden!N1856</f>
        <v>0</v>
      </c>
      <c r="G1857" s="8">
        <f t="shared" si="142"/>
        <v>0</v>
      </c>
      <c r="H1857" s="25">
        <f>ROUND(Anteile!$B$29/'Abs3'!$G$2102*'Abs3'!G1857,0)</f>
        <v>0</v>
      </c>
      <c r="I1857" s="37">
        <f>Gmden!O1856</f>
        <v>0</v>
      </c>
      <c r="J1857" s="8">
        <f t="shared" si="143"/>
        <v>0</v>
      </c>
      <c r="K1857" s="25">
        <f>ROUND(Anteile!$B$30/'Abs3'!$J$2102*'Abs3'!J1857,0)</f>
        <v>0</v>
      </c>
      <c r="L1857" s="8">
        <f>Gmden!M1856</f>
        <v>530036.65905381367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ROUND(Anteile!$B$31/'Abs3'!$M$2102*'Abs3'!M1857,0)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70524</v>
      </c>
      <c r="B1858" s="9">
        <f t="shared" si="140"/>
        <v>7</v>
      </c>
      <c r="C1858" s="9">
        <f t="shared" si="141"/>
        <v>0</v>
      </c>
      <c r="D1858" s="7" t="str">
        <f>Gmden!D1857</f>
        <v>Scheffau am Wilden Kaiser</v>
      </c>
      <c r="E1858" s="8">
        <f>Gmden!E1857</f>
        <v>1463</v>
      </c>
      <c r="F1858" s="37">
        <f>Gmden!N1857</f>
        <v>0</v>
      </c>
      <c r="G1858" s="8">
        <f t="shared" si="142"/>
        <v>0</v>
      </c>
      <c r="H1858" s="25">
        <f>ROUND(Anteile!$B$29/'Abs3'!$G$2102*'Abs3'!G1858,0)</f>
        <v>0</v>
      </c>
      <c r="I1858" s="37">
        <f>Gmden!O1857</f>
        <v>0</v>
      </c>
      <c r="J1858" s="8">
        <f t="shared" si="143"/>
        <v>0</v>
      </c>
      <c r="K1858" s="25">
        <f>ROUND(Anteile!$B$30/'Abs3'!$J$2102*'Abs3'!J1858,0)</f>
        <v>0</v>
      </c>
      <c r="L1858" s="8">
        <f>Gmden!M1857</f>
        <v>2042411.1796567375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ROUND(Anteile!$B$31/'Abs3'!$M$2102*'Abs3'!M1858,0)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70525</v>
      </c>
      <c r="B1859" s="9">
        <f t="shared" si="140"/>
        <v>7</v>
      </c>
      <c r="C1859" s="9">
        <f t="shared" si="141"/>
        <v>0</v>
      </c>
      <c r="D1859" s="7" t="str">
        <f>Gmden!D1858</f>
        <v>Schwoich</v>
      </c>
      <c r="E1859" s="8">
        <f>Gmden!E1858</f>
        <v>2506</v>
      </c>
      <c r="F1859" s="37">
        <f>Gmden!N1858</f>
        <v>0</v>
      </c>
      <c r="G1859" s="8">
        <f t="shared" si="142"/>
        <v>0</v>
      </c>
      <c r="H1859" s="25">
        <f>ROUND(Anteile!$B$29/'Abs3'!$G$2102*'Abs3'!G1859,0)</f>
        <v>0</v>
      </c>
      <c r="I1859" s="37">
        <f>Gmden!O1858</f>
        <v>0</v>
      </c>
      <c r="J1859" s="8">
        <f t="shared" si="143"/>
        <v>0</v>
      </c>
      <c r="K1859" s="25">
        <f>ROUND(Anteile!$B$30/'Abs3'!$J$2102*'Abs3'!J1859,0)</f>
        <v>0</v>
      </c>
      <c r="L1859" s="8">
        <f>Gmden!M1858</f>
        <v>3273500.677653607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ROUND(Anteile!$B$31/'Abs3'!$M$2102*'Abs3'!M1859,0)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70526</v>
      </c>
      <c r="B1860" s="9">
        <f t="shared" si="140"/>
        <v>7</v>
      </c>
      <c r="C1860" s="9">
        <f t="shared" si="141"/>
        <v>0</v>
      </c>
      <c r="D1860" s="7" t="str">
        <f>Gmden!D1859</f>
        <v>Söll</v>
      </c>
      <c r="E1860" s="8">
        <f>Gmden!E1859</f>
        <v>3666</v>
      </c>
      <c r="F1860" s="37">
        <f>Gmden!N1859</f>
        <v>0</v>
      </c>
      <c r="G1860" s="8">
        <f t="shared" si="142"/>
        <v>0</v>
      </c>
      <c r="H1860" s="25">
        <f>ROUND(Anteile!$B$29/'Abs3'!$G$2102*'Abs3'!G1860,0)</f>
        <v>0</v>
      </c>
      <c r="I1860" s="37">
        <f>Gmden!O1859</f>
        <v>0</v>
      </c>
      <c r="J1860" s="8">
        <f t="shared" si="143"/>
        <v>0</v>
      </c>
      <c r="K1860" s="25">
        <f>ROUND(Anteile!$B$30/'Abs3'!$J$2102*'Abs3'!J1860,0)</f>
        <v>0</v>
      </c>
      <c r="L1860" s="8">
        <f>Gmden!M1859</f>
        <v>5281620.4041322898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ROUND(Anteile!$B$31/'Abs3'!$M$2102*'Abs3'!M1860,0)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70527</v>
      </c>
      <c r="B1861" s="9">
        <f t="shared" si="140"/>
        <v>7</v>
      </c>
      <c r="C1861" s="9">
        <f t="shared" si="141"/>
        <v>0</v>
      </c>
      <c r="D1861" s="7" t="str">
        <f>Gmden!D1860</f>
        <v>Thiersee</v>
      </c>
      <c r="E1861" s="8">
        <f>Gmden!E1860</f>
        <v>3010</v>
      </c>
      <c r="F1861" s="37">
        <f>Gmden!N1860</f>
        <v>0</v>
      </c>
      <c r="G1861" s="8">
        <f t="shared" si="142"/>
        <v>0</v>
      </c>
      <c r="H1861" s="25">
        <f>ROUND(Anteile!$B$29/'Abs3'!$G$2102*'Abs3'!G1861,0)</f>
        <v>0</v>
      </c>
      <c r="I1861" s="37">
        <f>Gmden!O1860</f>
        <v>0</v>
      </c>
      <c r="J1861" s="8">
        <f t="shared" si="143"/>
        <v>0</v>
      </c>
      <c r="K1861" s="25">
        <f>ROUND(Anteile!$B$30/'Abs3'!$J$2102*'Abs3'!J1861,0)</f>
        <v>0</v>
      </c>
      <c r="L1861" s="8">
        <f>Gmden!M1860</f>
        <v>3520386.4948122203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ROUND(Anteile!$B$31/'Abs3'!$M$2102*'Abs3'!M1861,0)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70528</v>
      </c>
      <c r="B1862" s="9">
        <f t="shared" si="140"/>
        <v>7</v>
      </c>
      <c r="C1862" s="9">
        <f t="shared" si="141"/>
        <v>0</v>
      </c>
      <c r="D1862" s="7" t="str">
        <f>Gmden!D1861</f>
        <v>Angerberg</v>
      </c>
      <c r="E1862" s="8">
        <f>Gmden!E1861</f>
        <v>1908</v>
      </c>
      <c r="F1862" s="37">
        <f>Gmden!N1861</f>
        <v>0</v>
      </c>
      <c r="G1862" s="8">
        <f t="shared" si="142"/>
        <v>0</v>
      </c>
      <c r="H1862" s="25">
        <f>ROUND(Anteile!$B$29/'Abs3'!$G$2102*'Abs3'!G1862,0)</f>
        <v>0</v>
      </c>
      <c r="I1862" s="37">
        <f>Gmden!O1861</f>
        <v>0</v>
      </c>
      <c r="J1862" s="8">
        <f t="shared" si="143"/>
        <v>0</v>
      </c>
      <c r="K1862" s="25">
        <f>ROUND(Anteile!$B$30/'Abs3'!$J$2102*'Abs3'!J1862,0)</f>
        <v>0</v>
      </c>
      <c r="L1862" s="8">
        <f>Gmden!M1861</f>
        <v>1939613.2122290439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ROUND(Anteile!$B$31/'Abs3'!$M$2102*'Abs3'!M1862,0)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70529</v>
      </c>
      <c r="B1863" s="9">
        <f t="shared" si="140"/>
        <v>7</v>
      </c>
      <c r="C1863" s="9">
        <f t="shared" si="141"/>
        <v>0</v>
      </c>
      <c r="D1863" s="7" t="str">
        <f>Gmden!D1862</f>
        <v>Walchsee</v>
      </c>
      <c r="E1863" s="8">
        <f>Gmden!E1862</f>
        <v>1912</v>
      </c>
      <c r="F1863" s="37">
        <f>Gmden!N1862</f>
        <v>0</v>
      </c>
      <c r="G1863" s="8">
        <f t="shared" si="142"/>
        <v>0</v>
      </c>
      <c r="H1863" s="25">
        <f>ROUND(Anteile!$B$29/'Abs3'!$G$2102*'Abs3'!G1863,0)</f>
        <v>0</v>
      </c>
      <c r="I1863" s="37">
        <f>Gmden!O1862</f>
        <v>0</v>
      </c>
      <c r="J1863" s="8">
        <f t="shared" si="143"/>
        <v>0</v>
      </c>
      <c r="K1863" s="25">
        <f>ROUND(Anteile!$B$30/'Abs3'!$J$2102*'Abs3'!J1863,0)</f>
        <v>0</v>
      </c>
      <c r="L1863" s="8">
        <f>Gmden!M1862</f>
        <v>2744342.5290683638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ROUND(Anteile!$B$31/'Abs3'!$M$2102*'Abs3'!M1863,0)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70530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Wildschönau</v>
      </c>
      <c r="E1864" s="8">
        <f>Gmden!E1863</f>
        <v>4266</v>
      </c>
      <c r="F1864" s="37">
        <f>Gmden!N1863</f>
        <v>0</v>
      </c>
      <c r="G1864" s="8">
        <f t="shared" ref="G1864:G1927" si="147">IF(AND(E1864&gt;$G$5,F1864=1),E1864,0)</f>
        <v>0</v>
      </c>
      <c r="H1864" s="25">
        <f>ROUND(Anteile!$B$29/'Abs3'!$G$2102*'Abs3'!G1864,0)</f>
        <v>0</v>
      </c>
      <c r="I1864" s="37">
        <f>Gmden!O1863</f>
        <v>0</v>
      </c>
      <c r="J1864" s="8">
        <f t="shared" ref="J1864:J1927" si="148">IF(I1864=1,E1864,0)</f>
        <v>0</v>
      </c>
      <c r="K1864" s="25">
        <f>ROUND(Anteile!$B$30/'Abs3'!$J$2102*'Abs3'!J1864,0)</f>
        <v>0</v>
      </c>
      <c r="L1864" s="8">
        <f>Gmden!M1863</f>
        <v>5516749.7791248327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ROUND(Anteile!$B$31/'Abs3'!$M$2102*'Abs3'!M1864,0)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70531</v>
      </c>
      <c r="B1865" s="9">
        <f t="shared" si="145"/>
        <v>7</v>
      </c>
      <c r="C1865" s="9">
        <f t="shared" si="146"/>
        <v>1</v>
      </c>
      <c r="D1865" s="7" t="str">
        <f>Gmden!D1864</f>
        <v>Wörgl</v>
      </c>
      <c r="E1865" s="8">
        <f>Gmden!E1864</f>
        <v>13979</v>
      </c>
      <c r="F1865" s="37">
        <f>Gmden!N1864</f>
        <v>0</v>
      </c>
      <c r="G1865" s="8">
        <f t="shared" si="147"/>
        <v>0</v>
      </c>
      <c r="H1865" s="25">
        <f>ROUND(Anteile!$B$29/'Abs3'!$G$2102*'Abs3'!G1865,0)</f>
        <v>0</v>
      </c>
      <c r="I1865" s="37">
        <f>Gmden!O1864</f>
        <v>0</v>
      </c>
      <c r="J1865" s="8">
        <f t="shared" si="148"/>
        <v>0</v>
      </c>
      <c r="K1865" s="25">
        <f>ROUND(Anteile!$B$30/'Abs3'!$J$2102*'Abs3'!J1865,0)</f>
        <v>0</v>
      </c>
      <c r="L1865" s="8">
        <f>Gmden!M1864</f>
        <v>23016332.84673854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ROUND(Anteile!$B$31/'Abs3'!$M$2102*'Abs3'!M1865,0)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70601</v>
      </c>
      <c r="B1866" s="9">
        <f t="shared" si="145"/>
        <v>7</v>
      </c>
      <c r="C1866" s="9">
        <f t="shared" si="146"/>
        <v>0</v>
      </c>
      <c r="D1866" s="7" t="str">
        <f>Gmden!D1865</f>
        <v>Faggen</v>
      </c>
      <c r="E1866" s="8">
        <f>Gmden!E1865</f>
        <v>378</v>
      </c>
      <c r="F1866" s="37">
        <f>Gmden!N1865</f>
        <v>0</v>
      </c>
      <c r="G1866" s="8">
        <f t="shared" si="147"/>
        <v>0</v>
      </c>
      <c r="H1866" s="25">
        <f>ROUND(Anteile!$B$29/'Abs3'!$G$2102*'Abs3'!G1866,0)</f>
        <v>0</v>
      </c>
      <c r="I1866" s="37">
        <f>Gmden!O1865</f>
        <v>0</v>
      </c>
      <c r="J1866" s="8">
        <f t="shared" si="148"/>
        <v>0</v>
      </c>
      <c r="K1866" s="25">
        <f>ROUND(Anteile!$B$30/'Abs3'!$J$2102*'Abs3'!J1866,0)</f>
        <v>0</v>
      </c>
      <c r="L1866" s="8">
        <f>Gmden!M1865</f>
        <v>366944.67839221295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ROUND(Anteile!$B$31/'Abs3'!$M$2102*'Abs3'!M1866,0)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70602</v>
      </c>
      <c r="B1867" s="9">
        <f t="shared" si="145"/>
        <v>7</v>
      </c>
      <c r="C1867" s="9">
        <f t="shared" si="146"/>
        <v>0</v>
      </c>
      <c r="D1867" s="7" t="str">
        <f>Gmden!D1866</f>
        <v>Fendels</v>
      </c>
      <c r="E1867" s="8">
        <f>Gmden!E1866</f>
        <v>253</v>
      </c>
      <c r="F1867" s="37">
        <f>Gmden!N1866</f>
        <v>0</v>
      </c>
      <c r="G1867" s="8">
        <f t="shared" si="147"/>
        <v>0</v>
      </c>
      <c r="H1867" s="25">
        <f>ROUND(Anteile!$B$29/'Abs3'!$G$2102*'Abs3'!G1867,0)</f>
        <v>0</v>
      </c>
      <c r="I1867" s="37">
        <f>Gmden!O1866</f>
        <v>0</v>
      </c>
      <c r="J1867" s="8">
        <f t="shared" si="148"/>
        <v>0</v>
      </c>
      <c r="K1867" s="25">
        <f>ROUND(Anteile!$B$30/'Abs3'!$J$2102*'Abs3'!J1867,0)</f>
        <v>0</v>
      </c>
      <c r="L1867" s="8">
        <f>Gmden!M1866</f>
        <v>366914.5324159119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ROUND(Anteile!$B$31/'Abs3'!$M$2102*'Abs3'!M1867,0)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70603</v>
      </c>
      <c r="B1868" s="9">
        <f t="shared" si="145"/>
        <v>7</v>
      </c>
      <c r="C1868" s="9">
        <f t="shared" si="146"/>
        <v>0</v>
      </c>
      <c r="D1868" s="7" t="str">
        <f>Gmden!D1867</f>
        <v>Fiss</v>
      </c>
      <c r="E1868" s="8">
        <f>Gmden!E1867</f>
        <v>968</v>
      </c>
      <c r="F1868" s="37">
        <f>Gmden!N1867</f>
        <v>0</v>
      </c>
      <c r="G1868" s="8">
        <f t="shared" si="147"/>
        <v>0</v>
      </c>
      <c r="H1868" s="25">
        <f>ROUND(Anteile!$B$29/'Abs3'!$G$2102*'Abs3'!G1868,0)</f>
        <v>0</v>
      </c>
      <c r="I1868" s="37">
        <f>Gmden!O1867</f>
        <v>0</v>
      </c>
      <c r="J1868" s="8">
        <f t="shared" si="148"/>
        <v>0</v>
      </c>
      <c r="K1868" s="25">
        <f>ROUND(Anteile!$B$30/'Abs3'!$J$2102*'Abs3'!J1868,0)</f>
        <v>0</v>
      </c>
      <c r="L1868" s="8">
        <f>Gmden!M1867</f>
        <v>3005625.1462224866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ROUND(Anteile!$B$31/'Abs3'!$M$2102*'Abs3'!M1868,0)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70604</v>
      </c>
      <c r="B1869" s="9">
        <f t="shared" si="145"/>
        <v>7</v>
      </c>
      <c r="C1869" s="9">
        <f t="shared" si="146"/>
        <v>0</v>
      </c>
      <c r="D1869" s="7" t="str">
        <f>Gmden!D1868</f>
        <v>Fließ</v>
      </c>
      <c r="E1869" s="8">
        <f>Gmden!E1868</f>
        <v>3063</v>
      </c>
      <c r="F1869" s="37">
        <f>Gmden!N1868</f>
        <v>0</v>
      </c>
      <c r="G1869" s="8">
        <f t="shared" si="147"/>
        <v>0</v>
      </c>
      <c r="H1869" s="25">
        <f>ROUND(Anteile!$B$29/'Abs3'!$G$2102*'Abs3'!G1869,0)</f>
        <v>0</v>
      </c>
      <c r="I1869" s="37">
        <f>Gmden!O1868</f>
        <v>0</v>
      </c>
      <c r="J1869" s="8">
        <f t="shared" si="148"/>
        <v>0</v>
      </c>
      <c r="K1869" s="25">
        <f>ROUND(Anteile!$B$30/'Abs3'!$J$2102*'Abs3'!J1869,0)</f>
        <v>0</v>
      </c>
      <c r="L1869" s="8">
        <f>Gmden!M1868</f>
        <v>3316037.4427037216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ROUND(Anteile!$B$31/'Abs3'!$M$2102*'Abs3'!M1869,0)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70605</v>
      </c>
      <c r="B1870" s="9">
        <f t="shared" si="145"/>
        <v>7</v>
      </c>
      <c r="C1870" s="9">
        <f t="shared" si="146"/>
        <v>0</v>
      </c>
      <c r="D1870" s="7" t="str">
        <f>Gmden!D1869</f>
        <v>Flirsch</v>
      </c>
      <c r="E1870" s="8">
        <f>Gmden!E1869</f>
        <v>1003</v>
      </c>
      <c r="F1870" s="37">
        <f>Gmden!N1869</f>
        <v>0</v>
      </c>
      <c r="G1870" s="8">
        <f t="shared" si="147"/>
        <v>0</v>
      </c>
      <c r="H1870" s="25">
        <f>ROUND(Anteile!$B$29/'Abs3'!$G$2102*'Abs3'!G1870,0)</f>
        <v>0</v>
      </c>
      <c r="I1870" s="37">
        <f>Gmden!O1869</f>
        <v>0</v>
      </c>
      <c r="J1870" s="8">
        <f t="shared" si="148"/>
        <v>0</v>
      </c>
      <c r="K1870" s="25">
        <f>ROUND(Anteile!$B$30/'Abs3'!$J$2102*'Abs3'!J1870,0)</f>
        <v>0</v>
      </c>
      <c r="L1870" s="8">
        <f>Gmden!M1869</f>
        <v>1097782.1983779613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ROUND(Anteile!$B$31/'Abs3'!$M$2102*'Abs3'!M1870,0)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70606</v>
      </c>
      <c r="B1871" s="9">
        <f t="shared" si="145"/>
        <v>7</v>
      </c>
      <c r="C1871" s="9">
        <f t="shared" si="146"/>
        <v>0</v>
      </c>
      <c r="D1871" s="7" t="str">
        <f>Gmden!D1870</f>
        <v>Galtür</v>
      </c>
      <c r="E1871" s="8">
        <f>Gmden!E1870</f>
        <v>771</v>
      </c>
      <c r="F1871" s="37">
        <f>Gmden!N1870</f>
        <v>0</v>
      </c>
      <c r="G1871" s="8">
        <f t="shared" si="147"/>
        <v>0</v>
      </c>
      <c r="H1871" s="25">
        <f>ROUND(Anteile!$B$29/'Abs3'!$G$2102*'Abs3'!G1871,0)</f>
        <v>0</v>
      </c>
      <c r="I1871" s="37">
        <f>Gmden!O1870</f>
        <v>0</v>
      </c>
      <c r="J1871" s="8">
        <f t="shared" si="148"/>
        <v>0</v>
      </c>
      <c r="K1871" s="25">
        <f>ROUND(Anteile!$B$30/'Abs3'!$J$2102*'Abs3'!J1871,0)</f>
        <v>0</v>
      </c>
      <c r="L1871" s="8">
        <f>Gmden!M1870</f>
        <v>1603626.2523313807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ROUND(Anteile!$B$31/'Abs3'!$M$2102*'Abs3'!M1871,0)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70607</v>
      </c>
      <c r="B1872" s="9">
        <f t="shared" si="145"/>
        <v>7</v>
      </c>
      <c r="C1872" s="9">
        <f t="shared" si="146"/>
        <v>0</v>
      </c>
      <c r="D1872" s="7" t="str">
        <f>Gmden!D1871</f>
        <v>Grins</v>
      </c>
      <c r="E1872" s="8">
        <f>Gmden!E1871</f>
        <v>1385</v>
      </c>
      <c r="F1872" s="37">
        <f>Gmden!N1871</f>
        <v>0</v>
      </c>
      <c r="G1872" s="8">
        <f t="shared" si="147"/>
        <v>0</v>
      </c>
      <c r="H1872" s="25">
        <f>ROUND(Anteile!$B$29/'Abs3'!$G$2102*'Abs3'!G1872,0)</f>
        <v>0</v>
      </c>
      <c r="I1872" s="37">
        <f>Gmden!O1871</f>
        <v>0</v>
      </c>
      <c r="J1872" s="8">
        <f t="shared" si="148"/>
        <v>0</v>
      </c>
      <c r="K1872" s="25">
        <f>ROUND(Anteile!$B$30/'Abs3'!$J$2102*'Abs3'!J1872,0)</f>
        <v>0</v>
      </c>
      <c r="L1872" s="8">
        <f>Gmden!M1871</f>
        <v>1589858.9666924113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ROUND(Anteile!$B$31/'Abs3'!$M$2102*'Abs3'!M1872,0)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70608</v>
      </c>
      <c r="B1873" s="9">
        <f t="shared" si="145"/>
        <v>7</v>
      </c>
      <c r="C1873" s="9">
        <f t="shared" si="146"/>
        <v>0</v>
      </c>
      <c r="D1873" s="7" t="str">
        <f>Gmden!D1872</f>
        <v>Ischgl</v>
      </c>
      <c r="E1873" s="8">
        <f>Gmden!E1872</f>
        <v>1576</v>
      </c>
      <c r="F1873" s="37">
        <f>Gmden!N1872</f>
        <v>0</v>
      </c>
      <c r="G1873" s="8">
        <f t="shared" si="147"/>
        <v>0</v>
      </c>
      <c r="H1873" s="25">
        <f>ROUND(Anteile!$B$29/'Abs3'!$G$2102*'Abs3'!G1873,0)</f>
        <v>0</v>
      </c>
      <c r="I1873" s="37">
        <f>Gmden!O1872</f>
        <v>0</v>
      </c>
      <c r="J1873" s="8">
        <f t="shared" si="148"/>
        <v>0</v>
      </c>
      <c r="K1873" s="25">
        <f>ROUND(Anteile!$B$30/'Abs3'!$J$2102*'Abs3'!J1873,0)</f>
        <v>0</v>
      </c>
      <c r="L1873" s="8">
        <f>Gmden!M1872</f>
        <v>5353716.7404000191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ROUND(Anteile!$B$31/'Abs3'!$M$2102*'Abs3'!M1873,0)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70609</v>
      </c>
      <c r="B1874" s="9">
        <f t="shared" si="145"/>
        <v>7</v>
      </c>
      <c r="C1874" s="9">
        <f t="shared" si="146"/>
        <v>0</v>
      </c>
      <c r="D1874" s="7" t="str">
        <f>Gmden!D1873</f>
        <v>Kappl</v>
      </c>
      <c r="E1874" s="8">
        <f>Gmden!E1873</f>
        <v>2597</v>
      </c>
      <c r="F1874" s="37">
        <f>Gmden!N1873</f>
        <v>0</v>
      </c>
      <c r="G1874" s="8">
        <f t="shared" si="147"/>
        <v>0</v>
      </c>
      <c r="H1874" s="25">
        <f>ROUND(Anteile!$B$29/'Abs3'!$G$2102*'Abs3'!G1874,0)</f>
        <v>0</v>
      </c>
      <c r="I1874" s="37">
        <f>Gmden!O1873</f>
        <v>0</v>
      </c>
      <c r="J1874" s="8">
        <f t="shared" si="148"/>
        <v>0</v>
      </c>
      <c r="K1874" s="25">
        <f>ROUND(Anteile!$B$30/'Abs3'!$J$2102*'Abs3'!J1874,0)</f>
        <v>0</v>
      </c>
      <c r="L1874" s="8">
        <f>Gmden!M1873</f>
        <v>3473469.4158591097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ROUND(Anteile!$B$31/'Abs3'!$M$2102*'Abs3'!M1874,0)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70610</v>
      </c>
      <c r="B1875" s="9">
        <f t="shared" si="145"/>
        <v>7</v>
      </c>
      <c r="C1875" s="9">
        <f t="shared" si="146"/>
        <v>0</v>
      </c>
      <c r="D1875" s="7" t="str">
        <f>Gmden!D1874</f>
        <v>Kaunerberg</v>
      </c>
      <c r="E1875" s="8">
        <f>Gmden!E1874</f>
        <v>436</v>
      </c>
      <c r="F1875" s="37">
        <f>Gmden!N1874</f>
        <v>0</v>
      </c>
      <c r="G1875" s="8">
        <f t="shared" si="147"/>
        <v>0</v>
      </c>
      <c r="H1875" s="25">
        <f>ROUND(Anteile!$B$29/'Abs3'!$G$2102*'Abs3'!G1875,0)</f>
        <v>0</v>
      </c>
      <c r="I1875" s="37">
        <f>Gmden!O1874</f>
        <v>0</v>
      </c>
      <c r="J1875" s="8">
        <f t="shared" si="148"/>
        <v>0</v>
      </c>
      <c r="K1875" s="25">
        <f>ROUND(Anteile!$B$30/'Abs3'!$J$2102*'Abs3'!J1875,0)</f>
        <v>0</v>
      </c>
      <c r="L1875" s="8">
        <f>Gmden!M1874</f>
        <v>417914.63944438694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ROUND(Anteile!$B$31/'Abs3'!$M$2102*'Abs3'!M1875,0)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70611</v>
      </c>
      <c r="B1876" s="9">
        <f t="shared" si="145"/>
        <v>7</v>
      </c>
      <c r="C1876" s="9">
        <f t="shared" si="146"/>
        <v>0</v>
      </c>
      <c r="D1876" s="7" t="str">
        <f>Gmden!D1875</f>
        <v>Kaunertal</v>
      </c>
      <c r="E1876" s="8">
        <f>Gmden!E1875</f>
        <v>599</v>
      </c>
      <c r="F1876" s="37">
        <f>Gmden!N1875</f>
        <v>0</v>
      </c>
      <c r="G1876" s="8">
        <f t="shared" si="147"/>
        <v>0</v>
      </c>
      <c r="H1876" s="25">
        <f>ROUND(Anteile!$B$29/'Abs3'!$G$2102*'Abs3'!G1876,0)</f>
        <v>0</v>
      </c>
      <c r="I1876" s="37">
        <f>Gmden!O1875</f>
        <v>0</v>
      </c>
      <c r="J1876" s="8">
        <f t="shared" si="148"/>
        <v>0</v>
      </c>
      <c r="K1876" s="25">
        <f>ROUND(Anteile!$B$30/'Abs3'!$J$2102*'Abs3'!J1876,0)</f>
        <v>0</v>
      </c>
      <c r="L1876" s="8">
        <f>Gmden!M1875</f>
        <v>1050219.0131688192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ROUND(Anteile!$B$31/'Abs3'!$M$2102*'Abs3'!M1876,0)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70612</v>
      </c>
      <c r="B1877" s="9">
        <f t="shared" si="145"/>
        <v>7</v>
      </c>
      <c r="C1877" s="9">
        <f t="shared" si="146"/>
        <v>0</v>
      </c>
      <c r="D1877" s="7" t="str">
        <f>Gmden!D1876</f>
        <v>Kauns</v>
      </c>
      <c r="E1877" s="8">
        <f>Gmden!E1876</f>
        <v>501</v>
      </c>
      <c r="F1877" s="37">
        <f>Gmden!N1876</f>
        <v>0</v>
      </c>
      <c r="G1877" s="8">
        <f t="shared" si="147"/>
        <v>0</v>
      </c>
      <c r="H1877" s="25">
        <f>ROUND(Anteile!$B$29/'Abs3'!$G$2102*'Abs3'!G1877,0)</f>
        <v>0</v>
      </c>
      <c r="I1877" s="37">
        <f>Gmden!O1876</f>
        <v>0</v>
      </c>
      <c r="J1877" s="8">
        <f t="shared" si="148"/>
        <v>0</v>
      </c>
      <c r="K1877" s="25">
        <f>ROUND(Anteile!$B$30/'Abs3'!$J$2102*'Abs3'!J1877,0)</f>
        <v>0</v>
      </c>
      <c r="L1877" s="8">
        <f>Gmden!M1876</f>
        <v>479185.03725279815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ROUND(Anteile!$B$31/'Abs3'!$M$2102*'Abs3'!M1877,0)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70613</v>
      </c>
      <c r="B1878" s="9">
        <f t="shared" si="145"/>
        <v>7</v>
      </c>
      <c r="C1878" s="9">
        <f t="shared" si="146"/>
        <v>0</v>
      </c>
      <c r="D1878" s="7" t="str">
        <f>Gmden!D1877</f>
        <v>Ladis</v>
      </c>
      <c r="E1878" s="8">
        <f>Gmden!E1877</f>
        <v>525</v>
      </c>
      <c r="F1878" s="37">
        <f>Gmden!N1877</f>
        <v>0</v>
      </c>
      <c r="G1878" s="8">
        <f t="shared" si="147"/>
        <v>0</v>
      </c>
      <c r="H1878" s="25">
        <f>ROUND(Anteile!$B$29/'Abs3'!$G$2102*'Abs3'!G1878,0)</f>
        <v>0</v>
      </c>
      <c r="I1878" s="37">
        <f>Gmden!O1877</f>
        <v>0</v>
      </c>
      <c r="J1878" s="8">
        <f t="shared" si="148"/>
        <v>0</v>
      </c>
      <c r="K1878" s="25">
        <f>ROUND(Anteile!$B$30/'Abs3'!$J$2102*'Abs3'!J1878,0)</f>
        <v>0</v>
      </c>
      <c r="L1878" s="8">
        <f>Gmden!M1877</f>
        <v>1029786.1156750787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ROUND(Anteile!$B$31/'Abs3'!$M$2102*'Abs3'!M1878,0)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70614</v>
      </c>
      <c r="B1879" s="9">
        <f t="shared" si="145"/>
        <v>7</v>
      </c>
      <c r="C1879" s="9">
        <f t="shared" si="146"/>
        <v>0</v>
      </c>
      <c r="D1879" s="7" t="str">
        <f>Gmden!D1878</f>
        <v>Landeck</v>
      </c>
      <c r="E1879" s="8">
        <f>Gmden!E1878</f>
        <v>7630</v>
      </c>
      <c r="F1879" s="37">
        <f>Gmden!N1878</f>
        <v>0</v>
      </c>
      <c r="G1879" s="8">
        <f t="shared" si="147"/>
        <v>0</v>
      </c>
      <c r="H1879" s="25">
        <f>ROUND(Anteile!$B$29/'Abs3'!$G$2102*'Abs3'!G1879,0)</f>
        <v>0</v>
      </c>
      <c r="I1879" s="37">
        <f>Gmden!O1878</f>
        <v>0</v>
      </c>
      <c r="J1879" s="8">
        <f t="shared" si="148"/>
        <v>0</v>
      </c>
      <c r="K1879" s="25">
        <f>ROUND(Anteile!$B$30/'Abs3'!$J$2102*'Abs3'!J1879,0)</f>
        <v>0</v>
      </c>
      <c r="L1879" s="8">
        <f>Gmden!M1878</f>
        <v>10112834.726775758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ROUND(Anteile!$B$31/'Abs3'!$M$2102*'Abs3'!M1879,0)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70615</v>
      </c>
      <c r="B1880" s="9">
        <f t="shared" si="145"/>
        <v>7</v>
      </c>
      <c r="C1880" s="9">
        <f t="shared" si="146"/>
        <v>0</v>
      </c>
      <c r="D1880" s="7" t="str">
        <f>Gmden!D1879</f>
        <v>Nauders</v>
      </c>
      <c r="E1880" s="8">
        <f>Gmden!E1879</f>
        <v>1536</v>
      </c>
      <c r="F1880" s="37">
        <f>Gmden!N1879</f>
        <v>0</v>
      </c>
      <c r="G1880" s="8">
        <f t="shared" si="147"/>
        <v>0</v>
      </c>
      <c r="H1880" s="25">
        <f>ROUND(Anteile!$B$29/'Abs3'!$G$2102*'Abs3'!G1880,0)</f>
        <v>0</v>
      </c>
      <c r="I1880" s="37">
        <f>Gmden!O1879</f>
        <v>0</v>
      </c>
      <c r="J1880" s="8">
        <f t="shared" si="148"/>
        <v>0</v>
      </c>
      <c r="K1880" s="25">
        <f>ROUND(Anteile!$B$30/'Abs3'!$J$2102*'Abs3'!J1880,0)</f>
        <v>0</v>
      </c>
      <c r="L1880" s="8">
        <f>Gmden!M1879</f>
        <v>2631020.2131379819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ROUND(Anteile!$B$31/'Abs3'!$M$2102*'Abs3'!M1880,0)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70616</v>
      </c>
      <c r="B1881" s="9">
        <f t="shared" si="145"/>
        <v>7</v>
      </c>
      <c r="C1881" s="9">
        <f t="shared" si="146"/>
        <v>0</v>
      </c>
      <c r="D1881" s="7" t="str">
        <f>Gmden!D1880</f>
        <v>Pettneu am Arlberg</v>
      </c>
      <c r="E1881" s="8">
        <f>Gmden!E1880</f>
        <v>1487</v>
      </c>
      <c r="F1881" s="37">
        <f>Gmden!N1880</f>
        <v>0</v>
      </c>
      <c r="G1881" s="8">
        <f t="shared" si="147"/>
        <v>0</v>
      </c>
      <c r="H1881" s="25">
        <f>ROUND(Anteile!$B$29/'Abs3'!$G$2102*'Abs3'!G1881,0)</f>
        <v>0</v>
      </c>
      <c r="I1881" s="37">
        <f>Gmden!O1880</f>
        <v>0</v>
      </c>
      <c r="J1881" s="8">
        <f t="shared" si="148"/>
        <v>0</v>
      </c>
      <c r="K1881" s="25">
        <f>ROUND(Anteile!$B$30/'Abs3'!$J$2102*'Abs3'!J1881,0)</f>
        <v>0</v>
      </c>
      <c r="L1881" s="8">
        <f>Gmden!M1880</f>
        <v>1839398.9125146354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ROUND(Anteile!$B$31/'Abs3'!$M$2102*'Abs3'!M1881,0)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70617</v>
      </c>
      <c r="B1882" s="9">
        <f t="shared" si="145"/>
        <v>7</v>
      </c>
      <c r="C1882" s="9">
        <f t="shared" si="146"/>
        <v>0</v>
      </c>
      <c r="D1882" s="7" t="str">
        <f>Gmden!D1881</f>
        <v>Pfunds</v>
      </c>
      <c r="E1882" s="8">
        <f>Gmden!E1881</f>
        <v>2610</v>
      </c>
      <c r="F1882" s="37">
        <f>Gmden!N1881</f>
        <v>0</v>
      </c>
      <c r="G1882" s="8">
        <f t="shared" si="147"/>
        <v>0</v>
      </c>
      <c r="H1882" s="25">
        <f>ROUND(Anteile!$B$29/'Abs3'!$G$2102*'Abs3'!G1882,0)</f>
        <v>0</v>
      </c>
      <c r="I1882" s="37">
        <f>Gmden!O1881</f>
        <v>0</v>
      </c>
      <c r="J1882" s="8">
        <f t="shared" si="148"/>
        <v>0</v>
      </c>
      <c r="K1882" s="25">
        <f>ROUND(Anteile!$B$30/'Abs3'!$J$2102*'Abs3'!J1882,0)</f>
        <v>0</v>
      </c>
      <c r="L1882" s="8">
        <f>Gmden!M1881</f>
        <v>3128702.4052690677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ROUND(Anteile!$B$31/'Abs3'!$M$2102*'Abs3'!M1882,0)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70618</v>
      </c>
      <c r="B1883" s="9">
        <f t="shared" si="145"/>
        <v>7</v>
      </c>
      <c r="C1883" s="9">
        <f t="shared" si="146"/>
        <v>0</v>
      </c>
      <c r="D1883" s="7" t="str">
        <f>Gmden!D1882</f>
        <v>Pians</v>
      </c>
      <c r="E1883" s="8">
        <f>Gmden!E1882</f>
        <v>796</v>
      </c>
      <c r="F1883" s="37">
        <f>Gmden!N1882</f>
        <v>0</v>
      </c>
      <c r="G1883" s="8">
        <f t="shared" si="147"/>
        <v>0</v>
      </c>
      <c r="H1883" s="25">
        <f>ROUND(Anteile!$B$29/'Abs3'!$G$2102*'Abs3'!G1883,0)</f>
        <v>0</v>
      </c>
      <c r="I1883" s="37">
        <f>Gmden!O1882</f>
        <v>0</v>
      </c>
      <c r="J1883" s="8">
        <f t="shared" si="148"/>
        <v>0</v>
      </c>
      <c r="K1883" s="25">
        <f>ROUND(Anteile!$B$30/'Abs3'!$J$2102*'Abs3'!J1883,0)</f>
        <v>0</v>
      </c>
      <c r="L1883" s="8">
        <f>Gmden!M1882</f>
        <v>1121855.5252708374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ROUND(Anteile!$B$31/'Abs3'!$M$2102*'Abs3'!M1883,0)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70619</v>
      </c>
      <c r="B1884" s="9">
        <f t="shared" si="145"/>
        <v>7</v>
      </c>
      <c r="C1884" s="9">
        <f t="shared" si="146"/>
        <v>0</v>
      </c>
      <c r="D1884" s="7" t="str">
        <f>Gmden!D1883</f>
        <v>Prutz</v>
      </c>
      <c r="E1884" s="8">
        <f>Gmden!E1883</f>
        <v>1833</v>
      </c>
      <c r="F1884" s="37">
        <f>Gmden!N1883</f>
        <v>0</v>
      </c>
      <c r="G1884" s="8">
        <f t="shared" si="147"/>
        <v>0</v>
      </c>
      <c r="H1884" s="25">
        <f>ROUND(Anteile!$B$29/'Abs3'!$G$2102*'Abs3'!G1884,0)</f>
        <v>0</v>
      </c>
      <c r="I1884" s="37">
        <f>Gmden!O1883</f>
        <v>0</v>
      </c>
      <c r="J1884" s="8">
        <f t="shared" si="148"/>
        <v>0</v>
      </c>
      <c r="K1884" s="25">
        <f>ROUND(Anteile!$B$30/'Abs3'!$J$2102*'Abs3'!J1884,0)</f>
        <v>0</v>
      </c>
      <c r="L1884" s="8">
        <f>Gmden!M1883</f>
        <v>2276528.458631495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ROUND(Anteile!$B$31/'Abs3'!$M$2102*'Abs3'!M1884,0)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70620</v>
      </c>
      <c r="B1885" s="9">
        <f t="shared" si="145"/>
        <v>7</v>
      </c>
      <c r="C1885" s="9">
        <f t="shared" si="146"/>
        <v>0</v>
      </c>
      <c r="D1885" s="7" t="str">
        <f>Gmden!D1884</f>
        <v>Ried im Oberinntal</v>
      </c>
      <c r="E1885" s="8">
        <f>Gmden!E1884</f>
        <v>1268</v>
      </c>
      <c r="F1885" s="37">
        <f>Gmden!N1884</f>
        <v>0</v>
      </c>
      <c r="G1885" s="8">
        <f t="shared" si="147"/>
        <v>0</v>
      </c>
      <c r="H1885" s="25">
        <f>ROUND(Anteile!$B$29/'Abs3'!$G$2102*'Abs3'!G1885,0)</f>
        <v>0</v>
      </c>
      <c r="I1885" s="37">
        <f>Gmden!O1884</f>
        <v>0</v>
      </c>
      <c r="J1885" s="8">
        <f t="shared" si="148"/>
        <v>0</v>
      </c>
      <c r="K1885" s="25">
        <f>ROUND(Anteile!$B$30/'Abs3'!$J$2102*'Abs3'!J1885,0)</f>
        <v>0</v>
      </c>
      <c r="L1885" s="8">
        <f>Gmden!M1884</f>
        <v>2001254.0909125151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ROUND(Anteile!$B$31/'Abs3'!$M$2102*'Abs3'!M1885,0)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70621</v>
      </c>
      <c r="B1886" s="9">
        <f t="shared" si="145"/>
        <v>7</v>
      </c>
      <c r="C1886" s="9">
        <f t="shared" si="146"/>
        <v>0</v>
      </c>
      <c r="D1886" s="7" t="str">
        <f>Gmden!D1885</f>
        <v>St. Anton am Arlberg</v>
      </c>
      <c r="E1886" s="8">
        <f>Gmden!E1885</f>
        <v>2350</v>
      </c>
      <c r="F1886" s="37">
        <f>Gmden!N1885</f>
        <v>0</v>
      </c>
      <c r="G1886" s="8">
        <f t="shared" si="147"/>
        <v>0</v>
      </c>
      <c r="H1886" s="25">
        <f>ROUND(Anteile!$B$29/'Abs3'!$G$2102*'Abs3'!G1886,0)</f>
        <v>0</v>
      </c>
      <c r="I1886" s="37">
        <f>Gmden!O1885</f>
        <v>0</v>
      </c>
      <c r="J1886" s="8">
        <f t="shared" si="148"/>
        <v>0</v>
      </c>
      <c r="K1886" s="25">
        <f>ROUND(Anteile!$B$30/'Abs3'!$J$2102*'Abs3'!J1886,0)</f>
        <v>0</v>
      </c>
      <c r="L1886" s="8">
        <f>Gmden!M1885</f>
        <v>5944213.3266304042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ROUND(Anteile!$B$31/'Abs3'!$M$2102*'Abs3'!M1886,0)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70622</v>
      </c>
      <c r="B1887" s="9">
        <f t="shared" si="145"/>
        <v>7</v>
      </c>
      <c r="C1887" s="9">
        <f t="shared" si="146"/>
        <v>0</v>
      </c>
      <c r="D1887" s="7" t="str">
        <f>Gmden!D1886</f>
        <v>Schönwies</v>
      </c>
      <c r="E1887" s="8">
        <f>Gmden!E1886</f>
        <v>1675</v>
      </c>
      <c r="F1887" s="37">
        <f>Gmden!N1886</f>
        <v>0</v>
      </c>
      <c r="G1887" s="8">
        <f t="shared" si="147"/>
        <v>0</v>
      </c>
      <c r="H1887" s="25">
        <f>ROUND(Anteile!$B$29/'Abs3'!$G$2102*'Abs3'!G1887,0)</f>
        <v>0</v>
      </c>
      <c r="I1887" s="37">
        <f>Gmden!O1886</f>
        <v>0</v>
      </c>
      <c r="J1887" s="8">
        <f t="shared" si="148"/>
        <v>0</v>
      </c>
      <c r="K1887" s="25">
        <f>ROUND(Anteile!$B$30/'Abs3'!$J$2102*'Abs3'!J1887,0)</f>
        <v>0</v>
      </c>
      <c r="L1887" s="8">
        <f>Gmden!M1886</f>
        <v>2041838.3415805502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ROUND(Anteile!$B$31/'Abs3'!$M$2102*'Abs3'!M1887,0)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70623</v>
      </c>
      <c r="B1888" s="9">
        <f t="shared" si="145"/>
        <v>7</v>
      </c>
      <c r="C1888" s="9">
        <f t="shared" si="146"/>
        <v>0</v>
      </c>
      <c r="D1888" s="7" t="str">
        <f>Gmden!D1887</f>
        <v>See</v>
      </c>
      <c r="E1888" s="8">
        <f>Gmden!E1887</f>
        <v>1263</v>
      </c>
      <c r="F1888" s="37">
        <f>Gmden!N1887</f>
        <v>0</v>
      </c>
      <c r="G1888" s="8">
        <f t="shared" si="147"/>
        <v>0</v>
      </c>
      <c r="H1888" s="25">
        <f>ROUND(Anteile!$B$29/'Abs3'!$G$2102*'Abs3'!G1888,0)</f>
        <v>0</v>
      </c>
      <c r="I1888" s="37">
        <f>Gmden!O1887</f>
        <v>0</v>
      </c>
      <c r="J1888" s="8">
        <f t="shared" si="148"/>
        <v>0</v>
      </c>
      <c r="K1888" s="25">
        <f>ROUND(Anteile!$B$30/'Abs3'!$J$2102*'Abs3'!J1888,0)</f>
        <v>0</v>
      </c>
      <c r="L1888" s="8">
        <f>Gmden!M1887</f>
        <v>1636425.3639328594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ROUND(Anteile!$B$31/'Abs3'!$M$2102*'Abs3'!M1888,0)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70624</v>
      </c>
      <c r="B1889" s="9">
        <f t="shared" si="145"/>
        <v>7</v>
      </c>
      <c r="C1889" s="9">
        <f t="shared" si="146"/>
        <v>0</v>
      </c>
      <c r="D1889" s="7" t="str">
        <f>Gmden!D1888</f>
        <v>Serfaus</v>
      </c>
      <c r="E1889" s="8">
        <f>Gmden!E1888</f>
        <v>1121</v>
      </c>
      <c r="F1889" s="37">
        <f>Gmden!N1888</f>
        <v>0</v>
      </c>
      <c r="G1889" s="8">
        <f t="shared" si="147"/>
        <v>0</v>
      </c>
      <c r="H1889" s="25">
        <f>ROUND(Anteile!$B$29/'Abs3'!$G$2102*'Abs3'!G1889,0)</f>
        <v>0</v>
      </c>
      <c r="I1889" s="37">
        <f>Gmden!O1888</f>
        <v>0</v>
      </c>
      <c r="J1889" s="8">
        <f t="shared" si="148"/>
        <v>0</v>
      </c>
      <c r="K1889" s="25">
        <f>ROUND(Anteile!$B$30/'Abs3'!$J$2102*'Abs3'!J1889,0)</f>
        <v>0</v>
      </c>
      <c r="L1889" s="8">
        <f>Gmden!M1888</f>
        <v>3636934.2407378587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ROUND(Anteile!$B$31/'Abs3'!$M$2102*'Abs3'!M1889,0)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70625</v>
      </c>
      <c r="B1890" s="9">
        <f t="shared" si="145"/>
        <v>7</v>
      </c>
      <c r="C1890" s="9">
        <f t="shared" si="146"/>
        <v>0</v>
      </c>
      <c r="D1890" s="7" t="str">
        <f>Gmden!D1889</f>
        <v>Spiss</v>
      </c>
      <c r="E1890" s="8">
        <f>Gmden!E1889</f>
        <v>111</v>
      </c>
      <c r="F1890" s="37">
        <f>Gmden!N1889</f>
        <v>0</v>
      </c>
      <c r="G1890" s="8">
        <f t="shared" si="147"/>
        <v>0</v>
      </c>
      <c r="H1890" s="25">
        <f>ROUND(Anteile!$B$29/'Abs3'!$G$2102*'Abs3'!G1890,0)</f>
        <v>0</v>
      </c>
      <c r="I1890" s="37">
        <f>Gmden!O1889</f>
        <v>0</v>
      </c>
      <c r="J1890" s="8">
        <f t="shared" si="148"/>
        <v>0</v>
      </c>
      <c r="K1890" s="25">
        <f>ROUND(Anteile!$B$30/'Abs3'!$J$2102*'Abs3'!J1890,0)</f>
        <v>0</v>
      </c>
      <c r="L1890" s="8">
        <f>Gmden!M1889</f>
        <v>133711.98910051034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ROUND(Anteile!$B$31/'Abs3'!$M$2102*'Abs3'!M1890,0)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70626</v>
      </c>
      <c r="B1891" s="9">
        <f t="shared" si="145"/>
        <v>7</v>
      </c>
      <c r="C1891" s="9">
        <f t="shared" si="146"/>
        <v>0</v>
      </c>
      <c r="D1891" s="7" t="str">
        <f>Gmden!D1890</f>
        <v>Stanz bei Landeck</v>
      </c>
      <c r="E1891" s="8">
        <f>Gmden!E1890</f>
        <v>580</v>
      </c>
      <c r="F1891" s="37">
        <f>Gmden!N1890</f>
        <v>0</v>
      </c>
      <c r="G1891" s="8">
        <f t="shared" si="147"/>
        <v>0</v>
      </c>
      <c r="H1891" s="25">
        <f>ROUND(Anteile!$B$29/'Abs3'!$G$2102*'Abs3'!G1891,0)</f>
        <v>0</v>
      </c>
      <c r="I1891" s="37">
        <f>Gmden!O1890</f>
        <v>0</v>
      </c>
      <c r="J1891" s="8">
        <f t="shared" si="148"/>
        <v>0</v>
      </c>
      <c r="K1891" s="25">
        <f>ROUND(Anteile!$B$30/'Abs3'!$J$2102*'Abs3'!J1891,0)</f>
        <v>0</v>
      </c>
      <c r="L1891" s="8">
        <f>Gmden!M1890</f>
        <v>705923.93854337535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ROUND(Anteile!$B$31/'Abs3'!$M$2102*'Abs3'!M1891,0)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70627</v>
      </c>
      <c r="B1892" s="9">
        <f t="shared" si="145"/>
        <v>7</v>
      </c>
      <c r="C1892" s="9">
        <f t="shared" si="146"/>
        <v>0</v>
      </c>
      <c r="D1892" s="7" t="str">
        <f>Gmden!D1891</f>
        <v>Strengen</v>
      </c>
      <c r="E1892" s="8">
        <f>Gmden!E1891</f>
        <v>1206</v>
      </c>
      <c r="F1892" s="37">
        <f>Gmden!N1891</f>
        <v>0</v>
      </c>
      <c r="G1892" s="8">
        <f t="shared" si="147"/>
        <v>0</v>
      </c>
      <c r="H1892" s="25">
        <f>ROUND(Anteile!$B$29/'Abs3'!$G$2102*'Abs3'!G1892,0)</f>
        <v>0</v>
      </c>
      <c r="I1892" s="37">
        <f>Gmden!O1891</f>
        <v>0</v>
      </c>
      <c r="J1892" s="8">
        <f t="shared" si="148"/>
        <v>0</v>
      </c>
      <c r="K1892" s="25">
        <f>ROUND(Anteile!$B$30/'Abs3'!$J$2102*'Abs3'!J1892,0)</f>
        <v>0</v>
      </c>
      <c r="L1892" s="8">
        <f>Gmden!M1891</f>
        <v>1217617.2539890637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ROUND(Anteile!$B$31/'Abs3'!$M$2102*'Abs3'!M1892,0)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70628</v>
      </c>
      <c r="B1893" s="9">
        <f t="shared" si="145"/>
        <v>7</v>
      </c>
      <c r="C1893" s="9">
        <f t="shared" si="146"/>
        <v>0</v>
      </c>
      <c r="D1893" s="7" t="str">
        <f>Gmden!D1892</f>
        <v>Tobadill</v>
      </c>
      <c r="E1893" s="8">
        <f>Gmden!E1892</f>
        <v>509</v>
      </c>
      <c r="F1893" s="37">
        <f>Gmden!N1892</f>
        <v>0</v>
      </c>
      <c r="G1893" s="8">
        <f t="shared" si="147"/>
        <v>0</v>
      </c>
      <c r="H1893" s="25">
        <f>ROUND(Anteile!$B$29/'Abs3'!$G$2102*'Abs3'!G1893,0)</f>
        <v>0</v>
      </c>
      <c r="I1893" s="37">
        <f>Gmden!O1892</f>
        <v>0</v>
      </c>
      <c r="J1893" s="8">
        <f t="shared" si="148"/>
        <v>0</v>
      </c>
      <c r="K1893" s="25">
        <f>ROUND(Anteile!$B$30/'Abs3'!$J$2102*'Abs3'!J1893,0)</f>
        <v>0</v>
      </c>
      <c r="L1893" s="8">
        <f>Gmden!M1892</f>
        <v>502467.95814417186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ROUND(Anteile!$B$31/'Abs3'!$M$2102*'Abs3'!M1893,0)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70629</v>
      </c>
      <c r="B1894" s="9">
        <f t="shared" si="145"/>
        <v>7</v>
      </c>
      <c r="C1894" s="9">
        <f t="shared" si="146"/>
        <v>0</v>
      </c>
      <c r="D1894" s="7" t="str">
        <f>Gmden!D1893</f>
        <v>Tösens</v>
      </c>
      <c r="E1894" s="8">
        <f>Gmden!E1893</f>
        <v>745</v>
      </c>
      <c r="F1894" s="37">
        <f>Gmden!N1893</f>
        <v>0</v>
      </c>
      <c r="G1894" s="8">
        <f t="shared" si="147"/>
        <v>0</v>
      </c>
      <c r="H1894" s="25">
        <f>ROUND(Anteile!$B$29/'Abs3'!$G$2102*'Abs3'!G1894,0)</f>
        <v>0</v>
      </c>
      <c r="I1894" s="37">
        <f>Gmden!O1893</f>
        <v>0</v>
      </c>
      <c r="J1894" s="8">
        <f t="shared" si="148"/>
        <v>0</v>
      </c>
      <c r="K1894" s="25">
        <f>ROUND(Anteile!$B$30/'Abs3'!$J$2102*'Abs3'!J1894,0)</f>
        <v>0</v>
      </c>
      <c r="L1894" s="8">
        <f>Gmden!M1893</f>
        <v>781565.28090782347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ROUND(Anteile!$B$31/'Abs3'!$M$2102*'Abs3'!M1894,0)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70630</v>
      </c>
      <c r="B1895" s="9">
        <f t="shared" si="145"/>
        <v>7</v>
      </c>
      <c r="C1895" s="9">
        <f t="shared" si="146"/>
        <v>0</v>
      </c>
      <c r="D1895" s="7" t="str">
        <f>Gmden!D1894</f>
        <v>Zams</v>
      </c>
      <c r="E1895" s="8">
        <f>Gmden!E1894</f>
        <v>3402</v>
      </c>
      <c r="F1895" s="37">
        <f>Gmden!N1894</f>
        <v>0</v>
      </c>
      <c r="G1895" s="8">
        <f t="shared" si="147"/>
        <v>0</v>
      </c>
      <c r="H1895" s="25">
        <f>ROUND(Anteile!$B$29/'Abs3'!$G$2102*'Abs3'!G1895,0)</f>
        <v>0</v>
      </c>
      <c r="I1895" s="37">
        <f>Gmden!O1894</f>
        <v>0</v>
      </c>
      <c r="J1895" s="8">
        <f t="shared" si="148"/>
        <v>0</v>
      </c>
      <c r="K1895" s="25">
        <f>ROUND(Anteile!$B$30/'Abs3'!$J$2102*'Abs3'!J1895,0)</f>
        <v>0</v>
      </c>
      <c r="L1895" s="8">
        <f>Gmden!M1894</f>
        <v>5353032.3103646077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ROUND(Anteile!$B$31/'Abs3'!$M$2102*'Abs3'!M1895,0)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70701</v>
      </c>
      <c r="B1896" s="9">
        <f t="shared" si="145"/>
        <v>7</v>
      </c>
      <c r="C1896" s="9">
        <f t="shared" si="146"/>
        <v>0</v>
      </c>
      <c r="D1896" s="7" t="str">
        <f>Gmden!D1895</f>
        <v>Abfaltersbach</v>
      </c>
      <c r="E1896" s="8">
        <f>Gmden!E1895</f>
        <v>642</v>
      </c>
      <c r="F1896" s="37">
        <f>Gmden!N1895</f>
        <v>0</v>
      </c>
      <c r="G1896" s="8">
        <f t="shared" si="147"/>
        <v>0</v>
      </c>
      <c r="H1896" s="25">
        <f>ROUND(Anteile!$B$29/'Abs3'!$G$2102*'Abs3'!G1896,0)</f>
        <v>0</v>
      </c>
      <c r="I1896" s="37">
        <f>Gmden!O1895</f>
        <v>0</v>
      </c>
      <c r="J1896" s="8">
        <f t="shared" si="148"/>
        <v>0</v>
      </c>
      <c r="K1896" s="25">
        <f>ROUND(Anteile!$B$30/'Abs3'!$J$2102*'Abs3'!J1896,0)</f>
        <v>0</v>
      </c>
      <c r="L1896" s="8">
        <f>Gmden!M1895</f>
        <v>1224147.9033073212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ROUND(Anteile!$B$31/'Abs3'!$M$2102*'Abs3'!M1896,0)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70702</v>
      </c>
      <c r="B1897" s="9">
        <f t="shared" si="145"/>
        <v>7</v>
      </c>
      <c r="C1897" s="9">
        <f t="shared" si="146"/>
        <v>0</v>
      </c>
      <c r="D1897" s="7" t="str">
        <f>Gmden!D1896</f>
        <v>Ainet</v>
      </c>
      <c r="E1897" s="8">
        <f>Gmden!E1896</f>
        <v>940</v>
      </c>
      <c r="F1897" s="37">
        <f>Gmden!N1896</f>
        <v>0</v>
      </c>
      <c r="G1897" s="8">
        <f t="shared" si="147"/>
        <v>0</v>
      </c>
      <c r="H1897" s="25">
        <f>ROUND(Anteile!$B$29/'Abs3'!$G$2102*'Abs3'!G1897,0)</f>
        <v>0</v>
      </c>
      <c r="I1897" s="37">
        <f>Gmden!O1896</f>
        <v>0</v>
      </c>
      <c r="J1897" s="8">
        <f t="shared" si="148"/>
        <v>0</v>
      </c>
      <c r="K1897" s="25">
        <f>ROUND(Anteile!$B$30/'Abs3'!$J$2102*'Abs3'!J1897,0)</f>
        <v>0</v>
      </c>
      <c r="L1897" s="8">
        <f>Gmden!M1896</f>
        <v>1063026.3155313104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ROUND(Anteile!$B$31/'Abs3'!$M$2102*'Abs3'!M1897,0)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70703</v>
      </c>
      <c r="B1898" s="9">
        <f t="shared" si="145"/>
        <v>7</v>
      </c>
      <c r="C1898" s="9">
        <f t="shared" si="146"/>
        <v>0</v>
      </c>
      <c r="D1898" s="7" t="str">
        <f>Gmden!D1897</f>
        <v>Amlach</v>
      </c>
      <c r="E1898" s="8">
        <f>Gmden!E1897</f>
        <v>494</v>
      </c>
      <c r="F1898" s="37">
        <f>Gmden!N1897</f>
        <v>0</v>
      </c>
      <c r="G1898" s="8">
        <f t="shared" si="147"/>
        <v>0</v>
      </c>
      <c r="H1898" s="25">
        <f>ROUND(Anteile!$B$29/'Abs3'!$G$2102*'Abs3'!G1898,0)</f>
        <v>0</v>
      </c>
      <c r="I1898" s="37">
        <f>Gmden!O1897</f>
        <v>0</v>
      </c>
      <c r="J1898" s="8">
        <f t="shared" si="148"/>
        <v>0</v>
      </c>
      <c r="K1898" s="25">
        <f>ROUND(Anteile!$B$30/'Abs3'!$J$2102*'Abs3'!J1898,0)</f>
        <v>0</v>
      </c>
      <c r="L1898" s="8">
        <f>Gmden!M1897</f>
        <v>602962.33998579299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ROUND(Anteile!$B$31/'Abs3'!$M$2102*'Abs3'!M1898,0)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70704</v>
      </c>
      <c r="B1899" s="9">
        <f t="shared" si="145"/>
        <v>7</v>
      </c>
      <c r="C1899" s="9">
        <f t="shared" si="146"/>
        <v>0</v>
      </c>
      <c r="D1899" s="7" t="str">
        <f>Gmden!D1898</f>
        <v>Anras</v>
      </c>
      <c r="E1899" s="8">
        <f>Gmden!E1898</f>
        <v>1226</v>
      </c>
      <c r="F1899" s="37">
        <f>Gmden!N1898</f>
        <v>0</v>
      </c>
      <c r="G1899" s="8">
        <f t="shared" si="147"/>
        <v>0</v>
      </c>
      <c r="H1899" s="25">
        <f>ROUND(Anteile!$B$29/'Abs3'!$G$2102*'Abs3'!G1899,0)</f>
        <v>0</v>
      </c>
      <c r="I1899" s="37">
        <f>Gmden!O1898</f>
        <v>0</v>
      </c>
      <c r="J1899" s="8">
        <f t="shared" si="148"/>
        <v>0</v>
      </c>
      <c r="K1899" s="25">
        <f>ROUND(Anteile!$B$30/'Abs3'!$J$2102*'Abs3'!J1899,0)</f>
        <v>0</v>
      </c>
      <c r="L1899" s="8">
        <f>Gmden!M1898</f>
        <v>1270474.5509572166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ROUND(Anteile!$B$31/'Abs3'!$M$2102*'Abs3'!M1899,0)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70705</v>
      </c>
      <c r="B1900" s="9">
        <f t="shared" si="145"/>
        <v>7</v>
      </c>
      <c r="C1900" s="9">
        <f t="shared" si="146"/>
        <v>0</v>
      </c>
      <c r="D1900" s="7" t="str">
        <f>Gmden!D1899</f>
        <v>Assling</v>
      </c>
      <c r="E1900" s="8">
        <f>Gmden!E1899</f>
        <v>1785</v>
      </c>
      <c r="F1900" s="37">
        <f>Gmden!N1899</f>
        <v>0</v>
      </c>
      <c r="G1900" s="8">
        <f t="shared" si="147"/>
        <v>0</v>
      </c>
      <c r="H1900" s="25">
        <f>ROUND(Anteile!$B$29/'Abs3'!$G$2102*'Abs3'!G1900,0)</f>
        <v>0</v>
      </c>
      <c r="I1900" s="37">
        <f>Gmden!O1899</f>
        <v>0</v>
      </c>
      <c r="J1900" s="8">
        <f t="shared" si="148"/>
        <v>0</v>
      </c>
      <c r="K1900" s="25">
        <f>ROUND(Anteile!$B$30/'Abs3'!$J$2102*'Abs3'!J1900,0)</f>
        <v>0</v>
      </c>
      <c r="L1900" s="8">
        <f>Gmden!M1899</f>
        <v>2232710.4566240422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ROUND(Anteile!$B$31/'Abs3'!$M$2102*'Abs3'!M1900,0)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70706</v>
      </c>
      <c r="B1901" s="9">
        <f t="shared" si="145"/>
        <v>7</v>
      </c>
      <c r="C1901" s="9">
        <f t="shared" si="146"/>
        <v>0</v>
      </c>
      <c r="D1901" s="7" t="str">
        <f>Gmden!D1900</f>
        <v>Außervillgraten</v>
      </c>
      <c r="E1901" s="8">
        <f>Gmden!E1900</f>
        <v>756</v>
      </c>
      <c r="F1901" s="37">
        <f>Gmden!N1900</f>
        <v>0</v>
      </c>
      <c r="G1901" s="8">
        <f t="shared" si="147"/>
        <v>0</v>
      </c>
      <c r="H1901" s="25">
        <f>ROUND(Anteile!$B$29/'Abs3'!$G$2102*'Abs3'!G1901,0)</f>
        <v>0</v>
      </c>
      <c r="I1901" s="37">
        <f>Gmden!O1900</f>
        <v>0</v>
      </c>
      <c r="J1901" s="8">
        <f t="shared" si="148"/>
        <v>0</v>
      </c>
      <c r="K1901" s="25">
        <f>ROUND(Anteile!$B$30/'Abs3'!$J$2102*'Abs3'!J1901,0)</f>
        <v>0</v>
      </c>
      <c r="L1901" s="8">
        <f>Gmden!M1900</f>
        <v>766527.96642567252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ROUND(Anteile!$B$31/'Abs3'!$M$2102*'Abs3'!M1901,0)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70707</v>
      </c>
      <c r="B1902" s="9">
        <f t="shared" si="145"/>
        <v>7</v>
      </c>
      <c r="C1902" s="9">
        <f t="shared" si="146"/>
        <v>0</v>
      </c>
      <c r="D1902" s="7" t="str">
        <f>Gmden!D1901</f>
        <v>Dölsach</v>
      </c>
      <c r="E1902" s="8">
        <f>Gmden!E1901</f>
        <v>2340</v>
      </c>
      <c r="F1902" s="37">
        <f>Gmden!N1901</f>
        <v>0</v>
      </c>
      <c r="G1902" s="8">
        <f t="shared" si="147"/>
        <v>0</v>
      </c>
      <c r="H1902" s="25">
        <f>ROUND(Anteile!$B$29/'Abs3'!$G$2102*'Abs3'!G1902,0)</f>
        <v>0</v>
      </c>
      <c r="I1902" s="37">
        <f>Gmden!O1901</f>
        <v>0</v>
      </c>
      <c r="J1902" s="8">
        <f t="shared" si="148"/>
        <v>0</v>
      </c>
      <c r="K1902" s="25">
        <f>ROUND(Anteile!$B$30/'Abs3'!$J$2102*'Abs3'!J1902,0)</f>
        <v>0</v>
      </c>
      <c r="L1902" s="8">
        <f>Gmden!M1901</f>
        <v>2559159.9154544557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ROUND(Anteile!$B$31/'Abs3'!$M$2102*'Abs3'!M1902,0)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70708</v>
      </c>
      <c r="B1903" s="9">
        <f t="shared" si="145"/>
        <v>7</v>
      </c>
      <c r="C1903" s="9">
        <f t="shared" si="146"/>
        <v>0</v>
      </c>
      <c r="D1903" s="7" t="str">
        <f>Gmden!D1902</f>
        <v>Gaimberg</v>
      </c>
      <c r="E1903" s="8">
        <f>Gmden!E1902</f>
        <v>837</v>
      </c>
      <c r="F1903" s="37">
        <f>Gmden!N1902</f>
        <v>0</v>
      </c>
      <c r="G1903" s="8">
        <f t="shared" si="147"/>
        <v>0</v>
      </c>
      <c r="H1903" s="25">
        <f>ROUND(Anteile!$B$29/'Abs3'!$G$2102*'Abs3'!G1903,0)</f>
        <v>0</v>
      </c>
      <c r="I1903" s="37">
        <f>Gmden!O1902</f>
        <v>0</v>
      </c>
      <c r="J1903" s="8">
        <f t="shared" si="148"/>
        <v>0</v>
      </c>
      <c r="K1903" s="25">
        <f>ROUND(Anteile!$B$30/'Abs3'!$J$2102*'Abs3'!J1903,0)</f>
        <v>0</v>
      </c>
      <c r="L1903" s="8">
        <f>Gmden!M1902</f>
        <v>914659.58606904594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ROUND(Anteile!$B$31/'Abs3'!$M$2102*'Abs3'!M1903,0)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70709</v>
      </c>
      <c r="B1904" s="9">
        <f t="shared" si="145"/>
        <v>7</v>
      </c>
      <c r="C1904" s="9">
        <f t="shared" si="146"/>
        <v>0</v>
      </c>
      <c r="D1904" s="7" t="str">
        <f>Gmden!D1903</f>
        <v>Hopfgarten in Defereggen</v>
      </c>
      <c r="E1904" s="8">
        <f>Gmden!E1903</f>
        <v>696</v>
      </c>
      <c r="F1904" s="37">
        <f>Gmden!N1903</f>
        <v>0</v>
      </c>
      <c r="G1904" s="8">
        <f t="shared" si="147"/>
        <v>0</v>
      </c>
      <c r="H1904" s="25">
        <f>ROUND(Anteile!$B$29/'Abs3'!$G$2102*'Abs3'!G1904,0)</f>
        <v>0</v>
      </c>
      <c r="I1904" s="37">
        <f>Gmden!O1903</f>
        <v>0</v>
      </c>
      <c r="J1904" s="8">
        <f t="shared" si="148"/>
        <v>0</v>
      </c>
      <c r="K1904" s="25">
        <f>ROUND(Anteile!$B$30/'Abs3'!$J$2102*'Abs3'!J1904,0)</f>
        <v>0</v>
      </c>
      <c r="L1904" s="8">
        <f>Gmden!M1903</f>
        <v>747160.60544337356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ROUND(Anteile!$B$31/'Abs3'!$M$2102*'Abs3'!M1904,0)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70710</v>
      </c>
      <c r="B1905" s="9">
        <f t="shared" si="145"/>
        <v>7</v>
      </c>
      <c r="C1905" s="9">
        <f t="shared" si="146"/>
        <v>0</v>
      </c>
      <c r="D1905" s="7" t="str">
        <f>Gmden!D1904</f>
        <v>Innervillgraten</v>
      </c>
      <c r="E1905" s="8">
        <f>Gmden!E1904</f>
        <v>927</v>
      </c>
      <c r="F1905" s="37">
        <f>Gmden!N1904</f>
        <v>0</v>
      </c>
      <c r="G1905" s="8">
        <f t="shared" si="147"/>
        <v>0</v>
      </c>
      <c r="H1905" s="25">
        <f>ROUND(Anteile!$B$29/'Abs3'!$G$2102*'Abs3'!G1905,0)</f>
        <v>0</v>
      </c>
      <c r="I1905" s="37">
        <f>Gmden!O1904</f>
        <v>0</v>
      </c>
      <c r="J1905" s="8">
        <f t="shared" si="148"/>
        <v>0</v>
      </c>
      <c r="K1905" s="25">
        <f>ROUND(Anteile!$B$30/'Abs3'!$J$2102*'Abs3'!J1905,0)</f>
        <v>0</v>
      </c>
      <c r="L1905" s="8">
        <f>Gmden!M1904</f>
        <v>956168.66737262066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ROUND(Anteile!$B$31/'Abs3'!$M$2102*'Abs3'!M1905,0)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70711</v>
      </c>
      <c r="B1906" s="9">
        <f t="shared" si="145"/>
        <v>7</v>
      </c>
      <c r="C1906" s="9">
        <f t="shared" si="146"/>
        <v>0</v>
      </c>
      <c r="D1906" s="7" t="str">
        <f>Gmden!D1905</f>
        <v>Iselsberg-Stronach</v>
      </c>
      <c r="E1906" s="8">
        <f>Gmden!E1905</f>
        <v>607</v>
      </c>
      <c r="F1906" s="37">
        <f>Gmden!N1905</f>
        <v>0</v>
      </c>
      <c r="G1906" s="8">
        <f t="shared" si="147"/>
        <v>0</v>
      </c>
      <c r="H1906" s="25">
        <f>ROUND(Anteile!$B$29/'Abs3'!$G$2102*'Abs3'!G1906,0)</f>
        <v>0</v>
      </c>
      <c r="I1906" s="37">
        <f>Gmden!O1905</f>
        <v>0</v>
      </c>
      <c r="J1906" s="8">
        <f t="shared" si="148"/>
        <v>0</v>
      </c>
      <c r="K1906" s="25">
        <f>ROUND(Anteile!$B$30/'Abs3'!$J$2102*'Abs3'!J1906,0)</f>
        <v>0</v>
      </c>
      <c r="L1906" s="8">
        <f>Gmden!M1905</f>
        <v>616638.88960788527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ROUND(Anteile!$B$31/'Abs3'!$M$2102*'Abs3'!M1906,0)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70712</v>
      </c>
      <c r="B1907" s="9">
        <f t="shared" si="145"/>
        <v>7</v>
      </c>
      <c r="C1907" s="9">
        <f t="shared" si="146"/>
        <v>0</v>
      </c>
      <c r="D1907" s="7" t="str">
        <f>Gmden!D1906</f>
        <v>Kals am Großglockner</v>
      </c>
      <c r="E1907" s="8">
        <f>Gmden!E1906</f>
        <v>1132</v>
      </c>
      <c r="F1907" s="37">
        <f>Gmden!N1906</f>
        <v>0</v>
      </c>
      <c r="G1907" s="8">
        <f t="shared" si="147"/>
        <v>0</v>
      </c>
      <c r="H1907" s="25">
        <f>ROUND(Anteile!$B$29/'Abs3'!$G$2102*'Abs3'!G1907,0)</f>
        <v>0</v>
      </c>
      <c r="I1907" s="37">
        <f>Gmden!O1906</f>
        <v>0</v>
      </c>
      <c r="J1907" s="8">
        <f t="shared" si="148"/>
        <v>0</v>
      </c>
      <c r="K1907" s="25">
        <f>ROUND(Anteile!$B$30/'Abs3'!$J$2102*'Abs3'!J1907,0)</f>
        <v>0</v>
      </c>
      <c r="L1907" s="8">
        <f>Gmden!M1906</f>
        <v>1506200.518275152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ROUND(Anteile!$B$31/'Abs3'!$M$2102*'Abs3'!M1907,0)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70713</v>
      </c>
      <c r="B1908" s="9">
        <f t="shared" si="145"/>
        <v>7</v>
      </c>
      <c r="C1908" s="9">
        <f t="shared" si="146"/>
        <v>0</v>
      </c>
      <c r="D1908" s="7" t="str">
        <f>Gmden!D1907</f>
        <v>Kartitsch</v>
      </c>
      <c r="E1908" s="8">
        <f>Gmden!E1907</f>
        <v>775</v>
      </c>
      <c r="F1908" s="37">
        <f>Gmden!N1907</f>
        <v>0</v>
      </c>
      <c r="G1908" s="8">
        <f t="shared" si="147"/>
        <v>0</v>
      </c>
      <c r="H1908" s="25">
        <f>ROUND(Anteile!$B$29/'Abs3'!$G$2102*'Abs3'!G1908,0)</f>
        <v>0</v>
      </c>
      <c r="I1908" s="37">
        <f>Gmden!O1907</f>
        <v>0</v>
      </c>
      <c r="J1908" s="8">
        <f t="shared" si="148"/>
        <v>0</v>
      </c>
      <c r="K1908" s="25">
        <f>ROUND(Anteile!$B$30/'Abs3'!$J$2102*'Abs3'!J1908,0)</f>
        <v>0</v>
      </c>
      <c r="L1908" s="8">
        <f>Gmden!M1907</f>
        <v>838017.58352660411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ROUND(Anteile!$B$31/'Abs3'!$M$2102*'Abs3'!M1908,0)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70714</v>
      </c>
      <c r="B1909" s="9">
        <f t="shared" si="145"/>
        <v>7</v>
      </c>
      <c r="C1909" s="9">
        <f t="shared" si="146"/>
        <v>0</v>
      </c>
      <c r="D1909" s="7" t="str">
        <f>Gmden!D1908</f>
        <v>Lavant</v>
      </c>
      <c r="E1909" s="8">
        <f>Gmden!E1908</f>
        <v>325</v>
      </c>
      <c r="F1909" s="37">
        <f>Gmden!N1908</f>
        <v>0</v>
      </c>
      <c r="G1909" s="8">
        <f t="shared" si="147"/>
        <v>0</v>
      </c>
      <c r="H1909" s="25">
        <f>ROUND(Anteile!$B$29/'Abs3'!$G$2102*'Abs3'!G1909,0)</f>
        <v>0</v>
      </c>
      <c r="I1909" s="37">
        <f>Gmden!O1908</f>
        <v>0</v>
      </c>
      <c r="J1909" s="8">
        <f t="shared" si="148"/>
        <v>0</v>
      </c>
      <c r="K1909" s="25">
        <f>ROUND(Anteile!$B$30/'Abs3'!$J$2102*'Abs3'!J1909,0)</f>
        <v>0</v>
      </c>
      <c r="L1909" s="8">
        <f>Gmden!M1908</f>
        <v>552686.89025381103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ROUND(Anteile!$B$31/'Abs3'!$M$2102*'Abs3'!M1909,0)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70715</v>
      </c>
      <c r="B1910" s="9">
        <f t="shared" si="145"/>
        <v>7</v>
      </c>
      <c r="C1910" s="9">
        <f t="shared" si="146"/>
        <v>0</v>
      </c>
      <c r="D1910" s="7" t="str">
        <f>Gmden!D1909</f>
        <v>Leisach</v>
      </c>
      <c r="E1910" s="8">
        <f>Gmden!E1909</f>
        <v>723</v>
      </c>
      <c r="F1910" s="37">
        <f>Gmden!N1909</f>
        <v>0</v>
      </c>
      <c r="G1910" s="8">
        <f t="shared" si="147"/>
        <v>0</v>
      </c>
      <c r="H1910" s="25">
        <f>ROUND(Anteile!$B$29/'Abs3'!$G$2102*'Abs3'!G1910,0)</f>
        <v>0</v>
      </c>
      <c r="I1910" s="37">
        <f>Gmden!O1909</f>
        <v>0</v>
      </c>
      <c r="J1910" s="8">
        <f t="shared" si="148"/>
        <v>0</v>
      </c>
      <c r="K1910" s="25">
        <f>ROUND(Anteile!$B$30/'Abs3'!$J$2102*'Abs3'!J1910,0)</f>
        <v>0</v>
      </c>
      <c r="L1910" s="8">
        <f>Gmden!M1909</f>
        <v>812535.20366434532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ROUND(Anteile!$B$31/'Abs3'!$M$2102*'Abs3'!M1910,0)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70716</v>
      </c>
      <c r="B1911" s="9">
        <f t="shared" si="145"/>
        <v>7</v>
      </c>
      <c r="C1911" s="9">
        <f t="shared" si="146"/>
        <v>1</v>
      </c>
      <c r="D1911" s="7" t="str">
        <f>Gmden!D1910</f>
        <v>Lienz</v>
      </c>
      <c r="E1911" s="8">
        <f>Gmden!E1910</f>
        <v>11856</v>
      </c>
      <c r="F1911" s="37">
        <f>Gmden!N1910</f>
        <v>0</v>
      </c>
      <c r="G1911" s="8">
        <f t="shared" si="147"/>
        <v>0</v>
      </c>
      <c r="H1911" s="25">
        <f>ROUND(Anteile!$B$29/'Abs3'!$G$2102*'Abs3'!G1911,0)</f>
        <v>0</v>
      </c>
      <c r="I1911" s="37">
        <f>Gmden!O1910</f>
        <v>0</v>
      </c>
      <c r="J1911" s="8">
        <f t="shared" si="148"/>
        <v>0</v>
      </c>
      <c r="K1911" s="25">
        <f>ROUND(Anteile!$B$30/'Abs3'!$J$2102*'Abs3'!J1911,0)</f>
        <v>0</v>
      </c>
      <c r="L1911" s="8">
        <f>Gmden!M1910</f>
        <v>19962226.620176844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ROUND(Anteile!$B$31/'Abs3'!$M$2102*'Abs3'!M1911,0)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70717</v>
      </c>
      <c r="B1912" s="9">
        <f t="shared" si="145"/>
        <v>7</v>
      </c>
      <c r="C1912" s="9">
        <f t="shared" si="146"/>
        <v>0</v>
      </c>
      <c r="D1912" s="7" t="str">
        <f>Gmden!D1911</f>
        <v>Matrei in Osttirol</v>
      </c>
      <c r="E1912" s="8">
        <f>Gmden!E1911</f>
        <v>4659</v>
      </c>
      <c r="F1912" s="37">
        <f>Gmden!N1911</f>
        <v>0</v>
      </c>
      <c r="G1912" s="8">
        <f t="shared" si="147"/>
        <v>0</v>
      </c>
      <c r="H1912" s="25">
        <f>ROUND(Anteile!$B$29/'Abs3'!$G$2102*'Abs3'!G1912,0)</f>
        <v>0</v>
      </c>
      <c r="I1912" s="37">
        <f>Gmden!O1911</f>
        <v>0</v>
      </c>
      <c r="J1912" s="8">
        <f t="shared" si="148"/>
        <v>0</v>
      </c>
      <c r="K1912" s="25">
        <f>ROUND(Anteile!$B$30/'Abs3'!$J$2102*'Abs3'!J1912,0)</f>
        <v>0</v>
      </c>
      <c r="L1912" s="8">
        <f>Gmden!M1911</f>
        <v>5800964.4538538642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ROUND(Anteile!$B$31/'Abs3'!$M$2102*'Abs3'!M1912,0)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70718</v>
      </c>
      <c r="B1913" s="9">
        <f t="shared" si="145"/>
        <v>7</v>
      </c>
      <c r="C1913" s="9">
        <f t="shared" si="146"/>
        <v>0</v>
      </c>
      <c r="D1913" s="7" t="str">
        <f>Gmden!D1912</f>
        <v>Nikolsdorf</v>
      </c>
      <c r="E1913" s="8">
        <f>Gmden!E1912</f>
        <v>892</v>
      </c>
      <c r="F1913" s="37">
        <f>Gmden!N1912</f>
        <v>0</v>
      </c>
      <c r="G1913" s="8">
        <f t="shared" si="147"/>
        <v>0</v>
      </c>
      <c r="H1913" s="25">
        <f>ROUND(Anteile!$B$29/'Abs3'!$G$2102*'Abs3'!G1913,0)</f>
        <v>0</v>
      </c>
      <c r="I1913" s="37">
        <f>Gmden!O1912</f>
        <v>0</v>
      </c>
      <c r="J1913" s="8">
        <f t="shared" si="148"/>
        <v>0</v>
      </c>
      <c r="K1913" s="25">
        <f>ROUND(Anteile!$B$30/'Abs3'!$J$2102*'Abs3'!J1913,0)</f>
        <v>0</v>
      </c>
      <c r="L1913" s="8">
        <f>Gmden!M1912</f>
        <v>910431.46635812952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ROUND(Anteile!$B$31/'Abs3'!$M$2102*'Abs3'!M1913,0)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70719</v>
      </c>
      <c r="B1914" s="9">
        <f t="shared" si="145"/>
        <v>7</v>
      </c>
      <c r="C1914" s="9">
        <f t="shared" si="146"/>
        <v>0</v>
      </c>
      <c r="D1914" s="7" t="str">
        <f>Gmden!D1913</f>
        <v>Nußdorf-Debant</v>
      </c>
      <c r="E1914" s="8">
        <f>Gmden!E1913</f>
        <v>3354</v>
      </c>
      <c r="F1914" s="37">
        <f>Gmden!N1913</f>
        <v>0</v>
      </c>
      <c r="G1914" s="8">
        <f t="shared" si="147"/>
        <v>0</v>
      </c>
      <c r="H1914" s="25">
        <f>ROUND(Anteile!$B$29/'Abs3'!$G$2102*'Abs3'!G1914,0)</f>
        <v>0</v>
      </c>
      <c r="I1914" s="37">
        <f>Gmden!O1913</f>
        <v>0</v>
      </c>
      <c r="J1914" s="8">
        <f t="shared" si="148"/>
        <v>0</v>
      </c>
      <c r="K1914" s="25">
        <f>ROUND(Anteile!$B$30/'Abs3'!$J$2102*'Abs3'!J1914,0)</f>
        <v>0</v>
      </c>
      <c r="L1914" s="8">
        <f>Gmden!M1913</f>
        <v>4148142.1960779866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ROUND(Anteile!$B$31/'Abs3'!$M$2102*'Abs3'!M1914,0)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70720</v>
      </c>
      <c r="B1915" s="9">
        <f t="shared" si="145"/>
        <v>7</v>
      </c>
      <c r="C1915" s="9">
        <f t="shared" si="146"/>
        <v>0</v>
      </c>
      <c r="D1915" s="7" t="str">
        <f>Gmden!D1914</f>
        <v>Oberlienz</v>
      </c>
      <c r="E1915" s="8">
        <f>Gmden!E1914</f>
        <v>1486</v>
      </c>
      <c r="F1915" s="37">
        <f>Gmden!N1914</f>
        <v>0</v>
      </c>
      <c r="G1915" s="8">
        <f t="shared" si="147"/>
        <v>0</v>
      </c>
      <c r="H1915" s="25">
        <f>ROUND(Anteile!$B$29/'Abs3'!$G$2102*'Abs3'!G1915,0)</f>
        <v>0</v>
      </c>
      <c r="I1915" s="37">
        <f>Gmden!O1914</f>
        <v>0</v>
      </c>
      <c r="J1915" s="8">
        <f t="shared" si="148"/>
        <v>0</v>
      </c>
      <c r="K1915" s="25">
        <f>ROUND(Anteile!$B$30/'Abs3'!$J$2102*'Abs3'!J1915,0)</f>
        <v>0</v>
      </c>
      <c r="L1915" s="8">
        <f>Gmden!M1914</f>
        <v>1519514.8618392416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ROUND(Anteile!$B$31/'Abs3'!$M$2102*'Abs3'!M1915,0)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70721</v>
      </c>
      <c r="B1916" s="9">
        <f t="shared" si="145"/>
        <v>7</v>
      </c>
      <c r="C1916" s="9">
        <f t="shared" si="146"/>
        <v>0</v>
      </c>
      <c r="D1916" s="7" t="str">
        <f>Gmden!D1915</f>
        <v>Obertilliach</v>
      </c>
      <c r="E1916" s="8">
        <f>Gmden!E1915</f>
        <v>666</v>
      </c>
      <c r="F1916" s="37">
        <f>Gmden!N1915</f>
        <v>0</v>
      </c>
      <c r="G1916" s="8">
        <f t="shared" si="147"/>
        <v>0</v>
      </c>
      <c r="H1916" s="25">
        <f>ROUND(Anteile!$B$29/'Abs3'!$G$2102*'Abs3'!G1916,0)</f>
        <v>0</v>
      </c>
      <c r="I1916" s="37">
        <f>Gmden!O1915</f>
        <v>0</v>
      </c>
      <c r="J1916" s="8">
        <f t="shared" si="148"/>
        <v>0</v>
      </c>
      <c r="K1916" s="25">
        <f>ROUND(Anteile!$B$30/'Abs3'!$J$2102*'Abs3'!J1916,0)</f>
        <v>0</v>
      </c>
      <c r="L1916" s="8">
        <f>Gmden!M1915</f>
        <v>855260.92550141423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ROUND(Anteile!$B$31/'Abs3'!$M$2102*'Abs3'!M1916,0)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70723</v>
      </c>
      <c r="B1917" s="9">
        <f t="shared" si="145"/>
        <v>7</v>
      </c>
      <c r="C1917" s="9">
        <f t="shared" si="146"/>
        <v>0</v>
      </c>
      <c r="D1917" s="7" t="str">
        <f>Gmden!D1916</f>
        <v>Prägraten am Großvenediger</v>
      </c>
      <c r="E1917" s="8">
        <f>Gmden!E1916</f>
        <v>1126</v>
      </c>
      <c r="F1917" s="37">
        <f>Gmden!N1916</f>
        <v>0</v>
      </c>
      <c r="G1917" s="8">
        <f t="shared" si="147"/>
        <v>0</v>
      </c>
      <c r="H1917" s="25">
        <f>ROUND(Anteile!$B$29/'Abs3'!$G$2102*'Abs3'!G1917,0)</f>
        <v>0</v>
      </c>
      <c r="I1917" s="37">
        <f>Gmden!O1916</f>
        <v>0</v>
      </c>
      <c r="J1917" s="8">
        <f t="shared" si="148"/>
        <v>0</v>
      </c>
      <c r="K1917" s="25">
        <f>ROUND(Anteile!$B$30/'Abs3'!$J$2102*'Abs3'!J1917,0)</f>
        <v>0</v>
      </c>
      <c r="L1917" s="8">
        <f>Gmden!M1916</f>
        <v>1162014.9626567094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ROUND(Anteile!$B$31/'Abs3'!$M$2102*'Abs3'!M1917,0)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70724</v>
      </c>
      <c r="B1918" s="9">
        <f t="shared" si="145"/>
        <v>7</v>
      </c>
      <c r="C1918" s="9">
        <f t="shared" si="146"/>
        <v>0</v>
      </c>
      <c r="D1918" s="7" t="str">
        <f>Gmden!D1917</f>
        <v>St. Jakob in Defereggen</v>
      </c>
      <c r="E1918" s="8">
        <f>Gmden!E1917</f>
        <v>838</v>
      </c>
      <c r="F1918" s="37">
        <f>Gmden!N1917</f>
        <v>0</v>
      </c>
      <c r="G1918" s="8">
        <f t="shared" si="147"/>
        <v>0</v>
      </c>
      <c r="H1918" s="25">
        <f>ROUND(Anteile!$B$29/'Abs3'!$G$2102*'Abs3'!G1918,0)</f>
        <v>0</v>
      </c>
      <c r="I1918" s="37">
        <f>Gmden!O1917</f>
        <v>0</v>
      </c>
      <c r="J1918" s="8">
        <f t="shared" si="148"/>
        <v>0</v>
      </c>
      <c r="K1918" s="25">
        <f>ROUND(Anteile!$B$30/'Abs3'!$J$2102*'Abs3'!J1918,0)</f>
        <v>0</v>
      </c>
      <c r="L1918" s="8">
        <f>Gmden!M1917</f>
        <v>1253567.0016693547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ROUND(Anteile!$B$31/'Abs3'!$M$2102*'Abs3'!M1918,0)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70725</v>
      </c>
      <c r="B1919" s="9">
        <f t="shared" si="145"/>
        <v>7</v>
      </c>
      <c r="C1919" s="9">
        <f t="shared" si="146"/>
        <v>0</v>
      </c>
      <c r="D1919" s="7" t="str">
        <f>Gmden!D1918</f>
        <v>St. Johann im Walde</v>
      </c>
      <c r="E1919" s="8">
        <f>Gmden!E1918</f>
        <v>288</v>
      </c>
      <c r="F1919" s="37">
        <f>Gmden!N1918</f>
        <v>0</v>
      </c>
      <c r="G1919" s="8">
        <f t="shared" si="147"/>
        <v>0</v>
      </c>
      <c r="H1919" s="25">
        <f>ROUND(Anteile!$B$29/'Abs3'!$G$2102*'Abs3'!G1919,0)</f>
        <v>0</v>
      </c>
      <c r="I1919" s="37">
        <f>Gmden!O1918</f>
        <v>0</v>
      </c>
      <c r="J1919" s="8">
        <f t="shared" si="148"/>
        <v>0</v>
      </c>
      <c r="K1919" s="25">
        <f>ROUND(Anteile!$B$30/'Abs3'!$J$2102*'Abs3'!J1919,0)</f>
        <v>0</v>
      </c>
      <c r="L1919" s="8">
        <f>Gmden!M1918</f>
        <v>325306.58295561641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ROUND(Anteile!$B$31/'Abs3'!$M$2102*'Abs3'!M1919,0)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70726</v>
      </c>
      <c r="B1920" s="9">
        <f t="shared" si="145"/>
        <v>7</v>
      </c>
      <c r="C1920" s="9">
        <f t="shared" si="146"/>
        <v>0</v>
      </c>
      <c r="D1920" s="7" t="str">
        <f>Gmden!D1919</f>
        <v>St. Veit in Defereggen</v>
      </c>
      <c r="E1920" s="8">
        <f>Gmden!E1919</f>
        <v>656</v>
      </c>
      <c r="F1920" s="37">
        <f>Gmden!N1919</f>
        <v>0</v>
      </c>
      <c r="G1920" s="8">
        <f t="shared" si="147"/>
        <v>0</v>
      </c>
      <c r="H1920" s="25">
        <f>ROUND(Anteile!$B$29/'Abs3'!$G$2102*'Abs3'!G1920,0)</f>
        <v>0</v>
      </c>
      <c r="I1920" s="37">
        <f>Gmden!O1919</f>
        <v>0</v>
      </c>
      <c r="J1920" s="8">
        <f t="shared" si="148"/>
        <v>0</v>
      </c>
      <c r="K1920" s="25">
        <f>ROUND(Anteile!$B$30/'Abs3'!$J$2102*'Abs3'!J1920,0)</f>
        <v>0</v>
      </c>
      <c r="L1920" s="8">
        <f>Gmden!M1919</f>
        <v>718384.19245076948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ROUND(Anteile!$B$31/'Abs3'!$M$2102*'Abs3'!M1920,0)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70727</v>
      </c>
      <c r="B1921" s="9">
        <f t="shared" si="145"/>
        <v>7</v>
      </c>
      <c r="C1921" s="9">
        <f t="shared" si="146"/>
        <v>0</v>
      </c>
      <c r="D1921" s="7" t="str">
        <f>Gmden!D1920</f>
        <v>Schlaiten</v>
      </c>
      <c r="E1921" s="8">
        <f>Gmden!E1920</f>
        <v>470</v>
      </c>
      <c r="F1921" s="37">
        <f>Gmden!N1920</f>
        <v>0</v>
      </c>
      <c r="G1921" s="8">
        <f t="shared" si="147"/>
        <v>0</v>
      </c>
      <c r="H1921" s="25">
        <f>ROUND(Anteile!$B$29/'Abs3'!$G$2102*'Abs3'!G1921,0)</f>
        <v>0</v>
      </c>
      <c r="I1921" s="37">
        <f>Gmden!O1920</f>
        <v>0</v>
      </c>
      <c r="J1921" s="8">
        <f t="shared" si="148"/>
        <v>0</v>
      </c>
      <c r="K1921" s="25">
        <f>ROUND(Anteile!$B$30/'Abs3'!$J$2102*'Abs3'!J1921,0)</f>
        <v>0</v>
      </c>
      <c r="L1921" s="8">
        <f>Gmden!M1920</f>
        <v>437348.86916882038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ROUND(Anteile!$B$31/'Abs3'!$M$2102*'Abs3'!M1921,0)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70728</v>
      </c>
      <c r="B1922" s="9">
        <f t="shared" si="145"/>
        <v>7</v>
      </c>
      <c r="C1922" s="9">
        <f t="shared" si="146"/>
        <v>0</v>
      </c>
      <c r="D1922" s="7" t="str">
        <f>Gmden!D1921</f>
        <v>Sillian</v>
      </c>
      <c r="E1922" s="8">
        <f>Gmden!E1921</f>
        <v>2037</v>
      </c>
      <c r="F1922" s="37">
        <f>Gmden!N1921</f>
        <v>0</v>
      </c>
      <c r="G1922" s="8">
        <f t="shared" si="147"/>
        <v>0</v>
      </c>
      <c r="H1922" s="25">
        <f>ROUND(Anteile!$B$29/'Abs3'!$G$2102*'Abs3'!G1922,0)</f>
        <v>0</v>
      </c>
      <c r="I1922" s="37">
        <f>Gmden!O1921</f>
        <v>0</v>
      </c>
      <c r="J1922" s="8">
        <f t="shared" si="148"/>
        <v>0</v>
      </c>
      <c r="K1922" s="25">
        <f>ROUND(Anteile!$B$30/'Abs3'!$J$2102*'Abs3'!J1922,0)</f>
        <v>0</v>
      </c>
      <c r="L1922" s="8">
        <f>Gmden!M1921</f>
        <v>2683682.2746985024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ROUND(Anteile!$B$31/'Abs3'!$M$2102*'Abs3'!M1922,0)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70729</v>
      </c>
      <c r="B1923" s="9">
        <f t="shared" si="145"/>
        <v>7</v>
      </c>
      <c r="C1923" s="9">
        <f t="shared" si="146"/>
        <v>0</v>
      </c>
      <c r="D1923" s="7" t="str">
        <f>Gmden!D1922</f>
        <v>Strassen</v>
      </c>
      <c r="E1923" s="8">
        <f>Gmden!E1922</f>
        <v>811</v>
      </c>
      <c r="F1923" s="37">
        <f>Gmden!N1922</f>
        <v>0</v>
      </c>
      <c r="G1923" s="8">
        <f t="shared" si="147"/>
        <v>0</v>
      </c>
      <c r="H1923" s="25">
        <f>ROUND(Anteile!$B$29/'Abs3'!$G$2102*'Abs3'!G1923,0)</f>
        <v>0</v>
      </c>
      <c r="I1923" s="37">
        <f>Gmden!O1922</f>
        <v>0</v>
      </c>
      <c r="J1923" s="8">
        <f t="shared" si="148"/>
        <v>0</v>
      </c>
      <c r="K1923" s="25">
        <f>ROUND(Anteile!$B$30/'Abs3'!$J$2102*'Abs3'!J1923,0)</f>
        <v>0</v>
      </c>
      <c r="L1923" s="8">
        <f>Gmden!M1922</f>
        <v>891662.02565986698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ROUND(Anteile!$B$31/'Abs3'!$M$2102*'Abs3'!M1923,0)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70731</v>
      </c>
      <c r="B1924" s="9">
        <f t="shared" si="145"/>
        <v>7</v>
      </c>
      <c r="C1924" s="9">
        <f t="shared" si="146"/>
        <v>0</v>
      </c>
      <c r="D1924" s="7" t="str">
        <f>Gmden!D1923</f>
        <v>Thurn</v>
      </c>
      <c r="E1924" s="8">
        <f>Gmden!E1923</f>
        <v>618</v>
      </c>
      <c r="F1924" s="37">
        <f>Gmden!N1923</f>
        <v>0</v>
      </c>
      <c r="G1924" s="8">
        <f t="shared" si="147"/>
        <v>0</v>
      </c>
      <c r="H1924" s="25">
        <f>ROUND(Anteile!$B$29/'Abs3'!$G$2102*'Abs3'!G1924,0)</f>
        <v>0</v>
      </c>
      <c r="I1924" s="37">
        <f>Gmden!O1923</f>
        <v>0</v>
      </c>
      <c r="J1924" s="8">
        <f t="shared" si="148"/>
        <v>0</v>
      </c>
      <c r="K1924" s="25">
        <f>ROUND(Anteile!$B$30/'Abs3'!$J$2102*'Abs3'!J1924,0)</f>
        <v>0</v>
      </c>
      <c r="L1924" s="8">
        <f>Gmden!M1923</f>
        <v>630065.02014417015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ROUND(Anteile!$B$31/'Abs3'!$M$2102*'Abs3'!M1924,0)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70732</v>
      </c>
      <c r="B1925" s="9">
        <f t="shared" si="145"/>
        <v>7</v>
      </c>
      <c r="C1925" s="9">
        <f t="shared" si="146"/>
        <v>0</v>
      </c>
      <c r="D1925" s="7" t="str">
        <f>Gmden!D1924</f>
        <v>Tristach</v>
      </c>
      <c r="E1925" s="8">
        <f>Gmden!E1924</f>
        <v>1444</v>
      </c>
      <c r="F1925" s="37">
        <f>Gmden!N1924</f>
        <v>0</v>
      </c>
      <c r="G1925" s="8">
        <f t="shared" si="147"/>
        <v>0</v>
      </c>
      <c r="H1925" s="25">
        <f>ROUND(Anteile!$B$29/'Abs3'!$G$2102*'Abs3'!G1925,0)</f>
        <v>0</v>
      </c>
      <c r="I1925" s="37">
        <f>Gmden!O1924</f>
        <v>0</v>
      </c>
      <c r="J1925" s="8">
        <f t="shared" si="148"/>
        <v>0</v>
      </c>
      <c r="K1925" s="25">
        <f>ROUND(Anteile!$B$30/'Abs3'!$J$2102*'Abs3'!J1925,0)</f>
        <v>0</v>
      </c>
      <c r="L1925" s="8">
        <f>Gmden!M1924</f>
        <v>1427040.3162633665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ROUND(Anteile!$B$31/'Abs3'!$M$2102*'Abs3'!M1925,0)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70733</v>
      </c>
      <c r="B1926" s="9">
        <f t="shared" si="145"/>
        <v>7</v>
      </c>
      <c r="C1926" s="9">
        <f t="shared" si="146"/>
        <v>0</v>
      </c>
      <c r="D1926" s="7" t="str">
        <f>Gmden!D1925</f>
        <v>Untertilliach</v>
      </c>
      <c r="E1926" s="8">
        <f>Gmden!E1925</f>
        <v>230</v>
      </c>
      <c r="F1926" s="37">
        <f>Gmden!N1925</f>
        <v>0</v>
      </c>
      <c r="G1926" s="8">
        <f t="shared" si="147"/>
        <v>0</v>
      </c>
      <c r="H1926" s="25">
        <f>ROUND(Anteile!$B$29/'Abs3'!$G$2102*'Abs3'!G1926,0)</f>
        <v>0</v>
      </c>
      <c r="I1926" s="37">
        <f>Gmden!O1925</f>
        <v>0</v>
      </c>
      <c r="J1926" s="8">
        <f t="shared" si="148"/>
        <v>0</v>
      </c>
      <c r="K1926" s="25">
        <f>ROUND(Anteile!$B$30/'Abs3'!$J$2102*'Abs3'!J1926,0)</f>
        <v>0</v>
      </c>
      <c r="L1926" s="8">
        <f>Gmden!M1925</f>
        <v>257033.21964832093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ROUND(Anteile!$B$31/'Abs3'!$M$2102*'Abs3'!M1926,0)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70734</v>
      </c>
      <c r="B1927" s="9">
        <f t="shared" si="145"/>
        <v>7</v>
      </c>
      <c r="C1927" s="9">
        <f t="shared" si="146"/>
        <v>0</v>
      </c>
      <c r="D1927" s="7" t="str">
        <f>Gmden!D1926</f>
        <v>Virgen</v>
      </c>
      <c r="E1927" s="8">
        <f>Gmden!E1926</f>
        <v>2193</v>
      </c>
      <c r="F1927" s="37">
        <f>Gmden!N1926</f>
        <v>0</v>
      </c>
      <c r="G1927" s="8">
        <f t="shared" si="147"/>
        <v>0</v>
      </c>
      <c r="H1927" s="25">
        <f>ROUND(Anteile!$B$29/'Abs3'!$G$2102*'Abs3'!G1927,0)</f>
        <v>0</v>
      </c>
      <c r="I1927" s="37">
        <f>Gmden!O1926</f>
        <v>0</v>
      </c>
      <c r="J1927" s="8">
        <f t="shared" si="148"/>
        <v>0</v>
      </c>
      <c r="K1927" s="25">
        <f>ROUND(Anteile!$B$30/'Abs3'!$J$2102*'Abs3'!J1927,0)</f>
        <v>0</v>
      </c>
      <c r="L1927" s="8">
        <f>Gmden!M1926</f>
        <v>2137879.7716465555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ROUND(Anteile!$B$31/'Abs3'!$M$2102*'Abs3'!M1927,0)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70735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Heinfels</v>
      </c>
      <c r="E1928" s="8">
        <f>Gmden!E1927</f>
        <v>983</v>
      </c>
      <c r="F1928" s="37">
        <f>Gmden!N1927</f>
        <v>0</v>
      </c>
      <c r="G1928" s="8">
        <f t="shared" ref="G1928:G1991" si="152">IF(AND(E1928&gt;$G$5,F1928=1),E1928,0)</f>
        <v>0</v>
      </c>
      <c r="H1928" s="25">
        <f>ROUND(Anteile!$B$29/'Abs3'!$G$2102*'Abs3'!G1928,0)</f>
        <v>0</v>
      </c>
      <c r="I1928" s="37">
        <f>Gmden!O1927</f>
        <v>0</v>
      </c>
      <c r="J1928" s="8">
        <f t="shared" ref="J1928:J1991" si="153">IF(I1928=1,E1928,0)</f>
        <v>0</v>
      </c>
      <c r="K1928" s="25">
        <f>ROUND(Anteile!$B$30/'Abs3'!$J$2102*'Abs3'!J1928,0)</f>
        <v>0</v>
      </c>
      <c r="L1928" s="8">
        <f>Gmden!M1927</f>
        <v>1788837.7533522965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ROUND(Anteile!$B$31/'Abs3'!$M$2102*'Abs3'!M1928,0)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70801</v>
      </c>
      <c r="B1929" s="9">
        <f t="shared" si="150"/>
        <v>7</v>
      </c>
      <c r="C1929" s="9">
        <f t="shared" si="151"/>
        <v>0</v>
      </c>
      <c r="D1929" s="7" t="str">
        <f>Gmden!D1928</f>
        <v>Bach</v>
      </c>
      <c r="E1929" s="8">
        <f>Gmden!E1928</f>
        <v>610</v>
      </c>
      <c r="F1929" s="37">
        <f>Gmden!N1928</f>
        <v>0</v>
      </c>
      <c r="G1929" s="8">
        <f t="shared" si="152"/>
        <v>0</v>
      </c>
      <c r="H1929" s="25">
        <f>ROUND(Anteile!$B$29/'Abs3'!$G$2102*'Abs3'!G1929,0)</f>
        <v>0</v>
      </c>
      <c r="I1929" s="37">
        <f>Gmden!O1928</f>
        <v>0</v>
      </c>
      <c r="J1929" s="8">
        <f t="shared" si="153"/>
        <v>0</v>
      </c>
      <c r="K1929" s="25">
        <f>ROUND(Anteile!$B$30/'Abs3'!$J$2102*'Abs3'!J1929,0)</f>
        <v>0</v>
      </c>
      <c r="L1929" s="8">
        <f>Gmden!M1928</f>
        <v>763570.64704477473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ROUND(Anteile!$B$31/'Abs3'!$M$2102*'Abs3'!M1929,0)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70802</v>
      </c>
      <c r="B1930" s="9">
        <f t="shared" si="150"/>
        <v>7</v>
      </c>
      <c r="C1930" s="9">
        <f t="shared" si="151"/>
        <v>0</v>
      </c>
      <c r="D1930" s="7" t="str">
        <f>Gmden!D1929</f>
        <v>Berwang</v>
      </c>
      <c r="E1930" s="8">
        <f>Gmden!E1929</f>
        <v>567</v>
      </c>
      <c r="F1930" s="37">
        <f>Gmden!N1929</f>
        <v>0</v>
      </c>
      <c r="G1930" s="8">
        <f t="shared" si="152"/>
        <v>0</v>
      </c>
      <c r="H1930" s="25">
        <f>ROUND(Anteile!$B$29/'Abs3'!$G$2102*'Abs3'!G1930,0)</f>
        <v>0</v>
      </c>
      <c r="I1930" s="37">
        <f>Gmden!O1929</f>
        <v>0</v>
      </c>
      <c r="J1930" s="8">
        <f t="shared" si="153"/>
        <v>0</v>
      </c>
      <c r="K1930" s="25">
        <f>ROUND(Anteile!$B$30/'Abs3'!$J$2102*'Abs3'!J1930,0)</f>
        <v>0</v>
      </c>
      <c r="L1930" s="8">
        <f>Gmden!M1929</f>
        <v>1015694.0054484444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ROUND(Anteile!$B$31/'Abs3'!$M$2102*'Abs3'!M1930,0)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70803</v>
      </c>
      <c r="B1931" s="9">
        <f t="shared" si="150"/>
        <v>7</v>
      </c>
      <c r="C1931" s="9">
        <f t="shared" si="151"/>
        <v>0</v>
      </c>
      <c r="D1931" s="7" t="str">
        <f>Gmden!D1930</f>
        <v>Biberwier</v>
      </c>
      <c r="E1931" s="8">
        <f>Gmden!E1930</f>
        <v>610</v>
      </c>
      <c r="F1931" s="37">
        <f>Gmden!N1930</f>
        <v>0</v>
      </c>
      <c r="G1931" s="8">
        <f t="shared" si="152"/>
        <v>0</v>
      </c>
      <c r="H1931" s="25">
        <f>ROUND(Anteile!$B$29/'Abs3'!$G$2102*'Abs3'!G1931,0)</f>
        <v>0</v>
      </c>
      <c r="I1931" s="37">
        <f>Gmden!O1930</f>
        <v>0</v>
      </c>
      <c r="J1931" s="8">
        <f t="shared" si="153"/>
        <v>0</v>
      </c>
      <c r="K1931" s="25">
        <f>ROUND(Anteile!$B$30/'Abs3'!$J$2102*'Abs3'!J1931,0)</f>
        <v>0</v>
      </c>
      <c r="L1931" s="8">
        <f>Gmden!M1930</f>
        <v>861964.55760749208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ROUND(Anteile!$B$31/'Abs3'!$M$2102*'Abs3'!M1931,0)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70804</v>
      </c>
      <c r="B1932" s="9">
        <f t="shared" si="150"/>
        <v>7</v>
      </c>
      <c r="C1932" s="9">
        <f t="shared" si="151"/>
        <v>0</v>
      </c>
      <c r="D1932" s="7" t="str">
        <f>Gmden!D1931</f>
        <v>Bichlbach</v>
      </c>
      <c r="E1932" s="8">
        <f>Gmden!E1931</f>
        <v>794</v>
      </c>
      <c r="F1932" s="37">
        <f>Gmden!N1931</f>
        <v>0</v>
      </c>
      <c r="G1932" s="8">
        <f t="shared" si="152"/>
        <v>0</v>
      </c>
      <c r="H1932" s="25">
        <f>ROUND(Anteile!$B$29/'Abs3'!$G$2102*'Abs3'!G1932,0)</f>
        <v>0</v>
      </c>
      <c r="I1932" s="37">
        <f>Gmden!O1931</f>
        <v>0</v>
      </c>
      <c r="J1932" s="8">
        <f t="shared" si="153"/>
        <v>0</v>
      </c>
      <c r="K1932" s="25">
        <f>ROUND(Anteile!$B$30/'Abs3'!$J$2102*'Abs3'!J1932,0)</f>
        <v>0</v>
      </c>
      <c r="L1932" s="8">
        <f>Gmden!M1931</f>
        <v>884605.65826192417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ROUND(Anteile!$B$31/'Abs3'!$M$2102*'Abs3'!M1932,0)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70805</v>
      </c>
      <c r="B1933" s="9">
        <f t="shared" si="150"/>
        <v>7</v>
      </c>
      <c r="C1933" s="9">
        <f t="shared" si="151"/>
        <v>0</v>
      </c>
      <c r="D1933" s="7" t="str">
        <f>Gmden!D1932</f>
        <v>Breitenwang</v>
      </c>
      <c r="E1933" s="8">
        <f>Gmden!E1932</f>
        <v>1453</v>
      </c>
      <c r="F1933" s="37">
        <f>Gmden!N1932</f>
        <v>0</v>
      </c>
      <c r="G1933" s="8">
        <f t="shared" si="152"/>
        <v>0</v>
      </c>
      <c r="H1933" s="25">
        <f>ROUND(Anteile!$B$29/'Abs3'!$G$2102*'Abs3'!G1933,0)</f>
        <v>0</v>
      </c>
      <c r="I1933" s="37">
        <f>Gmden!O1932</f>
        <v>0</v>
      </c>
      <c r="J1933" s="8">
        <f t="shared" si="153"/>
        <v>0</v>
      </c>
      <c r="K1933" s="25">
        <f>ROUND(Anteile!$B$30/'Abs3'!$J$2102*'Abs3'!J1933,0)</f>
        <v>0</v>
      </c>
      <c r="L1933" s="8">
        <f>Gmden!M1932</f>
        <v>4741654.6955655003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ROUND(Anteile!$B$31/'Abs3'!$M$2102*'Abs3'!M1933,0)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70806</v>
      </c>
      <c r="B1934" s="9">
        <f t="shared" si="150"/>
        <v>7</v>
      </c>
      <c r="C1934" s="9">
        <f t="shared" si="151"/>
        <v>0</v>
      </c>
      <c r="D1934" s="7" t="str">
        <f>Gmden!D1933</f>
        <v>Ehenbichl</v>
      </c>
      <c r="E1934" s="8">
        <f>Gmden!E1933</f>
        <v>829</v>
      </c>
      <c r="F1934" s="37">
        <f>Gmden!N1933</f>
        <v>0</v>
      </c>
      <c r="G1934" s="8">
        <f t="shared" si="152"/>
        <v>0</v>
      </c>
      <c r="H1934" s="25">
        <f>ROUND(Anteile!$B$29/'Abs3'!$G$2102*'Abs3'!G1934,0)</f>
        <v>0</v>
      </c>
      <c r="I1934" s="37">
        <f>Gmden!O1933</f>
        <v>0</v>
      </c>
      <c r="J1934" s="8">
        <f t="shared" si="153"/>
        <v>0</v>
      </c>
      <c r="K1934" s="25">
        <f>ROUND(Anteile!$B$30/'Abs3'!$J$2102*'Abs3'!J1934,0)</f>
        <v>0</v>
      </c>
      <c r="L1934" s="8">
        <f>Gmden!M1933</f>
        <v>871727.68737725809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ROUND(Anteile!$B$31/'Abs3'!$M$2102*'Abs3'!M1934,0)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70807</v>
      </c>
      <c r="B1935" s="9">
        <f t="shared" si="150"/>
        <v>7</v>
      </c>
      <c r="C1935" s="9">
        <f t="shared" si="151"/>
        <v>0</v>
      </c>
      <c r="D1935" s="7" t="str">
        <f>Gmden!D1934</f>
        <v>Ehrwald</v>
      </c>
      <c r="E1935" s="8">
        <f>Gmden!E1934</f>
        <v>2582</v>
      </c>
      <c r="F1935" s="37">
        <f>Gmden!N1934</f>
        <v>0</v>
      </c>
      <c r="G1935" s="8">
        <f t="shared" si="152"/>
        <v>0</v>
      </c>
      <c r="H1935" s="25">
        <f>ROUND(Anteile!$B$29/'Abs3'!$G$2102*'Abs3'!G1935,0)</f>
        <v>0</v>
      </c>
      <c r="I1935" s="37">
        <f>Gmden!O1934</f>
        <v>0</v>
      </c>
      <c r="J1935" s="8">
        <f t="shared" si="153"/>
        <v>0</v>
      </c>
      <c r="K1935" s="25">
        <f>ROUND(Anteile!$B$30/'Abs3'!$J$2102*'Abs3'!J1935,0)</f>
        <v>0</v>
      </c>
      <c r="L1935" s="8">
        <f>Gmden!M1934</f>
        <v>3847526.2136665108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ROUND(Anteile!$B$31/'Abs3'!$M$2102*'Abs3'!M1935,0)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70808</v>
      </c>
      <c r="B1936" s="9">
        <f t="shared" si="150"/>
        <v>7</v>
      </c>
      <c r="C1936" s="9">
        <f t="shared" si="151"/>
        <v>0</v>
      </c>
      <c r="D1936" s="7" t="str">
        <f>Gmden!D1935</f>
        <v>Elbigenalp</v>
      </c>
      <c r="E1936" s="8">
        <f>Gmden!E1935</f>
        <v>874</v>
      </c>
      <c r="F1936" s="37">
        <f>Gmden!N1935</f>
        <v>0</v>
      </c>
      <c r="G1936" s="8">
        <f t="shared" si="152"/>
        <v>0</v>
      </c>
      <c r="H1936" s="25">
        <f>ROUND(Anteile!$B$29/'Abs3'!$G$2102*'Abs3'!G1936,0)</f>
        <v>0</v>
      </c>
      <c r="I1936" s="37">
        <f>Gmden!O1935</f>
        <v>0</v>
      </c>
      <c r="J1936" s="8">
        <f t="shared" si="153"/>
        <v>0</v>
      </c>
      <c r="K1936" s="25">
        <f>ROUND(Anteile!$B$30/'Abs3'!$J$2102*'Abs3'!J1936,0)</f>
        <v>0</v>
      </c>
      <c r="L1936" s="8">
        <f>Gmden!M1935</f>
        <v>1134655.0482884517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ROUND(Anteile!$B$31/'Abs3'!$M$2102*'Abs3'!M1936,0)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70809</v>
      </c>
      <c r="B1937" s="9">
        <f t="shared" si="150"/>
        <v>7</v>
      </c>
      <c r="C1937" s="9">
        <f t="shared" si="151"/>
        <v>0</v>
      </c>
      <c r="D1937" s="7" t="str">
        <f>Gmden!D1936</f>
        <v>Elmen</v>
      </c>
      <c r="E1937" s="8">
        <f>Gmden!E1936</f>
        <v>374</v>
      </c>
      <c r="F1937" s="37">
        <f>Gmden!N1936</f>
        <v>0</v>
      </c>
      <c r="G1937" s="8">
        <f t="shared" si="152"/>
        <v>0</v>
      </c>
      <c r="H1937" s="25">
        <f>ROUND(Anteile!$B$29/'Abs3'!$G$2102*'Abs3'!G1937,0)</f>
        <v>0</v>
      </c>
      <c r="I1937" s="37">
        <f>Gmden!O1936</f>
        <v>0</v>
      </c>
      <c r="J1937" s="8">
        <f t="shared" si="153"/>
        <v>0</v>
      </c>
      <c r="K1937" s="25">
        <f>ROUND(Anteile!$B$30/'Abs3'!$J$2102*'Abs3'!J1937,0)</f>
        <v>0</v>
      </c>
      <c r="L1937" s="8">
        <f>Gmden!M1936</f>
        <v>385992.76112284727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ROUND(Anteile!$B$31/'Abs3'!$M$2102*'Abs3'!M1937,0)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70810</v>
      </c>
      <c r="B1938" s="9">
        <f t="shared" si="150"/>
        <v>7</v>
      </c>
      <c r="C1938" s="9">
        <f t="shared" si="151"/>
        <v>0</v>
      </c>
      <c r="D1938" s="7" t="str">
        <f>Gmden!D1937</f>
        <v>Forchach</v>
      </c>
      <c r="E1938" s="8">
        <f>Gmden!E1937</f>
        <v>261</v>
      </c>
      <c r="F1938" s="37">
        <f>Gmden!N1937</f>
        <v>0</v>
      </c>
      <c r="G1938" s="8">
        <f t="shared" si="152"/>
        <v>0</v>
      </c>
      <c r="H1938" s="25">
        <f>ROUND(Anteile!$B$29/'Abs3'!$G$2102*'Abs3'!G1938,0)</f>
        <v>0</v>
      </c>
      <c r="I1938" s="37">
        <f>Gmden!O1937</f>
        <v>0</v>
      </c>
      <c r="J1938" s="8">
        <f t="shared" si="153"/>
        <v>0</v>
      </c>
      <c r="K1938" s="25">
        <f>ROUND(Anteile!$B$30/'Abs3'!$J$2102*'Abs3'!J1938,0)</f>
        <v>0</v>
      </c>
      <c r="L1938" s="8">
        <f>Gmden!M1937</f>
        <v>344609.83741427516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ROUND(Anteile!$B$31/'Abs3'!$M$2102*'Abs3'!M1938,0)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70811</v>
      </c>
      <c r="B1939" s="9">
        <f t="shared" si="150"/>
        <v>7</v>
      </c>
      <c r="C1939" s="9">
        <f t="shared" si="151"/>
        <v>0</v>
      </c>
      <c r="D1939" s="7" t="str">
        <f>Gmden!D1938</f>
        <v>Grän</v>
      </c>
      <c r="E1939" s="8">
        <f>Gmden!E1938</f>
        <v>604</v>
      </c>
      <c r="F1939" s="37">
        <f>Gmden!N1938</f>
        <v>0</v>
      </c>
      <c r="G1939" s="8">
        <f t="shared" si="152"/>
        <v>0</v>
      </c>
      <c r="H1939" s="25">
        <f>ROUND(Anteile!$B$29/'Abs3'!$G$2102*'Abs3'!G1939,0)</f>
        <v>0</v>
      </c>
      <c r="I1939" s="37">
        <f>Gmden!O1938</f>
        <v>0</v>
      </c>
      <c r="J1939" s="8">
        <f t="shared" si="153"/>
        <v>0</v>
      </c>
      <c r="K1939" s="25">
        <f>ROUND(Anteile!$B$30/'Abs3'!$J$2102*'Abs3'!J1939,0)</f>
        <v>0</v>
      </c>
      <c r="L1939" s="8">
        <f>Gmden!M1938</f>
        <v>1512924.7818632349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ROUND(Anteile!$B$31/'Abs3'!$M$2102*'Abs3'!M1939,0)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70812</v>
      </c>
      <c r="B1940" s="9">
        <f t="shared" si="150"/>
        <v>7</v>
      </c>
      <c r="C1940" s="9">
        <f t="shared" si="151"/>
        <v>0</v>
      </c>
      <c r="D1940" s="7" t="str">
        <f>Gmden!D1939</f>
        <v>Gramais</v>
      </c>
      <c r="E1940" s="8">
        <f>Gmden!E1939</f>
        <v>46</v>
      </c>
      <c r="F1940" s="37">
        <f>Gmden!N1939</f>
        <v>0</v>
      </c>
      <c r="G1940" s="8">
        <f t="shared" si="152"/>
        <v>0</v>
      </c>
      <c r="H1940" s="25">
        <f>ROUND(Anteile!$B$29/'Abs3'!$G$2102*'Abs3'!G1940,0)</f>
        <v>0</v>
      </c>
      <c r="I1940" s="37">
        <f>Gmden!O1939</f>
        <v>0</v>
      </c>
      <c r="J1940" s="8">
        <f t="shared" si="153"/>
        <v>0</v>
      </c>
      <c r="K1940" s="25">
        <f>ROUND(Anteile!$B$30/'Abs3'!$J$2102*'Abs3'!J1940,0)</f>
        <v>0</v>
      </c>
      <c r="L1940" s="8">
        <f>Gmden!M1939</f>
        <v>58203.128165897746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ROUND(Anteile!$B$31/'Abs3'!$M$2102*'Abs3'!M1940,0)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70813</v>
      </c>
      <c r="B1941" s="9">
        <f t="shared" si="150"/>
        <v>7</v>
      </c>
      <c r="C1941" s="9">
        <f t="shared" si="151"/>
        <v>0</v>
      </c>
      <c r="D1941" s="7" t="str">
        <f>Gmden!D1940</f>
        <v>Häselgehr</v>
      </c>
      <c r="E1941" s="8">
        <f>Gmden!E1940</f>
        <v>681</v>
      </c>
      <c r="F1941" s="37">
        <f>Gmden!N1940</f>
        <v>0</v>
      </c>
      <c r="G1941" s="8">
        <f t="shared" si="152"/>
        <v>0</v>
      </c>
      <c r="H1941" s="25">
        <f>ROUND(Anteile!$B$29/'Abs3'!$G$2102*'Abs3'!G1941,0)</f>
        <v>0</v>
      </c>
      <c r="I1941" s="37">
        <f>Gmden!O1940</f>
        <v>0</v>
      </c>
      <c r="J1941" s="8">
        <f t="shared" si="153"/>
        <v>0</v>
      </c>
      <c r="K1941" s="25">
        <f>ROUND(Anteile!$B$30/'Abs3'!$J$2102*'Abs3'!J1941,0)</f>
        <v>0</v>
      </c>
      <c r="L1941" s="8">
        <f>Gmden!M1940</f>
        <v>692883.74211467616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ROUND(Anteile!$B$31/'Abs3'!$M$2102*'Abs3'!M1941,0)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70814</v>
      </c>
      <c r="B1942" s="9">
        <f t="shared" si="150"/>
        <v>7</v>
      </c>
      <c r="C1942" s="9">
        <f t="shared" si="151"/>
        <v>0</v>
      </c>
      <c r="D1942" s="7" t="str">
        <f>Gmden!D1941</f>
        <v>Heiterwang</v>
      </c>
      <c r="E1942" s="8">
        <f>Gmden!E1941</f>
        <v>530</v>
      </c>
      <c r="F1942" s="37">
        <f>Gmden!N1941</f>
        <v>0</v>
      </c>
      <c r="G1942" s="8">
        <f t="shared" si="152"/>
        <v>0</v>
      </c>
      <c r="H1942" s="25">
        <f>ROUND(Anteile!$B$29/'Abs3'!$G$2102*'Abs3'!G1942,0)</f>
        <v>0</v>
      </c>
      <c r="I1942" s="37">
        <f>Gmden!O1941</f>
        <v>0</v>
      </c>
      <c r="J1942" s="8">
        <f t="shared" si="153"/>
        <v>0</v>
      </c>
      <c r="K1942" s="25">
        <f>ROUND(Anteile!$B$30/'Abs3'!$J$2102*'Abs3'!J1942,0)</f>
        <v>0</v>
      </c>
      <c r="L1942" s="8">
        <f>Gmden!M1941</f>
        <v>595640.95617431169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ROUND(Anteile!$B$31/'Abs3'!$M$2102*'Abs3'!M1942,0)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70815</v>
      </c>
      <c r="B1943" s="9">
        <f t="shared" si="150"/>
        <v>7</v>
      </c>
      <c r="C1943" s="9">
        <f t="shared" si="151"/>
        <v>0</v>
      </c>
      <c r="D1943" s="7" t="str">
        <f>Gmden!D1942</f>
        <v>Hinterhornbach</v>
      </c>
      <c r="E1943" s="8">
        <f>Gmden!E1942</f>
        <v>95</v>
      </c>
      <c r="F1943" s="37">
        <f>Gmden!N1942</f>
        <v>0</v>
      </c>
      <c r="G1943" s="8">
        <f t="shared" si="152"/>
        <v>0</v>
      </c>
      <c r="H1943" s="25">
        <f>ROUND(Anteile!$B$29/'Abs3'!$G$2102*'Abs3'!G1943,0)</f>
        <v>0</v>
      </c>
      <c r="I1943" s="37">
        <f>Gmden!O1942</f>
        <v>0</v>
      </c>
      <c r="J1943" s="8">
        <f t="shared" si="153"/>
        <v>0</v>
      </c>
      <c r="K1943" s="25">
        <f>ROUND(Anteile!$B$30/'Abs3'!$J$2102*'Abs3'!J1943,0)</f>
        <v>0</v>
      </c>
      <c r="L1943" s="8">
        <f>Gmden!M1942</f>
        <v>105684.6856830403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ROUND(Anteile!$B$31/'Abs3'!$M$2102*'Abs3'!M1943,0)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70816</v>
      </c>
      <c r="B1944" s="9">
        <f t="shared" si="150"/>
        <v>7</v>
      </c>
      <c r="C1944" s="9">
        <f t="shared" si="151"/>
        <v>0</v>
      </c>
      <c r="D1944" s="7" t="str">
        <f>Gmden!D1943</f>
        <v>Höfen</v>
      </c>
      <c r="E1944" s="8">
        <f>Gmden!E1943</f>
        <v>1204</v>
      </c>
      <c r="F1944" s="37">
        <f>Gmden!N1943</f>
        <v>0</v>
      </c>
      <c r="G1944" s="8">
        <f t="shared" si="152"/>
        <v>0</v>
      </c>
      <c r="H1944" s="25">
        <f>ROUND(Anteile!$B$29/'Abs3'!$G$2102*'Abs3'!G1944,0)</f>
        <v>0</v>
      </c>
      <c r="I1944" s="37">
        <f>Gmden!O1943</f>
        <v>0</v>
      </c>
      <c r="J1944" s="8">
        <f t="shared" si="153"/>
        <v>0</v>
      </c>
      <c r="K1944" s="25">
        <f>ROUND(Anteile!$B$30/'Abs3'!$J$2102*'Abs3'!J1944,0)</f>
        <v>0</v>
      </c>
      <c r="L1944" s="8">
        <f>Gmden!M1943</f>
        <v>1818779.5399248879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ROUND(Anteile!$B$31/'Abs3'!$M$2102*'Abs3'!M1944,0)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70817</v>
      </c>
      <c r="B1945" s="9">
        <f t="shared" si="150"/>
        <v>7</v>
      </c>
      <c r="C1945" s="9">
        <f t="shared" si="151"/>
        <v>0</v>
      </c>
      <c r="D1945" s="7" t="str">
        <f>Gmden!D1944</f>
        <v>Holzgau</v>
      </c>
      <c r="E1945" s="8">
        <f>Gmden!E1944</f>
        <v>400</v>
      </c>
      <c r="F1945" s="37">
        <f>Gmden!N1944</f>
        <v>0</v>
      </c>
      <c r="G1945" s="8">
        <f t="shared" si="152"/>
        <v>0</v>
      </c>
      <c r="H1945" s="25">
        <f>ROUND(Anteile!$B$29/'Abs3'!$G$2102*'Abs3'!G1945,0)</f>
        <v>0</v>
      </c>
      <c r="I1945" s="37">
        <f>Gmden!O1944</f>
        <v>0</v>
      </c>
      <c r="J1945" s="8">
        <f t="shared" si="153"/>
        <v>0</v>
      </c>
      <c r="K1945" s="25">
        <f>ROUND(Anteile!$B$30/'Abs3'!$J$2102*'Abs3'!J1945,0)</f>
        <v>0</v>
      </c>
      <c r="L1945" s="8">
        <f>Gmden!M1944</f>
        <v>598679.49004347087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ROUND(Anteile!$B$31/'Abs3'!$M$2102*'Abs3'!M1945,0)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70818</v>
      </c>
      <c r="B1946" s="9">
        <f t="shared" si="150"/>
        <v>7</v>
      </c>
      <c r="C1946" s="9">
        <f t="shared" si="151"/>
        <v>0</v>
      </c>
      <c r="D1946" s="7" t="str">
        <f>Gmden!D1945</f>
        <v>Jungholz</v>
      </c>
      <c r="E1946" s="8">
        <f>Gmden!E1945</f>
        <v>286</v>
      </c>
      <c r="F1946" s="37">
        <f>Gmden!N1945</f>
        <v>0</v>
      </c>
      <c r="G1946" s="8">
        <f t="shared" si="152"/>
        <v>0</v>
      </c>
      <c r="H1946" s="25">
        <f>ROUND(Anteile!$B$29/'Abs3'!$G$2102*'Abs3'!G1946,0)</f>
        <v>0</v>
      </c>
      <c r="I1946" s="37">
        <f>Gmden!O1945</f>
        <v>0</v>
      </c>
      <c r="J1946" s="8">
        <f t="shared" si="153"/>
        <v>0</v>
      </c>
      <c r="K1946" s="25">
        <f>ROUND(Anteile!$B$30/'Abs3'!$J$2102*'Abs3'!J1946,0)</f>
        <v>0</v>
      </c>
      <c r="L1946" s="8">
        <f>Gmden!M1945</f>
        <v>441603.20307524968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ROUND(Anteile!$B$31/'Abs3'!$M$2102*'Abs3'!M1946,0)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70819</v>
      </c>
      <c r="B1947" s="9">
        <f t="shared" si="150"/>
        <v>7</v>
      </c>
      <c r="C1947" s="9">
        <f t="shared" si="151"/>
        <v>0</v>
      </c>
      <c r="D1947" s="7" t="str">
        <f>Gmden!D1946</f>
        <v>Kaisers</v>
      </c>
      <c r="E1947" s="8">
        <f>Gmden!E1946</f>
        <v>77</v>
      </c>
      <c r="F1947" s="37">
        <f>Gmden!N1946</f>
        <v>0</v>
      </c>
      <c r="G1947" s="8">
        <f t="shared" si="152"/>
        <v>0</v>
      </c>
      <c r="H1947" s="25">
        <f>ROUND(Anteile!$B$29/'Abs3'!$G$2102*'Abs3'!G1947,0)</f>
        <v>0</v>
      </c>
      <c r="I1947" s="37">
        <f>Gmden!O1946</f>
        <v>0</v>
      </c>
      <c r="J1947" s="8">
        <f t="shared" si="153"/>
        <v>0</v>
      </c>
      <c r="K1947" s="25">
        <f>ROUND(Anteile!$B$30/'Abs3'!$J$2102*'Abs3'!J1947,0)</f>
        <v>0</v>
      </c>
      <c r="L1947" s="8">
        <f>Gmden!M1946</f>
        <v>83938.197846156487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ROUND(Anteile!$B$31/'Abs3'!$M$2102*'Abs3'!M1947,0)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70820</v>
      </c>
      <c r="B1948" s="9">
        <f t="shared" si="150"/>
        <v>7</v>
      </c>
      <c r="C1948" s="9">
        <f t="shared" si="151"/>
        <v>0</v>
      </c>
      <c r="D1948" s="7" t="str">
        <f>Gmden!D1947</f>
        <v>Lechaschau</v>
      </c>
      <c r="E1948" s="8">
        <f>Gmden!E1947</f>
        <v>2134</v>
      </c>
      <c r="F1948" s="37">
        <f>Gmden!N1947</f>
        <v>0</v>
      </c>
      <c r="G1948" s="8">
        <f t="shared" si="152"/>
        <v>0</v>
      </c>
      <c r="H1948" s="25">
        <f>ROUND(Anteile!$B$29/'Abs3'!$G$2102*'Abs3'!G1948,0)</f>
        <v>0</v>
      </c>
      <c r="I1948" s="37">
        <f>Gmden!O1947</f>
        <v>0</v>
      </c>
      <c r="J1948" s="8">
        <f t="shared" si="153"/>
        <v>0</v>
      </c>
      <c r="K1948" s="25">
        <f>ROUND(Anteile!$B$30/'Abs3'!$J$2102*'Abs3'!J1948,0)</f>
        <v>0</v>
      </c>
      <c r="L1948" s="8">
        <f>Gmden!M1947</f>
        <v>2700640.0260300576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ROUND(Anteile!$B$31/'Abs3'!$M$2102*'Abs3'!M1948,0)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70821</v>
      </c>
      <c r="B1949" s="9">
        <f t="shared" si="150"/>
        <v>7</v>
      </c>
      <c r="C1949" s="9">
        <f t="shared" si="151"/>
        <v>0</v>
      </c>
      <c r="D1949" s="7" t="str">
        <f>Gmden!D1948</f>
        <v>Lermoos</v>
      </c>
      <c r="E1949" s="8">
        <f>Gmden!E1948</f>
        <v>1157</v>
      </c>
      <c r="F1949" s="37">
        <f>Gmden!N1948</f>
        <v>0</v>
      </c>
      <c r="G1949" s="8">
        <f t="shared" si="152"/>
        <v>0</v>
      </c>
      <c r="H1949" s="25">
        <f>ROUND(Anteile!$B$29/'Abs3'!$G$2102*'Abs3'!G1949,0)</f>
        <v>0</v>
      </c>
      <c r="I1949" s="37">
        <f>Gmden!O1948</f>
        <v>0</v>
      </c>
      <c r="J1949" s="8">
        <f t="shared" si="153"/>
        <v>0</v>
      </c>
      <c r="K1949" s="25">
        <f>ROUND(Anteile!$B$30/'Abs3'!$J$2102*'Abs3'!J1949,0)</f>
        <v>0</v>
      </c>
      <c r="L1949" s="8">
        <f>Gmden!M1948</f>
        <v>2393575.7772708088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ROUND(Anteile!$B$31/'Abs3'!$M$2102*'Abs3'!M1949,0)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70822</v>
      </c>
      <c r="B1950" s="9">
        <f t="shared" si="150"/>
        <v>7</v>
      </c>
      <c r="C1950" s="9">
        <f t="shared" si="151"/>
        <v>0</v>
      </c>
      <c r="D1950" s="7" t="str">
        <f>Gmden!D1949</f>
        <v>Musau</v>
      </c>
      <c r="E1950" s="8">
        <f>Gmden!E1949</f>
        <v>389</v>
      </c>
      <c r="F1950" s="37">
        <f>Gmden!N1949</f>
        <v>0</v>
      </c>
      <c r="G1950" s="8">
        <f t="shared" si="152"/>
        <v>0</v>
      </c>
      <c r="H1950" s="25">
        <f>ROUND(Anteile!$B$29/'Abs3'!$G$2102*'Abs3'!G1950,0)</f>
        <v>0</v>
      </c>
      <c r="I1950" s="37">
        <f>Gmden!O1949</f>
        <v>0</v>
      </c>
      <c r="J1950" s="8">
        <f t="shared" si="153"/>
        <v>0</v>
      </c>
      <c r="K1950" s="25">
        <f>ROUND(Anteile!$B$30/'Abs3'!$J$2102*'Abs3'!J1950,0)</f>
        <v>0</v>
      </c>
      <c r="L1950" s="8">
        <f>Gmden!M1949</f>
        <v>395934.242949192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ROUND(Anteile!$B$31/'Abs3'!$M$2102*'Abs3'!M1950,0)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70823</v>
      </c>
      <c r="B1951" s="9">
        <f t="shared" si="150"/>
        <v>7</v>
      </c>
      <c r="C1951" s="9">
        <f t="shared" si="151"/>
        <v>0</v>
      </c>
      <c r="D1951" s="7" t="str">
        <f>Gmden!D1950</f>
        <v>Namlos</v>
      </c>
      <c r="E1951" s="8">
        <f>Gmden!E1950</f>
        <v>74</v>
      </c>
      <c r="F1951" s="37">
        <f>Gmden!N1950</f>
        <v>0</v>
      </c>
      <c r="G1951" s="8">
        <f t="shared" si="152"/>
        <v>0</v>
      </c>
      <c r="H1951" s="25">
        <f>ROUND(Anteile!$B$29/'Abs3'!$G$2102*'Abs3'!G1951,0)</f>
        <v>0</v>
      </c>
      <c r="I1951" s="37">
        <f>Gmden!O1950</f>
        <v>0</v>
      </c>
      <c r="J1951" s="8">
        <f t="shared" si="153"/>
        <v>0</v>
      </c>
      <c r="K1951" s="25">
        <f>ROUND(Anteile!$B$30/'Abs3'!$J$2102*'Abs3'!J1951,0)</f>
        <v>0</v>
      </c>
      <c r="L1951" s="8">
        <f>Gmden!M1950</f>
        <v>75859.859487164693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ROUND(Anteile!$B$31/'Abs3'!$M$2102*'Abs3'!M1951,0)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70824</v>
      </c>
      <c r="B1952" s="9">
        <f t="shared" si="150"/>
        <v>7</v>
      </c>
      <c r="C1952" s="9">
        <f t="shared" si="151"/>
        <v>0</v>
      </c>
      <c r="D1952" s="7" t="str">
        <f>Gmden!D1951</f>
        <v>Nesselwängle</v>
      </c>
      <c r="E1952" s="8">
        <f>Gmden!E1951</f>
        <v>462</v>
      </c>
      <c r="F1952" s="37">
        <f>Gmden!N1951</f>
        <v>0</v>
      </c>
      <c r="G1952" s="8">
        <f t="shared" si="152"/>
        <v>0</v>
      </c>
      <c r="H1952" s="25">
        <f>ROUND(Anteile!$B$29/'Abs3'!$G$2102*'Abs3'!G1952,0)</f>
        <v>0</v>
      </c>
      <c r="I1952" s="37">
        <f>Gmden!O1951</f>
        <v>0</v>
      </c>
      <c r="J1952" s="8">
        <f t="shared" si="153"/>
        <v>0</v>
      </c>
      <c r="K1952" s="25">
        <f>ROUND(Anteile!$B$30/'Abs3'!$J$2102*'Abs3'!J1952,0)</f>
        <v>0</v>
      </c>
      <c r="L1952" s="8">
        <f>Gmden!M1951</f>
        <v>701529.23419163888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ROUND(Anteile!$B$31/'Abs3'!$M$2102*'Abs3'!M1952,0)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70825</v>
      </c>
      <c r="B1953" s="9">
        <f t="shared" si="150"/>
        <v>7</v>
      </c>
      <c r="C1953" s="9">
        <f t="shared" si="151"/>
        <v>0</v>
      </c>
      <c r="D1953" s="7" t="str">
        <f>Gmden!D1952</f>
        <v>Pfafflar</v>
      </c>
      <c r="E1953" s="8">
        <f>Gmden!E1952</f>
        <v>108</v>
      </c>
      <c r="F1953" s="37">
        <f>Gmden!N1952</f>
        <v>0</v>
      </c>
      <c r="G1953" s="8">
        <f t="shared" si="152"/>
        <v>0</v>
      </c>
      <c r="H1953" s="25">
        <f>ROUND(Anteile!$B$29/'Abs3'!$G$2102*'Abs3'!G1953,0)</f>
        <v>0</v>
      </c>
      <c r="I1953" s="37">
        <f>Gmden!O1952</f>
        <v>0</v>
      </c>
      <c r="J1953" s="8">
        <f t="shared" si="153"/>
        <v>0</v>
      </c>
      <c r="K1953" s="25">
        <f>ROUND(Anteile!$B$30/'Abs3'!$J$2102*'Abs3'!J1953,0)</f>
        <v>0</v>
      </c>
      <c r="L1953" s="8">
        <f>Gmden!M1952</f>
        <v>122408.36497665109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ROUND(Anteile!$B$31/'Abs3'!$M$2102*'Abs3'!M1953,0)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70826</v>
      </c>
      <c r="B1954" s="9">
        <f t="shared" si="150"/>
        <v>7</v>
      </c>
      <c r="C1954" s="9">
        <f t="shared" si="151"/>
        <v>0</v>
      </c>
      <c r="D1954" s="7" t="str">
        <f>Gmden!D1953</f>
        <v>Pflach</v>
      </c>
      <c r="E1954" s="8">
        <f>Gmden!E1953</f>
        <v>1423</v>
      </c>
      <c r="F1954" s="37">
        <f>Gmden!N1953</f>
        <v>0</v>
      </c>
      <c r="G1954" s="8">
        <f t="shared" si="152"/>
        <v>0</v>
      </c>
      <c r="H1954" s="25">
        <f>ROUND(Anteile!$B$29/'Abs3'!$G$2102*'Abs3'!G1954,0)</f>
        <v>0</v>
      </c>
      <c r="I1954" s="37">
        <f>Gmden!O1953</f>
        <v>0</v>
      </c>
      <c r="J1954" s="8">
        <f t="shared" si="153"/>
        <v>0</v>
      </c>
      <c r="K1954" s="25">
        <f>ROUND(Anteile!$B$30/'Abs3'!$J$2102*'Abs3'!J1954,0)</f>
        <v>0</v>
      </c>
      <c r="L1954" s="8">
        <f>Gmden!M1953</f>
        <v>1568769.6573768286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ROUND(Anteile!$B$31/'Abs3'!$M$2102*'Abs3'!M1954,0)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70827</v>
      </c>
      <c r="B1955" s="9">
        <f t="shared" si="150"/>
        <v>7</v>
      </c>
      <c r="C1955" s="9">
        <f t="shared" si="151"/>
        <v>0</v>
      </c>
      <c r="D1955" s="7" t="str">
        <f>Gmden!D1954</f>
        <v>Pinswang</v>
      </c>
      <c r="E1955" s="8">
        <f>Gmden!E1954</f>
        <v>405</v>
      </c>
      <c r="F1955" s="37">
        <f>Gmden!N1954</f>
        <v>0</v>
      </c>
      <c r="G1955" s="8">
        <f t="shared" si="152"/>
        <v>0</v>
      </c>
      <c r="H1955" s="25">
        <f>ROUND(Anteile!$B$29/'Abs3'!$G$2102*'Abs3'!G1955,0)</f>
        <v>0</v>
      </c>
      <c r="I1955" s="37">
        <f>Gmden!O1954</f>
        <v>0</v>
      </c>
      <c r="J1955" s="8">
        <f t="shared" si="153"/>
        <v>0</v>
      </c>
      <c r="K1955" s="25">
        <f>ROUND(Anteile!$B$30/'Abs3'!$J$2102*'Abs3'!J1955,0)</f>
        <v>0</v>
      </c>
      <c r="L1955" s="8">
        <f>Gmden!M1954</f>
        <v>495081.12028975843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ROUND(Anteile!$B$31/'Abs3'!$M$2102*'Abs3'!M1955,0)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70828</v>
      </c>
      <c r="B1956" s="9">
        <f t="shared" si="150"/>
        <v>7</v>
      </c>
      <c r="C1956" s="9">
        <f t="shared" si="151"/>
        <v>0</v>
      </c>
      <c r="D1956" s="7" t="str">
        <f>Gmden!D1955</f>
        <v>Reutte</v>
      </c>
      <c r="E1956" s="8">
        <f>Gmden!E1955</f>
        <v>6741</v>
      </c>
      <c r="F1956" s="37">
        <f>Gmden!N1955</f>
        <v>0</v>
      </c>
      <c r="G1956" s="8">
        <f t="shared" si="152"/>
        <v>0</v>
      </c>
      <c r="H1956" s="25">
        <f>ROUND(Anteile!$B$29/'Abs3'!$G$2102*'Abs3'!G1956,0)</f>
        <v>0</v>
      </c>
      <c r="I1956" s="37">
        <f>Gmden!O1955</f>
        <v>0</v>
      </c>
      <c r="J1956" s="8">
        <f t="shared" si="153"/>
        <v>0</v>
      </c>
      <c r="K1956" s="25">
        <f>ROUND(Anteile!$B$30/'Abs3'!$J$2102*'Abs3'!J1956,0)</f>
        <v>0</v>
      </c>
      <c r="L1956" s="8">
        <f>Gmden!M1955</f>
        <v>10135373.953304585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ROUND(Anteile!$B$31/'Abs3'!$M$2102*'Abs3'!M1956,0)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70829</v>
      </c>
      <c r="B1957" s="9">
        <f t="shared" si="150"/>
        <v>7</v>
      </c>
      <c r="C1957" s="9">
        <f t="shared" si="151"/>
        <v>0</v>
      </c>
      <c r="D1957" s="7" t="str">
        <f>Gmden!D1956</f>
        <v>Schattwald</v>
      </c>
      <c r="E1957" s="8">
        <f>Gmden!E1956</f>
        <v>445</v>
      </c>
      <c r="F1957" s="37">
        <f>Gmden!N1956</f>
        <v>0</v>
      </c>
      <c r="G1957" s="8">
        <f t="shared" si="152"/>
        <v>0</v>
      </c>
      <c r="H1957" s="25">
        <f>ROUND(Anteile!$B$29/'Abs3'!$G$2102*'Abs3'!G1957,0)</f>
        <v>0</v>
      </c>
      <c r="I1957" s="37">
        <f>Gmden!O1956</f>
        <v>0</v>
      </c>
      <c r="J1957" s="8">
        <f t="shared" si="153"/>
        <v>0</v>
      </c>
      <c r="K1957" s="25">
        <f>ROUND(Anteile!$B$30/'Abs3'!$J$2102*'Abs3'!J1957,0)</f>
        <v>0</v>
      </c>
      <c r="L1957" s="8">
        <f>Gmden!M1956</f>
        <v>576013.87978029647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ROUND(Anteile!$B$31/'Abs3'!$M$2102*'Abs3'!M1957,0)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70830</v>
      </c>
      <c r="B1958" s="9">
        <f t="shared" si="150"/>
        <v>7</v>
      </c>
      <c r="C1958" s="9">
        <f t="shared" si="151"/>
        <v>0</v>
      </c>
      <c r="D1958" s="7" t="str">
        <f>Gmden!D1957</f>
        <v>Stanzach</v>
      </c>
      <c r="E1958" s="8">
        <f>Gmden!E1957</f>
        <v>464</v>
      </c>
      <c r="F1958" s="37">
        <f>Gmden!N1957</f>
        <v>0</v>
      </c>
      <c r="G1958" s="8">
        <f t="shared" si="152"/>
        <v>0</v>
      </c>
      <c r="H1958" s="25">
        <f>ROUND(Anteile!$B$29/'Abs3'!$G$2102*'Abs3'!G1958,0)</f>
        <v>0</v>
      </c>
      <c r="I1958" s="37">
        <f>Gmden!O1957</f>
        <v>0</v>
      </c>
      <c r="J1958" s="8">
        <f t="shared" si="153"/>
        <v>0</v>
      </c>
      <c r="K1958" s="25">
        <f>ROUND(Anteile!$B$30/'Abs3'!$J$2102*'Abs3'!J1958,0)</f>
        <v>0</v>
      </c>
      <c r="L1958" s="8">
        <f>Gmden!M1957</f>
        <v>582442.42027005646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ROUND(Anteile!$B$31/'Abs3'!$M$2102*'Abs3'!M1958,0)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70831</v>
      </c>
      <c r="B1959" s="9">
        <f t="shared" si="150"/>
        <v>7</v>
      </c>
      <c r="C1959" s="9">
        <f t="shared" si="151"/>
        <v>0</v>
      </c>
      <c r="D1959" s="7" t="str">
        <f>Gmden!D1958</f>
        <v>Steeg</v>
      </c>
      <c r="E1959" s="8">
        <f>Gmden!E1958</f>
        <v>665</v>
      </c>
      <c r="F1959" s="37">
        <f>Gmden!N1958</f>
        <v>0</v>
      </c>
      <c r="G1959" s="8">
        <f t="shared" si="152"/>
        <v>0</v>
      </c>
      <c r="H1959" s="25">
        <f>ROUND(Anteile!$B$29/'Abs3'!$G$2102*'Abs3'!G1959,0)</f>
        <v>0</v>
      </c>
      <c r="I1959" s="37">
        <f>Gmden!O1958</f>
        <v>0</v>
      </c>
      <c r="J1959" s="8">
        <f t="shared" si="153"/>
        <v>0</v>
      </c>
      <c r="K1959" s="25">
        <f>ROUND(Anteile!$B$30/'Abs3'!$J$2102*'Abs3'!J1959,0)</f>
        <v>0</v>
      </c>
      <c r="L1959" s="8">
        <f>Gmden!M1958</f>
        <v>850380.11263349326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ROUND(Anteile!$B$31/'Abs3'!$M$2102*'Abs3'!M1959,0)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70832</v>
      </c>
      <c r="B1960" s="9">
        <f t="shared" si="150"/>
        <v>7</v>
      </c>
      <c r="C1960" s="9">
        <f t="shared" si="151"/>
        <v>0</v>
      </c>
      <c r="D1960" s="7" t="str">
        <f>Gmden!D1959</f>
        <v>Tannheim</v>
      </c>
      <c r="E1960" s="8">
        <f>Gmden!E1959</f>
        <v>1080</v>
      </c>
      <c r="F1960" s="37">
        <f>Gmden!N1959</f>
        <v>0</v>
      </c>
      <c r="G1960" s="8">
        <f t="shared" si="152"/>
        <v>0</v>
      </c>
      <c r="H1960" s="25">
        <f>ROUND(Anteile!$B$29/'Abs3'!$G$2102*'Abs3'!G1960,0)</f>
        <v>0</v>
      </c>
      <c r="I1960" s="37">
        <f>Gmden!O1959</f>
        <v>0</v>
      </c>
      <c r="J1960" s="8">
        <f t="shared" si="153"/>
        <v>0</v>
      </c>
      <c r="K1960" s="25">
        <f>ROUND(Anteile!$B$30/'Abs3'!$J$2102*'Abs3'!J1960,0)</f>
        <v>0</v>
      </c>
      <c r="L1960" s="8">
        <f>Gmden!M1959</f>
        <v>1862169.8371697944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ROUND(Anteile!$B$31/'Abs3'!$M$2102*'Abs3'!M1960,0)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70833</v>
      </c>
      <c r="B1961" s="9">
        <f t="shared" si="150"/>
        <v>7</v>
      </c>
      <c r="C1961" s="9">
        <f t="shared" si="151"/>
        <v>0</v>
      </c>
      <c r="D1961" s="7" t="str">
        <f>Gmden!D1960</f>
        <v>Vils</v>
      </c>
      <c r="E1961" s="8">
        <f>Gmden!E1960</f>
        <v>1521</v>
      </c>
      <c r="F1961" s="37">
        <f>Gmden!N1960</f>
        <v>0</v>
      </c>
      <c r="G1961" s="8">
        <f t="shared" si="152"/>
        <v>0</v>
      </c>
      <c r="H1961" s="25">
        <f>ROUND(Anteile!$B$29/'Abs3'!$G$2102*'Abs3'!G1961,0)</f>
        <v>0</v>
      </c>
      <c r="I1961" s="37">
        <f>Gmden!O1960</f>
        <v>0</v>
      </c>
      <c r="J1961" s="8">
        <f t="shared" si="153"/>
        <v>0</v>
      </c>
      <c r="K1961" s="25">
        <f>ROUND(Anteile!$B$30/'Abs3'!$J$2102*'Abs3'!J1961,0)</f>
        <v>0</v>
      </c>
      <c r="L1961" s="8">
        <f>Gmden!M1960</f>
        <v>2007053.2469657215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ROUND(Anteile!$B$31/'Abs3'!$M$2102*'Abs3'!M1961,0)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70834</v>
      </c>
      <c r="B1962" s="9">
        <f t="shared" si="150"/>
        <v>7</v>
      </c>
      <c r="C1962" s="9">
        <f t="shared" si="151"/>
        <v>0</v>
      </c>
      <c r="D1962" s="7" t="str">
        <f>Gmden!D1961</f>
        <v>Vorderhornbach</v>
      </c>
      <c r="E1962" s="8">
        <f>Gmden!E1961</f>
        <v>248</v>
      </c>
      <c r="F1962" s="37">
        <f>Gmden!N1961</f>
        <v>0</v>
      </c>
      <c r="G1962" s="8">
        <f t="shared" si="152"/>
        <v>0</v>
      </c>
      <c r="H1962" s="25">
        <f>ROUND(Anteile!$B$29/'Abs3'!$G$2102*'Abs3'!G1962,0)</f>
        <v>0</v>
      </c>
      <c r="I1962" s="37">
        <f>Gmden!O1961</f>
        <v>0</v>
      </c>
      <c r="J1962" s="8">
        <f t="shared" si="153"/>
        <v>0</v>
      </c>
      <c r="K1962" s="25">
        <f>ROUND(Anteile!$B$30/'Abs3'!$J$2102*'Abs3'!J1962,0)</f>
        <v>0</v>
      </c>
      <c r="L1962" s="8">
        <f>Gmden!M1961</f>
        <v>262430.81015772052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ROUND(Anteile!$B$31/'Abs3'!$M$2102*'Abs3'!M1962,0)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70835</v>
      </c>
      <c r="B1963" s="9">
        <f t="shared" si="150"/>
        <v>7</v>
      </c>
      <c r="C1963" s="9">
        <f t="shared" si="151"/>
        <v>0</v>
      </c>
      <c r="D1963" s="7" t="str">
        <f>Gmden!D1962</f>
        <v>Wängle</v>
      </c>
      <c r="E1963" s="8">
        <f>Gmden!E1962</f>
        <v>943</v>
      </c>
      <c r="F1963" s="37">
        <f>Gmden!N1962</f>
        <v>0</v>
      </c>
      <c r="G1963" s="8">
        <f t="shared" si="152"/>
        <v>0</v>
      </c>
      <c r="H1963" s="25">
        <f>ROUND(Anteile!$B$29/'Abs3'!$G$2102*'Abs3'!G1963,0)</f>
        <v>0</v>
      </c>
      <c r="I1963" s="37">
        <f>Gmden!O1962</f>
        <v>0</v>
      </c>
      <c r="J1963" s="8">
        <f t="shared" si="153"/>
        <v>0</v>
      </c>
      <c r="K1963" s="25">
        <f>ROUND(Anteile!$B$30/'Abs3'!$J$2102*'Abs3'!J1963,0)</f>
        <v>0</v>
      </c>
      <c r="L1963" s="8">
        <f>Gmden!M1962</f>
        <v>993000.82039798109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ROUND(Anteile!$B$31/'Abs3'!$M$2102*'Abs3'!M1963,0)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70836</v>
      </c>
      <c r="B1964" s="9">
        <f t="shared" si="150"/>
        <v>7</v>
      </c>
      <c r="C1964" s="9">
        <f t="shared" si="151"/>
        <v>0</v>
      </c>
      <c r="D1964" s="7" t="str">
        <f>Gmden!D1963</f>
        <v>Weißenbach am Lech</v>
      </c>
      <c r="E1964" s="8">
        <f>Gmden!E1963</f>
        <v>1257</v>
      </c>
      <c r="F1964" s="37">
        <f>Gmden!N1963</f>
        <v>0</v>
      </c>
      <c r="G1964" s="8">
        <f t="shared" si="152"/>
        <v>0</v>
      </c>
      <c r="H1964" s="25">
        <f>ROUND(Anteile!$B$29/'Abs3'!$G$2102*'Abs3'!G1964,0)</f>
        <v>0</v>
      </c>
      <c r="I1964" s="37">
        <f>Gmden!O1963</f>
        <v>0</v>
      </c>
      <c r="J1964" s="8">
        <f t="shared" si="153"/>
        <v>0</v>
      </c>
      <c r="K1964" s="25">
        <f>ROUND(Anteile!$B$30/'Abs3'!$J$2102*'Abs3'!J1964,0)</f>
        <v>0</v>
      </c>
      <c r="L1964" s="8">
        <f>Gmden!M1963</f>
        <v>1389967.8193904283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ROUND(Anteile!$B$31/'Abs3'!$M$2102*'Abs3'!M1964,0)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70837</v>
      </c>
      <c r="B1965" s="9">
        <f t="shared" si="150"/>
        <v>7</v>
      </c>
      <c r="C1965" s="9">
        <f t="shared" si="151"/>
        <v>0</v>
      </c>
      <c r="D1965" s="7" t="str">
        <f>Gmden!D1964</f>
        <v>Zöblen</v>
      </c>
      <c r="E1965" s="8">
        <f>Gmden!E1964</f>
        <v>229</v>
      </c>
      <c r="F1965" s="37">
        <f>Gmden!N1964</f>
        <v>0</v>
      </c>
      <c r="G1965" s="8">
        <f t="shared" si="152"/>
        <v>0</v>
      </c>
      <c r="H1965" s="25">
        <f>ROUND(Anteile!$B$29/'Abs3'!$G$2102*'Abs3'!G1965,0)</f>
        <v>0</v>
      </c>
      <c r="I1965" s="37">
        <f>Gmden!O1964</f>
        <v>0</v>
      </c>
      <c r="J1965" s="8">
        <f t="shared" si="153"/>
        <v>0</v>
      </c>
      <c r="K1965" s="25">
        <f>ROUND(Anteile!$B$30/'Abs3'!$J$2102*'Abs3'!J1965,0)</f>
        <v>0</v>
      </c>
      <c r="L1965" s="8">
        <f>Gmden!M1964</f>
        <v>303048.11212775897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ROUND(Anteile!$B$31/'Abs3'!$M$2102*'Abs3'!M1965,0)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70901</v>
      </c>
      <c r="B1966" s="9">
        <f t="shared" si="150"/>
        <v>7</v>
      </c>
      <c r="C1966" s="9">
        <f t="shared" si="151"/>
        <v>0</v>
      </c>
      <c r="D1966" s="7" t="str">
        <f>Gmden!D1965</f>
        <v>Achenkirch</v>
      </c>
      <c r="E1966" s="8">
        <f>Gmden!E1965</f>
        <v>2198</v>
      </c>
      <c r="F1966" s="37">
        <f>Gmden!N1965</f>
        <v>0</v>
      </c>
      <c r="G1966" s="8">
        <f t="shared" si="152"/>
        <v>0</v>
      </c>
      <c r="H1966" s="25">
        <f>ROUND(Anteile!$B$29/'Abs3'!$G$2102*'Abs3'!G1966,0)</f>
        <v>0</v>
      </c>
      <c r="I1966" s="37">
        <f>Gmden!O1965</f>
        <v>0</v>
      </c>
      <c r="J1966" s="8">
        <f t="shared" si="153"/>
        <v>0</v>
      </c>
      <c r="K1966" s="25">
        <f>ROUND(Anteile!$B$30/'Abs3'!$J$2102*'Abs3'!J1966,0)</f>
        <v>0</v>
      </c>
      <c r="L1966" s="8">
        <f>Gmden!M1965</f>
        <v>3309801.499092795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ROUND(Anteile!$B$31/'Abs3'!$M$2102*'Abs3'!M1966,0)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70902</v>
      </c>
      <c r="B1967" s="9">
        <f t="shared" si="150"/>
        <v>7</v>
      </c>
      <c r="C1967" s="9">
        <f t="shared" si="151"/>
        <v>0</v>
      </c>
      <c r="D1967" s="7" t="str">
        <f>Gmden!D1966</f>
        <v>Aschau im Zillertal</v>
      </c>
      <c r="E1967" s="8">
        <f>Gmden!E1966</f>
        <v>1846</v>
      </c>
      <c r="F1967" s="37">
        <f>Gmden!N1966</f>
        <v>0</v>
      </c>
      <c r="G1967" s="8">
        <f t="shared" si="152"/>
        <v>0</v>
      </c>
      <c r="H1967" s="25">
        <f>ROUND(Anteile!$B$29/'Abs3'!$G$2102*'Abs3'!G1967,0)</f>
        <v>0</v>
      </c>
      <c r="I1967" s="37">
        <f>Gmden!O1966</f>
        <v>0</v>
      </c>
      <c r="J1967" s="8">
        <f t="shared" si="153"/>
        <v>0</v>
      </c>
      <c r="K1967" s="25">
        <f>ROUND(Anteile!$B$30/'Abs3'!$J$2102*'Abs3'!J1967,0)</f>
        <v>0</v>
      </c>
      <c r="L1967" s="8">
        <f>Gmden!M1966</f>
        <v>2579918.1988028605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ROUND(Anteile!$B$31/'Abs3'!$M$2102*'Abs3'!M1967,0)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70903</v>
      </c>
      <c r="B1968" s="9">
        <f t="shared" si="150"/>
        <v>7</v>
      </c>
      <c r="C1968" s="9">
        <f t="shared" si="151"/>
        <v>0</v>
      </c>
      <c r="D1968" s="7" t="str">
        <f>Gmden!D1967</f>
        <v>Brandberg</v>
      </c>
      <c r="E1968" s="8">
        <f>Gmden!E1967</f>
        <v>360</v>
      </c>
      <c r="F1968" s="37">
        <f>Gmden!N1967</f>
        <v>0</v>
      </c>
      <c r="G1968" s="8">
        <f t="shared" si="152"/>
        <v>0</v>
      </c>
      <c r="H1968" s="25">
        <f>ROUND(Anteile!$B$29/'Abs3'!$G$2102*'Abs3'!G1968,0)</f>
        <v>0</v>
      </c>
      <c r="I1968" s="37">
        <f>Gmden!O1967</f>
        <v>0</v>
      </c>
      <c r="J1968" s="8">
        <f t="shared" si="153"/>
        <v>0</v>
      </c>
      <c r="K1968" s="25">
        <f>ROUND(Anteile!$B$30/'Abs3'!$J$2102*'Abs3'!J1968,0)</f>
        <v>0</v>
      </c>
      <c r="L1968" s="8">
        <f>Gmden!M1967</f>
        <v>541003.20309248997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ROUND(Anteile!$B$31/'Abs3'!$M$2102*'Abs3'!M1968,0)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70904</v>
      </c>
      <c r="B1969" s="9">
        <f t="shared" si="150"/>
        <v>7</v>
      </c>
      <c r="C1969" s="9">
        <f t="shared" si="151"/>
        <v>0</v>
      </c>
      <c r="D1969" s="7" t="str">
        <f>Gmden!D1968</f>
        <v>Bruck am Ziller</v>
      </c>
      <c r="E1969" s="8">
        <f>Gmden!E1968</f>
        <v>1125</v>
      </c>
      <c r="F1969" s="37">
        <f>Gmden!N1968</f>
        <v>0</v>
      </c>
      <c r="G1969" s="8">
        <f t="shared" si="152"/>
        <v>0</v>
      </c>
      <c r="H1969" s="25">
        <f>ROUND(Anteile!$B$29/'Abs3'!$G$2102*'Abs3'!G1969,0)</f>
        <v>0</v>
      </c>
      <c r="I1969" s="37">
        <f>Gmden!O1968</f>
        <v>0</v>
      </c>
      <c r="J1969" s="8">
        <f t="shared" si="153"/>
        <v>0</v>
      </c>
      <c r="K1969" s="25">
        <f>ROUND(Anteile!$B$30/'Abs3'!$J$2102*'Abs3'!J1969,0)</f>
        <v>0</v>
      </c>
      <c r="L1969" s="8">
        <f>Gmden!M1968</f>
        <v>1112090.4205778101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ROUND(Anteile!$B$31/'Abs3'!$M$2102*'Abs3'!M1969,0)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70905</v>
      </c>
      <c r="B1970" s="9">
        <f t="shared" si="150"/>
        <v>7</v>
      </c>
      <c r="C1970" s="9">
        <f t="shared" si="151"/>
        <v>0</v>
      </c>
      <c r="D1970" s="7" t="str">
        <f>Gmden!D1969</f>
        <v>Buch in Tirol</v>
      </c>
      <c r="E1970" s="8">
        <f>Gmden!E1969</f>
        <v>2592</v>
      </c>
      <c r="F1970" s="37">
        <f>Gmden!N1969</f>
        <v>0</v>
      </c>
      <c r="G1970" s="8">
        <f t="shared" si="152"/>
        <v>0</v>
      </c>
      <c r="H1970" s="25">
        <f>ROUND(Anteile!$B$29/'Abs3'!$G$2102*'Abs3'!G1970,0)</f>
        <v>0</v>
      </c>
      <c r="I1970" s="37">
        <f>Gmden!O1969</f>
        <v>0</v>
      </c>
      <c r="J1970" s="8">
        <f t="shared" si="153"/>
        <v>0</v>
      </c>
      <c r="K1970" s="25">
        <f>ROUND(Anteile!$B$30/'Abs3'!$J$2102*'Abs3'!J1970,0)</f>
        <v>0</v>
      </c>
      <c r="L1970" s="8">
        <f>Gmden!M1969</f>
        <v>2759676.7345987102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ROUND(Anteile!$B$31/'Abs3'!$M$2102*'Abs3'!M1970,0)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70907</v>
      </c>
      <c r="B1971" s="9">
        <f t="shared" si="150"/>
        <v>7</v>
      </c>
      <c r="C1971" s="9">
        <f t="shared" si="151"/>
        <v>0</v>
      </c>
      <c r="D1971" s="7" t="str">
        <f>Gmden!D1970</f>
        <v>Eben am Achensee</v>
      </c>
      <c r="E1971" s="8">
        <f>Gmden!E1970</f>
        <v>3240</v>
      </c>
      <c r="F1971" s="37">
        <f>Gmden!N1970</f>
        <v>0</v>
      </c>
      <c r="G1971" s="8">
        <f t="shared" si="152"/>
        <v>0</v>
      </c>
      <c r="H1971" s="25">
        <f>ROUND(Anteile!$B$29/'Abs3'!$G$2102*'Abs3'!G1971,0)</f>
        <v>0</v>
      </c>
      <c r="I1971" s="37">
        <f>Gmden!O1970</f>
        <v>0</v>
      </c>
      <c r="J1971" s="8">
        <f t="shared" si="153"/>
        <v>0</v>
      </c>
      <c r="K1971" s="25">
        <f>ROUND(Anteile!$B$30/'Abs3'!$J$2102*'Abs3'!J1971,0)</f>
        <v>0</v>
      </c>
      <c r="L1971" s="8">
        <f>Gmden!M1970</f>
        <v>5496199.8275923077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ROUND(Anteile!$B$31/'Abs3'!$M$2102*'Abs3'!M1971,0)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70908</v>
      </c>
      <c r="B1972" s="9">
        <f t="shared" si="150"/>
        <v>7</v>
      </c>
      <c r="C1972" s="9">
        <f t="shared" si="151"/>
        <v>0</v>
      </c>
      <c r="D1972" s="7" t="str">
        <f>Gmden!D1971</f>
        <v>Finkenberg</v>
      </c>
      <c r="E1972" s="8">
        <f>Gmden!E1971</f>
        <v>1405</v>
      </c>
      <c r="F1972" s="37">
        <f>Gmden!N1971</f>
        <v>0</v>
      </c>
      <c r="G1972" s="8">
        <f t="shared" si="152"/>
        <v>0</v>
      </c>
      <c r="H1972" s="25">
        <f>ROUND(Anteile!$B$29/'Abs3'!$G$2102*'Abs3'!G1972,0)</f>
        <v>0</v>
      </c>
      <c r="I1972" s="37">
        <f>Gmden!O1971</f>
        <v>0</v>
      </c>
      <c r="J1972" s="8">
        <f t="shared" si="153"/>
        <v>0</v>
      </c>
      <c r="K1972" s="25">
        <f>ROUND(Anteile!$B$30/'Abs3'!$J$2102*'Abs3'!J1972,0)</f>
        <v>0</v>
      </c>
      <c r="L1972" s="8">
        <f>Gmden!M1971</f>
        <v>2260998.7459529862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ROUND(Anteile!$B$31/'Abs3'!$M$2102*'Abs3'!M1972,0)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70909</v>
      </c>
      <c r="B1973" s="9">
        <f t="shared" si="150"/>
        <v>7</v>
      </c>
      <c r="C1973" s="9">
        <f t="shared" si="151"/>
        <v>0</v>
      </c>
      <c r="D1973" s="7" t="str">
        <f>Gmden!D1972</f>
        <v>Fügen</v>
      </c>
      <c r="E1973" s="8">
        <f>Gmden!E1972</f>
        <v>4216</v>
      </c>
      <c r="F1973" s="37">
        <f>Gmden!N1972</f>
        <v>0</v>
      </c>
      <c r="G1973" s="8">
        <f t="shared" si="152"/>
        <v>0</v>
      </c>
      <c r="H1973" s="25">
        <f>ROUND(Anteile!$B$29/'Abs3'!$G$2102*'Abs3'!G1973,0)</f>
        <v>0</v>
      </c>
      <c r="I1973" s="37">
        <f>Gmden!O1972</f>
        <v>0</v>
      </c>
      <c r="J1973" s="8">
        <f t="shared" si="153"/>
        <v>0</v>
      </c>
      <c r="K1973" s="25">
        <f>ROUND(Anteile!$B$30/'Abs3'!$J$2102*'Abs3'!J1973,0)</f>
        <v>0</v>
      </c>
      <c r="L1973" s="8">
        <f>Gmden!M1972</f>
        <v>6776724.264787199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ROUND(Anteile!$B$31/'Abs3'!$M$2102*'Abs3'!M1973,0)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70910</v>
      </c>
      <c r="B1974" s="9">
        <f t="shared" si="150"/>
        <v>7</v>
      </c>
      <c r="C1974" s="9">
        <f t="shared" si="151"/>
        <v>0</v>
      </c>
      <c r="D1974" s="7" t="str">
        <f>Gmden!D1973</f>
        <v>Fügenberg</v>
      </c>
      <c r="E1974" s="8">
        <f>Gmden!E1973</f>
        <v>1410</v>
      </c>
      <c r="F1974" s="37">
        <f>Gmden!N1973</f>
        <v>0</v>
      </c>
      <c r="G1974" s="8">
        <f t="shared" si="152"/>
        <v>0</v>
      </c>
      <c r="H1974" s="25">
        <f>ROUND(Anteile!$B$29/'Abs3'!$G$2102*'Abs3'!G1974,0)</f>
        <v>0</v>
      </c>
      <c r="I1974" s="37">
        <f>Gmden!O1973</f>
        <v>0</v>
      </c>
      <c r="J1974" s="8">
        <f t="shared" si="153"/>
        <v>0</v>
      </c>
      <c r="K1974" s="25">
        <f>ROUND(Anteile!$B$30/'Abs3'!$J$2102*'Abs3'!J1974,0)</f>
        <v>0</v>
      </c>
      <c r="L1974" s="8">
        <f>Gmden!M1973</f>
        <v>1879127.6464322479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ROUND(Anteile!$B$31/'Abs3'!$M$2102*'Abs3'!M1974,0)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70911</v>
      </c>
      <c r="B1975" s="9">
        <f t="shared" si="150"/>
        <v>7</v>
      </c>
      <c r="C1975" s="9">
        <f t="shared" si="151"/>
        <v>0</v>
      </c>
      <c r="D1975" s="7" t="str">
        <f>Gmden!D1974</f>
        <v>Gallzein</v>
      </c>
      <c r="E1975" s="8">
        <f>Gmden!E1974</f>
        <v>670</v>
      </c>
      <c r="F1975" s="37">
        <f>Gmden!N1974</f>
        <v>0</v>
      </c>
      <c r="G1975" s="8">
        <f t="shared" si="152"/>
        <v>0</v>
      </c>
      <c r="H1975" s="25">
        <f>ROUND(Anteile!$B$29/'Abs3'!$G$2102*'Abs3'!G1975,0)</f>
        <v>0</v>
      </c>
      <c r="I1975" s="37">
        <f>Gmden!O1974</f>
        <v>0</v>
      </c>
      <c r="J1975" s="8">
        <f t="shared" si="153"/>
        <v>0</v>
      </c>
      <c r="K1975" s="25">
        <f>ROUND(Anteile!$B$30/'Abs3'!$J$2102*'Abs3'!J1975,0)</f>
        <v>0</v>
      </c>
      <c r="L1975" s="8">
        <f>Gmden!M1974</f>
        <v>698480.71936459094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ROUND(Anteile!$B$31/'Abs3'!$M$2102*'Abs3'!M1975,0)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70912</v>
      </c>
      <c r="B1976" s="9">
        <f t="shared" si="150"/>
        <v>7</v>
      </c>
      <c r="C1976" s="9">
        <f t="shared" si="151"/>
        <v>0</v>
      </c>
      <c r="D1976" s="7" t="str">
        <f>Gmden!D1975</f>
        <v>Gerlos</v>
      </c>
      <c r="E1976" s="8">
        <f>Gmden!E1975</f>
        <v>793</v>
      </c>
      <c r="F1976" s="37">
        <f>Gmden!N1975</f>
        <v>0</v>
      </c>
      <c r="G1976" s="8">
        <f t="shared" si="152"/>
        <v>0</v>
      </c>
      <c r="H1976" s="25">
        <f>ROUND(Anteile!$B$29/'Abs3'!$G$2102*'Abs3'!G1976,0)</f>
        <v>0</v>
      </c>
      <c r="I1976" s="37">
        <f>Gmden!O1975</f>
        <v>0</v>
      </c>
      <c r="J1976" s="8">
        <f t="shared" si="153"/>
        <v>0</v>
      </c>
      <c r="K1976" s="25">
        <f>ROUND(Anteile!$B$30/'Abs3'!$J$2102*'Abs3'!J1976,0)</f>
        <v>0</v>
      </c>
      <c r="L1976" s="8">
        <f>Gmden!M1975</f>
        <v>2145603.1955549926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ROUND(Anteile!$B$31/'Abs3'!$M$2102*'Abs3'!M1976,0)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70913</v>
      </c>
      <c r="B1977" s="9">
        <f t="shared" si="150"/>
        <v>7</v>
      </c>
      <c r="C1977" s="9">
        <f t="shared" si="151"/>
        <v>0</v>
      </c>
      <c r="D1977" s="7" t="str">
        <f>Gmden!D1976</f>
        <v>Gerlosberg</v>
      </c>
      <c r="E1977" s="8">
        <f>Gmden!E1976</f>
        <v>467</v>
      </c>
      <c r="F1977" s="37">
        <f>Gmden!N1976</f>
        <v>0</v>
      </c>
      <c r="G1977" s="8">
        <f t="shared" si="152"/>
        <v>0</v>
      </c>
      <c r="H1977" s="25">
        <f>ROUND(Anteile!$B$29/'Abs3'!$G$2102*'Abs3'!G1977,0)</f>
        <v>0</v>
      </c>
      <c r="I1977" s="37">
        <f>Gmden!O1976</f>
        <v>0</v>
      </c>
      <c r="J1977" s="8">
        <f t="shared" si="153"/>
        <v>0</v>
      </c>
      <c r="K1977" s="25">
        <f>ROUND(Anteile!$B$30/'Abs3'!$J$2102*'Abs3'!J1977,0)</f>
        <v>0</v>
      </c>
      <c r="L1977" s="8">
        <f>Gmden!M1976</f>
        <v>558969.86397526518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ROUND(Anteile!$B$31/'Abs3'!$M$2102*'Abs3'!M1977,0)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70914</v>
      </c>
      <c r="B1978" s="9">
        <f t="shared" si="150"/>
        <v>7</v>
      </c>
      <c r="C1978" s="9">
        <f t="shared" si="151"/>
        <v>0</v>
      </c>
      <c r="D1978" s="7" t="str">
        <f>Gmden!D1977</f>
        <v>Hainzenberg</v>
      </c>
      <c r="E1978" s="8">
        <f>Gmden!E1977</f>
        <v>720</v>
      </c>
      <c r="F1978" s="37">
        <f>Gmden!N1977</f>
        <v>0</v>
      </c>
      <c r="G1978" s="8">
        <f t="shared" si="152"/>
        <v>0</v>
      </c>
      <c r="H1978" s="25">
        <f>ROUND(Anteile!$B$29/'Abs3'!$G$2102*'Abs3'!G1978,0)</f>
        <v>0</v>
      </c>
      <c r="I1978" s="37">
        <f>Gmden!O1977</f>
        <v>0</v>
      </c>
      <c r="J1978" s="8">
        <f t="shared" si="153"/>
        <v>0</v>
      </c>
      <c r="K1978" s="25">
        <f>ROUND(Anteile!$B$30/'Abs3'!$J$2102*'Abs3'!J1978,0)</f>
        <v>0</v>
      </c>
      <c r="L1978" s="8">
        <f>Gmden!M1977</f>
        <v>831853.34149318445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ROUND(Anteile!$B$31/'Abs3'!$M$2102*'Abs3'!M1978,0)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70915</v>
      </c>
      <c r="B1979" s="9">
        <f t="shared" si="150"/>
        <v>7</v>
      </c>
      <c r="C1979" s="9">
        <f t="shared" si="151"/>
        <v>0</v>
      </c>
      <c r="D1979" s="7" t="str">
        <f>Gmden!D1978</f>
        <v>Hart im Zillertal</v>
      </c>
      <c r="E1979" s="8">
        <f>Gmden!E1978</f>
        <v>1573</v>
      </c>
      <c r="F1979" s="37">
        <f>Gmden!N1978</f>
        <v>0</v>
      </c>
      <c r="G1979" s="8">
        <f t="shared" si="152"/>
        <v>0</v>
      </c>
      <c r="H1979" s="25">
        <f>ROUND(Anteile!$B$29/'Abs3'!$G$2102*'Abs3'!G1979,0)</f>
        <v>0</v>
      </c>
      <c r="I1979" s="37">
        <f>Gmden!O1978</f>
        <v>0</v>
      </c>
      <c r="J1979" s="8">
        <f t="shared" si="153"/>
        <v>0</v>
      </c>
      <c r="K1979" s="25">
        <f>ROUND(Anteile!$B$30/'Abs3'!$J$2102*'Abs3'!J1979,0)</f>
        <v>0</v>
      </c>
      <c r="L1979" s="8">
        <f>Gmden!M1978</f>
        <v>1709594.8074927744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ROUND(Anteile!$B$31/'Abs3'!$M$2102*'Abs3'!M1979,0)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70916</v>
      </c>
      <c r="B1980" s="9">
        <f t="shared" si="150"/>
        <v>7</v>
      </c>
      <c r="C1980" s="9">
        <f t="shared" si="151"/>
        <v>0</v>
      </c>
      <c r="D1980" s="7" t="str">
        <f>Gmden!D1979</f>
        <v>Hippach</v>
      </c>
      <c r="E1980" s="8">
        <f>Gmden!E1979</f>
        <v>1459</v>
      </c>
      <c r="F1980" s="37">
        <f>Gmden!N1979</f>
        <v>0</v>
      </c>
      <c r="G1980" s="8">
        <f t="shared" si="152"/>
        <v>0</v>
      </c>
      <c r="H1980" s="25">
        <f>ROUND(Anteile!$B$29/'Abs3'!$G$2102*'Abs3'!G1980,0)</f>
        <v>0</v>
      </c>
      <c r="I1980" s="37">
        <f>Gmden!O1979</f>
        <v>0</v>
      </c>
      <c r="J1980" s="8">
        <f t="shared" si="153"/>
        <v>0</v>
      </c>
      <c r="K1980" s="25">
        <f>ROUND(Anteile!$B$30/'Abs3'!$J$2102*'Abs3'!J1980,0)</f>
        <v>0</v>
      </c>
      <c r="L1980" s="8">
        <f>Gmden!M1979</f>
        <v>1738792.7067059812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ROUND(Anteile!$B$31/'Abs3'!$M$2102*'Abs3'!M1980,0)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70917</v>
      </c>
      <c r="B1981" s="9">
        <f t="shared" si="150"/>
        <v>7</v>
      </c>
      <c r="C1981" s="9">
        <f t="shared" si="151"/>
        <v>0</v>
      </c>
      <c r="D1981" s="7" t="str">
        <f>Gmden!D1980</f>
        <v>Jenbach</v>
      </c>
      <c r="E1981" s="8">
        <f>Gmden!E1980</f>
        <v>7173</v>
      </c>
      <c r="F1981" s="37">
        <f>Gmden!N1980</f>
        <v>0</v>
      </c>
      <c r="G1981" s="8">
        <f t="shared" si="152"/>
        <v>0</v>
      </c>
      <c r="H1981" s="25">
        <f>ROUND(Anteile!$B$29/'Abs3'!$G$2102*'Abs3'!G1981,0)</f>
        <v>0</v>
      </c>
      <c r="I1981" s="37">
        <f>Gmden!O1980</f>
        <v>0</v>
      </c>
      <c r="J1981" s="8">
        <f t="shared" si="153"/>
        <v>0</v>
      </c>
      <c r="K1981" s="25">
        <f>ROUND(Anteile!$B$30/'Abs3'!$J$2102*'Abs3'!J1981,0)</f>
        <v>0</v>
      </c>
      <c r="L1981" s="8">
        <f>Gmden!M1980</f>
        <v>12201652.099333066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ROUND(Anteile!$B$31/'Abs3'!$M$2102*'Abs3'!M1981,0)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70918</v>
      </c>
      <c r="B1982" s="9">
        <f t="shared" si="150"/>
        <v>7</v>
      </c>
      <c r="C1982" s="9">
        <f t="shared" si="151"/>
        <v>0</v>
      </c>
      <c r="D1982" s="7" t="str">
        <f>Gmden!D1981</f>
        <v>Kaltenbach</v>
      </c>
      <c r="E1982" s="8">
        <f>Gmden!E1981</f>
        <v>1329</v>
      </c>
      <c r="F1982" s="37">
        <f>Gmden!N1981</f>
        <v>0</v>
      </c>
      <c r="G1982" s="8">
        <f t="shared" si="152"/>
        <v>0</v>
      </c>
      <c r="H1982" s="25">
        <f>ROUND(Anteile!$B$29/'Abs3'!$G$2102*'Abs3'!G1982,0)</f>
        <v>0</v>
      </c>
      <c r="I1982" s="37">
        <f>Gmden!O1981</f>
        <v>0</v>
      </c>
      <c r="J1982" s="8">
        <f t="shared" si="153"/>
        <v>0</v>
      </c>
      <c r="K1982" s="25">
        <f>ROUND(Anteile!$B$30/'Abs3'!$J$2102*'Abs3'!J1982,0)</f>
        <v>0</v>
      </c>
      <c r="L1982" s="8">
        <f>Gmden!M1981</f>
        <v>2561377.9478581073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ROUND(Anteile!$B$31/'Abs3'!$M$2102*'Abs3'!M1982,0)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70920</v>
      </c>
      <c r="B1983" s="9">
        <f t="shared" si="150"/>
        <v>7</v>
      </c>
      <c r="C1983" s="9">
        <f t="shared" si="151"/>
        <v>0</v>
      </c>
      <c r="D1983" s="7" t="str">
        <f>Gmden!D1982</f>
        <v>Mayrhofen</v>
      </c>
      <c r="E1983" s="8">
        <f>Gmden!E1982</f>
        <v>3905</v>
      </c>
      <c r="F1983" s="37">
        <f>Gmden!N1982</f>
        <v>0</v>
      </c>
      <c r="G1983" s="8">
        <f t="shared" si="152"/>
        <v>0</v>
      </c>
      <c r="H1983" s="25">
        <f>ROUND(Anteile!$B$29/'Abs3'!$G$2102*'Abs3'!G1983,0)</f>
        <v>0</v>
      </c>
      <c r="I1983" s="37">
        <f>Gmden!O1982</f>
        <v>0</v>
      </c>
      <c r="J1983" s="8">
        <f t="shared" si="153"/>
        <v>0</v>
      </c>
      <c r="K1983" s="25">
        <f>ROUND(Anteile!$B$30/'Abs3'!$J$2102*'Abs3'!J1983,0)</f>
        <v>0</v>
      </c>
      <c r="L1983" s="8">
        <f>Gmden!M1982</f>
        <v>7454724.1116542332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ROUND(Anteile!$B$31/'Abs3'!$M$2102*'Abs3'!M1983,0)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70921</v>
      </c>
      <c r="B1984" s="9">
        <f t="shared" si="150"/>
        <v>7</v>
      </c>
      <c r="C1984" s="9">
        <f t="shared" si="151"/>
        <v>0</v>
      </c>
      <c r="D1984" s="7" t="str">
        <f>Gmden!D1983</f>
        <v>Pill</v>
      </c>
      <c r="E1984" s="8">
        <f>Gmden!E1983</f>
        <v>1164</v>
      </c>
      <c r="F1984" s="37">
        <f>Gmden!N1983</f>
        <v>0</v>
      </c>
      <c r="G1984" s="8">
        <f t="shared" si="152"/>
        <v>0</v>
      </c>
      <c r="H1984" s="25">
        <f>ROUND(Anteile!$B$29/'Abs3'!$G$2102*'Abs3'!G1984,0)</f>
        <v>0</v>
      </c>
      <c r="I1984" s="37">
        <f>Gmden!O1983</f>
        <v>0</v>
      </c>
      <c r="J1984" s="8">
        <f t="shared" si="153"/>
        <v>0</v>
      </c>
      <c r="K1984" s="25">
        <f>ROUND(Anteile!$B$30/'Abs3'!$J$2102*'Abs3'!J1984,0)</f>
        <v>0</v>
      </c>
      <c r="L1984" s="8">
        <f>Gmden!M1983</f>
        <v>1754709.4969705727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ROUND(Anteile!$B$31/'Abs3'!$M$2102*'Abs3'!M1984,0)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70922</v>
      </c>
      <c r="B1985" s="9">
        <f t="shared" si="150"/>
        <v>7</v>
      </c>
      <c r="C1985" s="9">
        <f t="shared" si="151"/>
        <v>0</v>
      </c>
      <c r="D1985" s="7" t="str">
        <f>Gmden!D1984</f>
        <v>Ramsau im Zillertal</v>
      </c>
      <c r="E1985" s="8">
        <f>Gmden!E1984</f>
        <v>1622</v>
      </c>
      <c r="F1985" s="37">
        <f>Gmden!N1984</f>
        <v>0</v>
      </c>
      <c r="G1985" s="8">
        <f t="shared" si="152"/>
        <v>0</v>
      </c>
      <c r="H1985" s="25">
        <f>ROUND(Anteile!$B$29/'Abs3'!$G$2102*'Abs3'!G1985,0)</f>
        <v>0</v>
      </c>
      <c r="I1985" s="37">
        <f>Gmden!O1984</f>
        <v>0</v>
      </c>
      <c r="J1985" s="8">
        <f t="shared" si="153"/>
        <v>0</v>
      </c>
      <c r="K1985" s="25">
        <f>ROUND(Anteile!$B$30/'Abs3'!$J$2102*'Abs3'!J1985,0)</f>
        <v>0</v>
      </c>
      <c r="L1985" s="8">
        <f>Gmden!M1984</f>
        <v>2385071.2893884112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ROUND(Anteile!$B$31/'Abs3'!$M$2102*'Abs3'!M1985,0)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70923</v>
      </c>
      <c r="B1986" s="9">
        <f t="shared" si="150"/>
        <v>7</v>
      </c>
      <c r="C1986" s="9">
        <f t="shared" si="151"/>
        <v>0</v>
      </c>
      <c r="D1986" s="7" t="str">
        <f>Gmden!D1985</f>
        <v>Ried im Zillertal</v>
      </c>
      <c r="E1986" s="8">
        <f>Gmden!E1985</f>
        <v>1266</v>
      </c>
      <c r="F1986" s="37">
        <f>Gmden!N1985</f>
        <v>0</v>
      </c>
      <c r="G1986" s="8">
        <f t="shared" si="152"/>
        <v>0</v>
      </c>
      <c r="H1986" s="25">
        <f>ROUND(Anteile!$B$29/'Abs3'!$G$2102*'Abs3'!G1986,0)</f>
        <v>0</v>
      </c>
      <c r="I1986" s="37">
        <f>Gmden!O1985</f>
        <v>0</v>
      </c>
      <c r="J1986" s="8">
        <f t="shared" si="153"/>
        <v>0</v>
      </c>
      <c r="K1986" s="25">
        <f>ROUND(Anteile!$B$30/'Abs3'!$J$2102*'Abs3'!J1986,0)</f>
        <v>0</v>
      </c>
      <c r="L1986" s="8">
        <f>Gmden!M1985</f>
        <v>1918711.2126372827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ROUND(Anteile!$B$31/'Abs3'!$M$2102*'Abs3'!M1986,0)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70924</v>
      </c>
      <c r="B1987" s="9">
        <f t="shared" si="150"/>
        <v>7</v>
      </c>
      <c r="C1987" s="9">
        <f t="shared" si="151"/>
        <v>0</v>
      </c>
      <c r="D1987" s="7" t="str">
        <f>Gmden!D1986</f>
        <v>Rohrberg</v>
      </c>
      <c r="E1987" s="8">
        <f>Gmden!E1986</f>
        <v>575</v>
      </c>
      <c r="F1987" s="37">
        <f>Gmden!N1986</f>
        <v>0</v>
      </c>
      <c r="G1987" s="8">
        <f t="shared" si="152"/>
        <v>0</v>
      </c>
      <c r="H1987" s="25">
        <f>ROUND(Anteile!$B$29/'Abs3'!$G$2102*'Abs3'!G1987,0)</f>
        <v>0</v>
      </c>
      <c r="I1987" s="37">
        <f>Gmden!O1986</f>
        <v>0</v>
      </c>
      <c r="J1987" s="8">
        <f t="shared" si="153"/>
        <v>0</v>
      </c>
      <c r="K1987" s="25">
        <f>ROUND(Anteile!$B$30/'Abs3'!$J$2102*'Abs3'!J1987,0)</f>
        <v>0</v>
      </c>
      <c r="L1987" s="8">
        <f>Gmden!M1986</f>
        <v>847692.00948776887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ROUND(Anteile!$B$31/'Abs3'!$M$2102*'Abs3'!M1987,0)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70925</v>
      </c>
      <c r="B1988" s="9">
        <f t="shared" si="150"/>
        <v>7</v>
      </c>
      <c r="C1988" s="9">
        <f t="shared" si="151"/>
        <v>0</v>
      </c>
      <c r="D1988" s="7" t="str">
        <f>Gmden!D1987</f>
        <v>Schlitters</v>
      </c>
      <c r="E1988" s="8">
        <f>Gmden!E1987</f>
        <v>1461</v>
      </c>
      <c r="F1988" s="37">
        <f>Gmden!N1987</f>
        <v>0</v>
      </c>
      <c r="G1988" s="8">
        <f t="shared" si="152"/>
        <v>0</v>
      </c>
      <c r="H1988" s="25">
        <f>ROUND(Anteile!$B$29/'Abs3'!$G$2102*'Abs3'!G1988,0)</f>
        <v>0</v>
      </c>
      <c r="I1988" s="37">
        <f>Gmden!O1987</f>
        <v>0</v>
      </c>
      <c r="J1988" s="8">
        <f t="shared" si="153"/>
        <v>0</v>
      </c>
      <c r="K1988" s="25">
        <f>ROUND(Anteile!$B$30/'Abs3'!$J$2102*'Abs3'!J1988,0)</f>
        <v>0</v>
      </c>
      <c r="L1988" s="8">
        <f>Gmden!M1987</f>
        <v>1772707.7121904094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ROUND(Anteile!$B$31/'Abs3'!$M$2102*'Abs3'!M1988,0)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70926</v>
      </c>
      <c r="B1989" s="9">
        <f t="shared" si="150"/>
        <v>7</v>
      </c>
      <c r="C1989" s="9">
        <f t="shared" si="151"/>
        <v>1</v>
      </c>
      <c r="D1989" s="7" t="str">
        <f>Gmden!D1988</f>
        <v>Schwaz</v>
      </c>
      <c r="E1989" s="8">
        <f>Gmden!E1988</f>
        <v>13631</v>
      </c>
      <c r="F1989" s="37">
        <f>Gmden!N1988</f>
        <v>0</v>
      </c>
      <c r="G1989" s="8">
        <f t="shared" si="152"/>
        <v>0</v>
      </c>
      <c r="H1989" s="25">
        <f>ROUND(Anteile!$B$29/'Abs3'!$G$2102*'Abs3'!G1989,0)</f>
        <v>0</v>
      </c>
      <c r="I1989" s="37">
        <f>Gmden!O1988</f>
        <v>0</v>
      </c>
      <c r="J1989" s="8">
        <f t="shared" si="153"/>
        <v>0</v>
      </c>
      <c r="K1989" s="25">
        <f>ROUND(Anteile!$B$30/'Abs3'!$J$2102*'Abs3'!J1989,0)</f>
        <v>0</v>
      </c>
      <c r="L1989" s="8">
        <f>Gmden!M1988</f>
        <v>21201308.304607842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ROUND(Anteile!$B$31/'Abs3'!$M$2102*'Abs3'!M1989,0)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70927</v>
      </c>
      <c r="B1990" s="9">
        <f t="shared" si="150"/>
        <v>7</v>
      </c>
      <c r="C1990" s="9">
        <f t="shared" si="151"/>
        <v>0</v>
      </c>
      <c r="D1990" s="7" t="str">
        <f>Gmden!D1989</f>
        <v>Schwendau</v>
      </c>
      <c r="E1990" s="8">
        <f>Gmden!E1989</f>
        <v>1722</v>
      </c>
      <c r="F1990" s="37">
        <f>Gmden!N1989</f>
        <v>0</v>
      </c>
      <c r="G1990" s="8">
        <f t="shared" si="152"/>
        <v>0</v>
      </c>
      <c r="H1990" s="25">
        <f>ROUND(Anteile!$B$29/'Abs3'!$G$2102*'Abs3'!G1990,0)</f>
        <v>0</v>
      </c>
      <c r="I1990" s="37">
        <f>Gmden!O1989</f>
        <v>0</v>
      </c>
      <c r="J1990" s="8">
        <f t="shared" si="153"/>
        <v>0</v>
      </c>
      <c r="K1990" s="25">
        <f>ROUND(Anteile!$B$30/'Abs3'!$J$2102*'Abs3'!J1990,0)</f>
        <v>0</v>
      </c>
      <c r="L1990" s="8">
        <f>Gmden!M1989</f>
        <v>2227271.5392533233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ROUND(Anteile!$B$31/'Abs3'!$M$2102*'Abs3'!M1990,0)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70928</v>
      </c>
      <c r="B1991" s="9">
        <f t="shared" si="150"/>
        <v>7</v>
      </c>
      <c r="C1991" s="9">
        <f t="shared" si="151"/>
        <v>0</v>
      </c>
      <c r="D1991" s="7" t="str">
        <f>Gmden!D1990</f>
        <v>Stans</v>
      </c>
      <c r="E1991" s="8">
        <f>Gmden!E1990</f>
        <v>2106</v>
      </c>
      <c r="F1991" s="37">
        <f>Gmden!N1990</f>
        <v>0</v>
      </c>
      <c r="G1991" s="8">
        <f t="shared" si="152"/>
        <v>0</v>
      </c>
      <c r="H1991" s="25">
        <f>ROUND(Anteile!$B$29/'Abs3'!$G$2102*'Abs3'!G1991,0)</f>
        <v>0</v>
      </c>
      <c r="I1991" s="37">
        <f>Gmden!O1990</f>
        <v>0</v>
      </c>
      <c r="J1991" s="8">
        <f t="shared" si="153"/>
        <v>0</v>
      </c>
      <c r="K1991" s="25">
        <f>ROUND(Anteile!$B$30/'Abs3'!$J$2102*'Abs3'!J1991,0)</f>
        <v>0</v>
      </c>
      <c r="L1991" s="8">
        <f>Gmden!M1990</f>
        <v>3268475.1994921733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ROUND(Anteile!$B$31/'Abs3'!$M$2102*'Abs3'!M1991,0)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70929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tr">
        <f>Gmden!D1991</f>
        <v>Steinberg am Rofan</v>
      </c>
      <c r="E1992" s="8">
        <f>Gmden!E1991</f>
        <v>283</v>
      </c>
      <c r="F1992" s="37">
        <f>Gmden!N1991</f>
        <v>0</v>
      </c>
      <c r="G1992" s="8">
        <f t="shared" ref="G1992:G2055" si="157">IF(AND(E1992&gt;$G$5,F1992=1),E1992,0)</f>
        <v>0</v>
      </c>
      <c r="H1992" s="25">
        <f>ROUND(Anteile!$B$29/'Abs3'!$G$2102*'Abs3'!G1992,0)</f>
        <v>0</v>
      </c>
      <c r="I1992" s="37">
        <f>Gmden!O1991</f>
        <v>0</v>
      </c>
      <c r="J1992" s="8">
        <f t="shared" ref="J1992:J2055" si="158">IF(I1992=1,E1992,0)</f>
        <v>0</v>
      </c>
      <c r="K1992" s="25">
        <f>ROUND(Anteile!$B$30/'Abs3'!$J$2102*'Abs3'!J1992,0)</f>
        <v>0</v>
      </c>
      <c r="L1992" s="8">
        <f>Gmden!M1991</f>
        <v>311267.8437260061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ROUND(Anteile!$B$31/'Abs3'!$M$2102*'Abs3'!M1992,0)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70930</v>
      </c>
      <c r="B1993" s="9">
        <f t="shared" si="155"/>
        <v>7</v>
      </c>
      <c r="C1993" s="9">
        <f t="shared" si="156"/>
        <v>0</v>
      </c>
      <c r="D1993" s="7" t="str">
        <f>Gmden!D1992</f>
        <v>Strass im Zillertal</v>
      </c>
      <c r="E1993" s="8">
        <f>Gmden!E1992</f>
        <v>845</v>
      </c>
      <c r="F1993" s="37">
        <f>Gmden!N1992</f>
        <v>0</v>
      </c>
      <c r="G1993" s="8">
        <f t="shared" si="157"/>
        <v>0</v>
      </c>
      <c r="H1993" s="25">
        <f>ROUND(Anteile!$B$29/'Abs3'!$G$2102*'Abs3'!G1993,0)</f>
        <v>0</v>
      </c>
      <c r="I1993" s="37">
        <f>Gmden!O1992</f>
        <v>0</v>
      </c>
      <c r="J1993" s="8">
        <f t="shared" si="158"/>
        <v>0</v>
      </c>
      <c r="K1993" s="25">
        <f>ROUND(Anteile!$B$30/'Abs3'!$J$2102*'Abs3'!J1993,0)</f>
        <v>0</v>
      </c>
      <c r="L1993" s="8">
        <f>Gmden!M1992</f>
        <v>1541336.1840031249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ROUND(Anteile!$B$31/'Abs3'!$M$2102*'Abs3'!M1993,0)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70931</v>
      </c>
      <c r="B1994" s="9">
        <f t="shared" si="155"/>
        <v>7</v>
      </c>
      <c r="C1994" s="9">
        <f t="shared" si="156"/>
        <v>0</v>
      </c>
      <c r="D1994" s="7" t="str">
        <f>Gmden!D1993</f>
        <v>Stumm</v>
      </c>
      <c r="E1994" s="8">
        <f>Gmden!E1993</f>
        <v>1902</v>
      </c>
      <c r="F1994" s="37">
        <f>Gmden!N1993</f>
        <v>0</v>
      </c>
      <c r="G1994" s="8">
        <f t="shared" si="157"/>
        <v>0</v>
      </c>
      <c r="H1994" s="25">
        <f>ROUND(Anteile!$B$29/'Abs3'!$G$2102*'Abs3'!G1994,0)</f>
        <v>0</v>
      </c>
      <c r="I1994" s="37">
        <f>Gmden!O1993</f>
        <v>0</v>
      </c>
      <c r="J1994" s="8">
        <f t="shared" si="158"/>
        <v>0</v>
      </c>
      <c r="K1994" s="25">
        <f>ROUND(Anteile!$B$30/'Abs3'!$J$2102*'Abs3'!J1994,0)</f>
        <v>0</v>
      </c>
      <c r="L1994" s="8">
        <f>Gmden!M1993</f>
        <v>2382270.1259776885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ROUND(Anteile!$B$31/'Abs3'!$M$2102*'Abs3'!M1994,0)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70932</v>
      </c>
      <c r="B1995" s="9">
        <f t="shared" si="155"/>
        <v>7</v>
      </c>
      <c r="C1995" s="9">
        <f t="shared" si="156"/>
        <v>0</v>
      </c>
      <c r="D1995" s="7" t="str">
        <f>Gmden!D1994</f>
        <v>Stummerberg</v>
      </c>
      <c r="E1995" s="8">
        <f>Gmden!E1994</f>
        <v>855</v>
      </c>
      <c r="F1995" s="37">
        <f>Gmden!N1994</f>
        <v>0</v>
      </c>
      <c r="G1995" s="8">
        <f t="shared" si="157"/>
        <v>0</v>
      </c>
      <c r="H1995" s="25">
        <f>ROUND(Anteile!$B$29/'Abs3'!$G$2102*'Abs3'!G1995,0)</f>
        <v>0</v>
      </c>
      <c r="I1995" s="37">
        <f>Gmden!O1994</f>
        <v>0</v>
      </c>
      <c r="J1995" s="8">
        <f t="shared" si="158"/>
        <v>0</v>
      </c>
      <c r="K1995" s="25">
        <f>ROUND(Anteile!$B$30/'Abs3'!$J$2102*'Abs3'!J1995,0)</f>
        <v>0</v>
      </c>
      <c r="L1995" s="8">
        <f>Gmden!M1994</f>
        <v>885613.6283212027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ROUND(Anteile!$B$31/'Abs3'!$M$2102*'Abs3'!M1995,0)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70933</v>
      </c>
      <c r="B1996" s="9">
        <f t="shared" si="155"/>
        <v>7</v>
      </c>
      <c r="C1996" s="9">
        <f t="shared" si="156"/>
        <v>0</v>
      </c>
      <c r="D1996" s="7" t="str">
        <f>Gmden!D1995</f>
        <v>Terfens</v>
      </c>
      <c r="E1996" s="8">
        <f>Gmden!E1995</f>
        <v>2186</v>
      </c>
      <c r="F1996" s="37">
        <f>Gmden!N1995</f>
        <v>0</v>
      </c>
      <c r="G1996" s="8">
        <f t="shared" si="157"/>
        <v>0</v>
      </c>
      <c r="H1996" s="25">
        <f>ROUND(Anteile!$B$29/'Abs3'!$G$2102*'Abs3'!G1996,0)</f>
        <v>0</v>
      </c>
      <c r="I1996" s="37">
        <f>Gmden!O1995</f>
        <v>0</v>
      </c>
      <c r="J1996" s="8">
        <f t="shared" si="158"/>
        <v>0</v>
      </c>
      <c r="K1996" s="25">
        <f>ROUND(Anteile!$B$30/'Abs3'!$J$2102*'Abs3'!J1996,0)</f>
        <v>0</v>
      </c>
      <c r="L1996" s="8">
        <f>Gmden!M1995</f>
        <v>3042004.1423965869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ROUND(Anteile!$B$31/'Abs3'!$M$2102*'Abs3'!M1996,0)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70934</v>
      </c>
      <c r="B1997" s="9">
        <f t="shared" si="155"/>
        <v>7</v>
      </c>
      <c r="C1997" s="9">
        <f t="shared" si="156"/>
        <v>0</v>
      </c>
      <c r="D1997" s="7" t="str">
        <f>Gmden!D1996</f>
        <v>Tux</v>
      </c>
      <c r="E1997" s="8">
        <f>Gmden!E1996</f>
        <v>1963</v>
      </c>
      <c r="F1997" s="37">
        <f>Gmden!N1996</f>
        <v>0</v>
      </c>
      <c r="G1997" s="8">
        <f t="shared" si="157"/>
        <v>0</v>
      </c>
      <c r="H1997" s="25">
        <f>ROUND(Anteile!$B$29/'Abs3'!$G$2102*'Abs3'!G1997,0)</f>
        <v>0</v>
      </c>
      <c r="I1997" s="37">
        <f>Gmden!O1996</f>
        <v>0</v>
      </c>
      <c r="J1997" s="8">
        <f t="shared" si="158"/>
        <v>0</v>
      </c>
      <c r="K1997" s="25">
        <f>ROUND(Anteile!$B$30/'Abs3'!$J$2102*'Abs3'!J1997,0)</f>
        <v>0</v>
      </c>
      <c r="L1997" s="8">
        <f>Gmden!M1996</f>
        <v>3955056.3476444092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ROUND(Anteile!$B$31/'Abs3'!$M$2102*'Abs3'!M1997,0)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70935</v>
      </c>
      <c r="B1998" s="9">
        <f t="shared" si="155"/>
        <v>7</v>
      </c>
      <c r="C1998" s="9">
        <f t="shared" si="156"/>
        <v>0</v>
      </c>
      <c r="D1998" s="7" t="str">
        <f>Gmden!D1997</f>
        <v>Uderns</v>
      </c>
      <c r="E1998" s="8">
        <f>Gmden!E1997</f>
        <v>1852</v>
      </c>
      <c r="F1998" s="37">
        <f>Gmden!N1997</f>
        <v>0</v>
      </c>
      <c r="G1998" s="8">
        <f t="shared" si="157"/>
        <v>0</v>
      </c>
      <c r="H1998" s="25">
        <f>ROUND(Anteile!$B$29/'Abs3'!$G$2102*'Abs3'!G1998,0)</f>
        <v>0</v>
      </c>
      <c r="I1998" s="37">
        <f>Gmden!O1997</f>
        <v>0</v>
      </c>
      <c r="J1998" s="8">
        <f t="shared" si="158"/>
        <v>0</v>
      </c>
      <c r="K1998" s="25">
        <f>ROUND(Anteile!$B$30/'Abs3'!$J$2102*'Abs3'!J1998,0)</f>
        <v>0</v>
      </c>
      <c r="L1998" s="8">
        <f>Gmden!M1997</f>
        <v>2405229.6997847948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ROUND(Anteile!$B$31/'Abs3'!$M$2102*'Abs3'!M1998,0)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70936</v>
      </c>
      <c r="B1999" s="9">
        <f t="shared" si="155"/>
        <v>7</v>
      </c>
      <c r="C1999" s="9">
        <f t="shared" si="156"/>
        <v>0</v>
      </c>
      <c r="D1999" s="7" t="str">
        <f>Gmden!D1998</f>
        <v>Vomp</v>
      </c>
      <c r="E1999" s="8">
        <f>Gmden!E1998</f>
        <v>5174</v>
      </c>
      <c r="F1999" s="37">
        <f>Gmden!N1998</f>
        <v>0</v>
      </c>
      <c r="G1999" s="8">
        <f t="shared" si="157"/>
        <v>0</v>
      </c>
      <c r="H1999" s="25">
        <f>ROUND(Anteile!$B$29/'Abs3'!$G$2102*'Abs3'!G1999,0)</f>
        <v>0</v>
      </c>
      <c r="I1999" s="37">
        <f>Gmden!O1998</f>
        <v>0</v>
      </c>
      <c r="J1999" s="8">
        <f t="shared" si="158"/>
        <v>0</v>
      </c>
      <c r="K1999" s="25">
        <f>ROUND(Anteile!$B$30/'Abs3'!$J$2102*'Abs3'!J1999,0)</f>
        <v>0</v>
      </c>
      <c r="L1999" s="8">
        <f>Gmden!M1998</f>
        <v>6897219.1564520542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ROUND(Anteile!$B$31/'Abs3'!$M$2102*'Abs3'!M1999,0)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70937</v>
      </c>
      <c r="B2000" s="9">
        <f t="shared" si="155"/>
        <v>7</v>
      </c>
      <c r="C2000" s="9">
        <f t="shared" si="156"/>
        <v>0</v>
      </c>
      <c r="D2000" s="7" t="str">
        <f>Gmden!D1999</f>
        <v>Weer</v>
      </c>
      <c r="E2000" s="8">
        <f>Gmden!E1999</f>
        <v>1556</v>
      </c>
      <c r="F2000" s="37">
        <f>Gmden!N1999</f>
        <v>0</v>
      </c>
      <c r="G2000" s="8">
        <f t="shared" si="157"/>
        <v>0</v>
      </c>
      <c r="H2000" s="25">
        <f>ROUND(Anteile!$B$29/'Abs3'!$G$2102*'Abs3'!G2000,0)</f>
        <v>0</v>
      </c>
      <c r="I2000" s="37">
        <f>Gmden!O1999</f>
        <v>0</v>
      </c>
      <c r="J2000" s="8">
        <f t="shared" si="158"/>
        <v>0</v>
      </c>
      <c r="K2000" s="25">
        <f>ROUND(Anteile!$B$30/'Abs3'!$J$2102*'Abs3'!J2000,0)</f>
        <v>0</v>
      </c>
      <c r="L2000" s="8">
        <f>Gmden!M1999</f>
        <v>1938027.5081383712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ROUND(Anteile!$B$31/'Abs3'!$M$2102*'Abs3'!M2000,0)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70938</v>
      </c>
      <c r="B2001" s="9">
        <f t="shared" si="155"/>
        <v>7</v>
      </c>
      <c r="C2001" s="9">
        <f t="shared" si="156"/>
        <v>0</v>
      </c>
      <c r="D2001" s="7" t="str">
        <f>Gmden!D2000</f>
        <v>Weerberg</v>
      </c>
      <c r="E2001" s="8">
        <f>Gmden!E2000</f>
        <v>2487</v>
      </c>
      <c r="F2001" s="37">
        <f>Gmden!N2000</f>
        <v>0</v>
      </c>
      <c r="G2001" s="8">
        <f t="shared" si="157"/>
        <v>0</v>
      </c>
      <c r="H2001" s="25">
        <f>ROUND(Anteile!$B$29/'Abs3'!$G$2102*'Abs3'!G2001,0)</f>
        <v>0</v>
      </c>
      <c r="I2001" s="37">
        <f>Gmden!O2000</f>
        <v>0</v>
      </c>
      <c r="J2001" s="8">
        <f t="shared" si="158"/>
        <v>0</v>
      </c>
      <c r="K2001" s="25">
        <f>ROUND(Anteile!$B$30/'Abs3'!$J$2102*'Abs3'!J2001,0)</f>
        <v>0</v>
      </c>
      <c r="L2001" s="8">
        <f>Gmden!M2000</f>
        <v>2485141.2920699972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ROUND(Anteile!$B$31/'Abs3'!$M$2102*'Abs3'!M2001,0)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70939</v>
      </c>
      <c r="B2002" s="9">
        <f t="shared" si="155"/>
        <v>7</v>
      </c>
      <c r="C2002" s="9">
        <f t="shared" si="156"/>
        <v>0</v>
      </c>
      <c r="D2002" s="7" t="str">
        <f>Gmden!D2001</f>
        <v>Wiesing</v>
      </c>
      <c r="E2002" s="8">
        <f>Gmden!E2001</f>
        <v>2147</v>
      </c>
      <c r="F2002" s="37">
        <f>Gmden!N2001</f>
        <v>0</v>
      </c>
      <c r="G2002" s="8">
        <f t="shared" si="157"/>
        <v>0</v>
      </c>
      <c r="H2002" s="25">
        <f>ROUND(Anteile!$B$29/'Abs3'!$G$2102*'Abs3'!G2002,0)</f>
        <v>0</v>
      </c>
      <c r="I2002" s="37">
        <f>Gmden!O2001</f>
        <v>0</v>
      </c>
      <c r="J2002" s="8">
        <f t="shared" si="158"/>
        <v>0</v>
      </c>
      <c r="K2002" s="25">
        <f>ROUND(Anteile!$B$30/'Abs3'!$J$2102*'Abs3'!J2002,0)</f>
        <v>0</v>
      </c>
      <c r="L2002" s="8">
        <f>Gmden!M2001</f>
        <v>2555668.9535077135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ROUND(Anteile!$B$31/'Abs3'!$M$2102*'Abs3'!M2002,0)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70940</v>
      </c>
      <c r="B2003" s="9">
        <f t="shared" si="155"/>
        <v>7</v>
      </c>
      <c r="C2003" s="9">
        <f t="shared" si="156"/>
        <v>0</v>
      </c>
      <c r="D2003" s="7" t="str">
        <f>Gmden!D2002</f>
        <v>Zell am Ziller</v>
      </c>
      <c r="E2003" s="8">
        <f>Gmden!E2002</f>
        <v>1711</v>
      </c>
      <c r="F2003" s="37">
        <f>Gmden!N2002</f>
        <v>0</v>
      </c>
      <c r="G2003" s="8">
        <f t="shared" si="157"/>
        <v>0</v>
      </c>
      <c r="H2003" s="25">
        <f>ROUND(Anteile!$B$29/'Abs3'!$G$2102*'Abs3'!G2003,0)</f>
        <v>0</v>
      </c>
      <c r="I2003" s="37">
        <f>Gmden!O2002</f>
        <v>0</v>
      </c>
      <c r="J2003" s="8">
        <f t="shared" si="158"/>
        <v>0</v>
      </c>
      <c r="K2003" s="25">
        <f>ROUND(Anteile!$B$30/'Abs3'!$J$2102*'Abs3'!J2003,0)</f>
        <v>0</v>
      </c>
      <c r="L2003" s="8">
        <f>Gmden!M2002</f>
        <v>2924878.4262495562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ROUND(Anteile!$B$31/'Abs3'!$M$2102*'Abs3'!M2003,0)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70941</v>
      </c>
      <c r="B2004" s="9">
        <f t="shared" si="155"/>
        <v>7</v>
      </c>
      <c r="C2004" s="9">
        <f t="shared" si="156"/>
        <v>0</v>
      </c>
      <c r="D2004" s="7" t="str">
        <f>Gmden!D2003</f>
        <v>Zellberg</v>
      </c>
      <c r="E2004" s="8">
        <f>Gmden!E2003</f>
        <v>645</v>
      </c>
      <c r="F2004" s="37">
        <f>Gmden!N2003</f>
        <v>0</v>
      </c>
      <c r="G2004" s="8">
        <f t="shared" si="157"/>
        <v>0</v>
      </c>
      <c r="H2004" s="25">
        <f>ROUND(Anteile!$B$29/'Abs3'!$G$2102*'Abs3'!G2004,0)</f>
        <v>0</v>
      </c>
      <c r="I2004" s="37">
        <f>Gmden!O2003</f>
        <v>0</v>
      </c>
      <c r="J2004" s="8">
        <f t="shared" si="158"/>
        <v>0</v>
      </c>
      <c r="K2004" s="25">
        <f>ROUND(Anteile!$B$30/'Abs3'!$J$2102*'Abs3'!J2004,0)</f>
        <v>0</v>
      </c>
      <c r="L2004" s="8">
        <f>Gmden!M2003</f>
        <v>982651.42785498674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ROUND(Anteile!$B$31/'Abs3'!$M$2102*'Abs3'!M2004,0)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80101</v>
      </c>
      <c r="B2005" s="9">
        <f t="shared" si="155"/>
        <v>8</v>
      </c>
      <c r="C2005" s="9">
        <f t="shared" si="156"/>
        <v>0</v>
      </c>
      <c r="D2005" s="7" t="str">
        <f>Gmden!D2004</f>
        <v>Bartholomäberg</v>
      </c>
      <c r="E2005" s="8">
        <f>Gmden!E2004</f>
        <v>2377</v>
      </c>
      <c r="F2005" s="37">
        <f>Gmden!N2004</f>
        <v>0</v>
      </c>
      <c r="G2005" s="8">
        <f t="shared" si="157"/>
        <v>0</v>
      </c>
      <c r="H2005" s="25">
        <f>ROUND(Anteile!$B$29/'Abs3'!$G$2102*'Abs3'!G2005,0)</f>
        <v>0</v>
      </c>
      <c r="I2005" s="37">
        <f>Gmden!O2004</f>
        <v>0</v>
      </c>
      <c r="J2005" s="8">
        <f t="shared" si="158"/>
        <v>0</v>
      </c>
      <c r="K2005" s="25">
        <f>ROUND(Anteile!$B$30/'Abs3'!$J$2102*'Abs3'!J2005,0)</f>
        <v>0</v>
      </c>
      <c r="L2005" s="8">
        <f>Gmden!M2004</f>
        <v>2702618.3119877176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ROUND(Anteile!$B$31/'Abs3'!$M$2102*'Abs3'!M2005,0)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80102</v>
      </c>
      <c r="B2006" s="9">
        <f t="shared" si="155"/>
        <v>8</v>
      </c>
      <c r="C2006" s="9">
        <f t="shared" si="156"/>
        <v>0</v>
      </c>
      <c r="D2006" s="7" t="str">
        <f>Gmden!D2005</f>
        <v>Blons</v>
      </c>
      <c r="E2006" s="8">
        <f>Gmden!E2005</f>
        <v>337</v>
      </c>
      <c r="F2006" s="37">
        <f>Gmden!N2005</f>
        <v>0</v>
      </c>
      <c r="G2006" s="8">
        <f t="shared" si="157"/>
        <v>0</v>
      </c>
      <c r="H2006" s="25">
        <f>ROUND(Anteile!$B$29/'Abs3'!$G$2102*'Abs3'!G2006,0)</f>
        <v>0</v>
      </c>
      <c r="I2006" s="37">
        <f>Gmden!O2005</f>
        <v>0</v>
      </c>
      <c r="J2006" s="8">
        <f t="shared" si="158"/>
        <v>0</v>
      </c>
      <c r="K2006" s="25">
        <f>ROUND(Anteile!$B$30/'Abs3'!$J$2102*'Abs3'!J2006,0)</f>
        <v>0</v>
      </c>
      <c r="L2006" s="8">
        <f>Gmden!M2005</f>
        <v>352028.64576603041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ROUND(Anteile!$B$31/'Abs3'!$M$2102*'Abs3'!M2006,0)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80103</v>
      </c>
      <c r="B2007" s="9">
        <f t="shared" si="155"/>
        <v>8</v>
      </c>
      <c r="C2007" s="9">
        <f t="shared" si="156"/>
        <v>1</v>
      </c>
      <c r="D2007" s="7" t="str">
        <f>Gmden!D2006</f>
        <v>Bludenz</v>
      </c>
      <c r="E2007" s="8">
        <f>Gmden!E2006</f>
        <v>14596</v>
      </c>
      <c r="F2007" s="37">
        <f>Gmden!N2006</f>
        <v>0</v>
      </c>
      <c r="G2007" s="8">
        <f t="shared" si="157"/>
        <v>0</v>
      </c>
      <c r="H2007" s="25">
        <f>ROUND(Anteile!$B$29/'Abs3'!$G$2102*'Abs3'!G2007,0)</f>
        <v>0</v>
      </c>
      <c r="I2007" s="37">
        <f>Gmden!O2006</f>
        <v>0</v>
      </c>
      <c r="J2007" s="8">
        <f t="shared" si="158"/>
        <v>0</v>
      </c>
      <c r="K2007" s="25">
        <f>ROUND(Anteile!$B$30/'Abs3'!$J$2102*'Abs3'!J2007,0)</f>
        <v>0</v>
      </c>
      <c r="L2007" s="8">
        <f>Gmden!M2006</f>
        <v>22389294.489898898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ROUND(Anteile!$B$31/'Abs3'!$M$2102*'Abs3'!M2007,0)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80104</v>
      </c>
      <c r="B2008" s="9">
        <f t="shared" si="155"/>
        <v>8</v>
      </c>
      <c r="C2008" s="9">
        <f t="shared" si="156"/>
        <v>0</v>
      </c>
      <c r="D2008" s="7" t="str">
        <f>Gmden!D2007</f>
        <v>Bludesch</v>
      </c>
      <c r="E2008" s="8">
        <f>Gmden!E2007</f>
        <v>2393</v>
      </c>
      <c r="F2008" s="37">
        <f>Gmden!N2007</f>
        <v>0</v>
      </c>
      <c r="G2008" s="8">
        <f t="shared" si="157"/>
        <v>0</v>
      </c>
      <c r="H2008" s="25">
        <f>ROUND(Anteile!$B$29/'Abs3'!$G$2102*'Abs3'!G2008,0)</f>
        <v>0</v>
      </c>
      <c r="I2008" s="37">
        <f>Gmden!O2007</f>
        <v>0</v>
      </c>
      <c r="J2008" s="8">
        <f t="shared" si="158"/>
        <v>0</v>
      </c>
      <c r="K2008" s="25">
        <f>ROUND(Anteile!$B$30/'Abs3'!$J$2102*'Abs3'!J2008,0)</f>
        <v>0</v>
      </c>
      <c r="L2008" s="8">
        <f>Gmden!M2007</f>
        <v>3094217.519458991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ROUND(Anteile!$B$31/'Abs3'!$M$2102*'Abs3'!M2008,0)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80105</v>
      </c>
      <c r="B2009" s="9">
        <f t="shared" si="155"/>
        <v>8</v>
      </c>
      <c r="C2009" s="9">
        <f t="shared" si="156"/>
        <v>0</v>
      </c>
      <c r="D2009" s="7" t="str">
        <f>Gmden!D2008</f>
        <v>Brand</v>
      </c>
      <c r="E2009" s="8">
        <f>Gmden!E2008</f>
        <v>734</v>
      </c>
      <c r="F2009" s="37">
        <f>Gmden!N2008</f>
        <v>0</v>
      </c>
      <c r="G2009" s="8">
        <f t="shared" si="157"/>
        <v>0</v>
      </c>
      <c r="H2009" s="25">
        <f>ROUND(Anteile!$B$29/'Abs3'!$G$2102*'Abs3'!G2009,0)</f>
        <v>0</v>
      </c>
      <c r="I2009" s="37">
        <f>Gmden!O2008</f>
        <v>0</v>
      </c>
      <c r="J2009" s="8">
        <f t="shared" si="158"/>
        <v>0</v>
      </c>
      <c r="K2009" s="25">
        <f>ROUND(Anteile!$B$30/'Abs3'!$J$2102*'Abs3'!J2009,0)</f>
        <v>0</v>
      </c>
      <c r="L2009" s="8">
        <f>Gmden!M2008</f>
        <v>1327750.368971548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ROUND(Anteile!$B$31/'Abs3'!$M$2102*'Abs3'!M2009,0)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80106</v>
      </c>
      <c r="B2010" s="9">
        <f t="shared" si="155"/>
        <v>8</v>
      </c>
      <c r="C2010" s="9">
        <f t="shared" si="156"/>
        <v>0</v>
      </c>
      <c r="D2010" s="7" t="str">
        <f>Gmden!D2009</f>
        <v>Bürs</v>
      </c>
      <c r="E2010" s="8">
        <f>Gmden!E2009</f>
        <v>3278</v>
      </c>
      <c r="F2010" s="37">
        <f>Gmden!N2009</f>
        <v>0</v>
      </c>
      <c r="G2010" s="8">
        <f t="shared" si="157"/>
        <v>0</v>
      </c>
      <c r="H2010" s="25">
        <f>ROUND(Anteile!$B$29/'Abs3'!$G$2102*'Abs3'!G2010,0)</f>
        <v>0</v>
      </c>
      <c r="I2010" s="37">
        <f>Gmden!O2009</f>
        <v>0</v>
      </c>
      <c r="J2010" s="8">
        <f t="shared" si="158"/>
        <v>0</v>
      </c>
      <c r="K2010" s="25">
        <f>ROUND(Anteile!$B$30/'Abs3'!$J$2102*'Abs3'!J2010,0)</f>
        <v>0</v>
      </c>
      <c r="L2010" s="8">
        <f>Gmden!M2009</f>
        <v>5842834.244322231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ROUND(Anteile!$B$31/'Abs3'!$M$2102*'Abs3'!M2010,0)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80107</v>
      </c>
      <c r="B2011" s="9">
        <f t="shared" si="155"/>
        <v>8</v>
      </c>
      <c r="C2011" s="9">
        <f t="shared" si="156"/>
        <v>0</v>
      </c>
      <c r="D2011" s="7" t="str">
        <f>Gmden!D2010</f>
        <v>Bürserberg</v>
      </c>
      <c r="E2011" s="8">
        <f>Gmden!E2010</f>
        <v>557</v>
      </c>
      <c r="F2011" s="37">
        <f>Gmden!N2010</f>
        <v>0</v>
      </c>
      <c r="G2011" s="8">
        <f t="shared" si="157"/>
        <v>0</v>
      </c>
      <c r="H2011" s="25">
        <f>ROUND(Anteile!$B$29/'Abs3'!$G$2102*'Abs3'!G2011,0)</f>
        <v>0</v>
      </c>
      <c r="I2011" s="37">
        <f>Gmden!O2010</f>
        <v>0</v>
      </c>
      <c r="J2011" s="8">
        <f t="shared" si="158"/>
        <v>0</v>
      </c>
      <c r="K2011" s="25">
        <f>ROUND(Anteile!$B$30/'Abs3'!$J$2102*'Abs3'!J2011,0)</f>
        <v>0</v>
      </c>
      <c r="L2011" s="8">
        <f>Gmden!M2010</f>
        <v>872813.9310971424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ROUND(Anteile!$B$31/'Abs3'!$M$2102*'Abs3'!M2011,0)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80108</v>
      </c>
      <c r="B2012" s="9">
        <f t="shared" si="155"/>
        <v>8</v>
      </c>
      <c r="C2012" s="9">
        <f t="shared" si="156"/>
        <v>0</v>
      </c>
      <c r="D2012" s="7" t="str">
        <f>Gmden!D2011</f>
        <v>Dalaas</v>
      </c>
      <c r="E2012" s="8">
        <f>Gmden!E2011</f>
        <v>1595</v>
      </c>
      <c r="F2012" s="37">
        <f>Gmden!N2011</f>
        <v>0</v>
      </c>
      <c r="G2012" s="8">
        <f t="shared" si="157"/>
        <v>0</v>
      </c>
      <c r="H2012" s="25">
        <f>ROUND(Anteile!$B$29/'Abs3'!$G$2102*'Abs3'!G2012,0)</f>
        <v>0</v>
      </c>
      <c r="I2012" s="37">
        <f>Gmden!O2011</f>
        <v>0</v>
      </c>
      <c r="J2012" s="8">
        <f t="shared" si="158"/>
        <v>0</v>
      </c>
      <c r="K2012" s="25">
        <f>ROUND(Anteile!$B$30/'Abs3'!$J$2102*'Abs3'!J2012,0)</f>
        <v>0</v>
      </c>
      <c r="L2012" s="8">
        <f>Gmden!M2011</f>
        <v>1827312.630813357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ROUND(Anteile!$B$31/'Abs3'!$M$2102*'Abs3'!M2012,0)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80109</v>
      </c>
      <c r="B2013" s="9">
        <f t="shared" si="155"/>
        <v>8</v>
      </c>
      <c r="C2013" s="9">
        <f t="shared" si="156"/>
        <v>0</v>
      </c>
      <c r="D2013" s="7" t="str">
        <f>Gmden!D2012</f>
        <v>Fontanella</v>
      </c>
      <c r="E2013" s="8">
        <f>Gmden!E2012</f>
        <v>445</v>
      </c>
      <c r="F2013" s="37">
        <f>Gmden!N2012</f>
        <v>0</v>
      </c>
      <c r="G2013" s="8">
        <f t="shared" si="157"/>
        <v>0</v>
      </c>
      <c r="H2013" s="25">
        <f>ROUND(Anteile!$B$29/'Abs3'!$G$2102*'Abs3'!G2013,0)</f>
        <v>0</v>
      </c>
      <c r="I2013" s="37">
        <f>Gmden!O2012</f>
        <v>0</v>
      </c>
      <c r="J2013" s="8">
        <f t="shared" si="158"/>
        <v>0</v>
      </c>
      <c r="K2013" s="25">
        <f>ROUND(Anteile!$B$30/'Abs3'!$J$2102*'Abs3'!J2013,0)</f>
        <v>0</v>
      </c>
      <c r="L2013" s="8">
        <f>Gmden!M2012</f>
        <v>541400.35249117343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ROUND(Anteile!$B$31/'Abs3'!$M$2102*'Abs3'!M2013,0)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80110</v>
      </c>
      <c r="B2014" s="9">
        <f t="shared" si="155"/>
        <v>8</v>
      </c>
      <c r="C2014" s="9">
        <f t="shared" si="156"/>
        <v>0</v>
      </c>
      <c r="D2014" s="7" t="str">
        <f>Gmden!D2013</f>
        <v>Gaschurn</v>
      </c>
      <c r="E2014" s="8">
        <f>Gmden!E2013</f>
        <v>1455</v>
      </c>
      <c r="F2014" s="37">
        <f>Gmden!N2013</f>
        <v>0</v>
      </c>
      <c r="G2014" s="8">
        <f t="shared" si="157"/>
        <v>0</v>
      </c>
      <c r="H2014" s="25">
        <f>ROUND(Anteile!$B$29/'Abs3'!$G$2102*'Abs3'!G2014,0)</f>
        <v>0</v>
      </c>
      <c r="I2014" s="37">
        <f>Gmden!O2013</f>
        <v>0</v>
      </c>
      <c r="J2014" s="8">
        <f t="shared" si="158"/>
        <v>0</v>
      </c>
      <c r="K2014" s="25">
        <f>ROUND(Anteile!$B$30/'Abs3'!$J$2102*'Abs3'!J2014,0)</f>
        <v>0</v>
      </c>
      <c r="L2014" s="8">
        <f>Gmden!M2013</f>
        <v>2795163.3687601378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ROUND(Anteile!$B$31/'Abs3'!$M$2102*'Abs3'!M2014,0)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80111</v>
      </c>
      <c r="B2015" s="9">
        <f t="shared" si="155"/>
        <v>8</v>
      </c>
      <c r="C2015" s="9">
        <f t="shared" si="156"/>
        <v>0</v>
      </c>
      <c r="D2015" s="7" t="str">
        <f>Gmden!D2014</f>
        <v>Innerbraz</v>
      </c>
      <c r="E2015" s="8">
        <f>Gmden!E2014</f>
        <v>976</v>
      </c>
      <c r="F2015" s="37">
        <f>Gmden!N2014</f>
        <v>0</v>
      </c>
      <c r="G2015" s="8">
        <f t="shared" si="157"/>
        <v>0</v>
      </c>
      <c r="H2015" s="25">
        <f>ROUND(Anteile!$B$29/'Abs3'!$G$2102*'Abs3'!G2015,0)</f>
        <v>0</v>
      </c>
      <c r="I2015" s="37">
        <f>Gmden!O2014</f>
        <v>0</v>
      </c>
      <c r="J2015" s="8">
        <f t="shared" si="158"/>
        <v>0</v>
      </c>
      <c r="K2015" s="25">
        <f>ROUND(Anteile!$B$30/'Abs3'!$J$2102*'Abs3'!J2015,0)</f>
        <v>0</v>
      </c>
      <c r="L2015" s="8">
        <f>Gmden!M2014</f>
        <v>1009844.5504867977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ROUND(Anteile!$B$31/'Abs3'!$M$2102*'Abs3'!M2015,0)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80112</v>
      </c>
      <c r="B2016" s="9">
        <f t="shared" si="155"/>
        <v>8</v>
      </c>
      <c r="C2016" s="9">
        <f t="shared" si="156"/>
        <v>0</v>
      </c>
      <c r="D2016" s="7" t="str">
        <f>Gmden!D2015</f>
        <v>Klösterle</v>
      </c>
      <c r="E2016" s="8">
        <f>Gmden!E2015</f>
        <v>690</v>
      </c>
      <c r="F2016" s="37">
        <f>Gmden!N2015</f>
        <v>0</v>
      </c>
      <c r="G2016" s="8">
        <f t="shared" si="157"/>
        <v>0</v>
      </c>
      <c r="H2016" s="25">
        <f>ROUND(Anteile!$B$29/'Abs3'!$G$2102*'Abs3'!G2016,0)</f>
        <v>0</v>
      </c>
      <c r="I2016" s="37">
        <f>Gmden!O2015</f>
        <v>0</v>
      </c>
      <c r="J2016" s="8">
        <f t="shared" si="158"/>
        <v>0</v>
      </c>
      <c r="K2016" s="25">
        <f>ROUND(Anteile!$B$30/'Abs3'!$J$2102*'Abs3'!J2016,0)</f>
        <v>0</v>
      </c>
      <c r="L2016" s="8">
        <f>Gmden!M2015</f>
        <v>1121922.6207578988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ROUND(Anteile!$B$31/'Abs3'!$M$2102*'Abs3'!M2016,0)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80113</v>
      </c>
      <c r="B2017" s="9">
        <f t="shared" si="155"/>
        <v>8</v>
      </c>
      <c r="C2017" s="9">
        <f t="shared" si="156"/>
        <v>0</v>
      </c>
      <c r="D2017" s="7" t="str">
        <f>Gmden!D2016</f>
        <v>Lech</v>
      </c>
      <c r="E2017" s="8">
        <f>Gmden!E2016</f>
        <v>1554</v>
      </c>
      <c r="F2017" s="37">
        <f>Gmden!N2016</f>
        <v>0</v>
      </c>
      <c r="G2017" s="8">
        <f t="shared" si="157"/>
        <v>0</v>
      </c>
      <c r="H2017" s="25">
        <f>ROUND(Anteile!$B$29/'Abs3'!$G$2102*'Abs3'!G2017,0)</f>
        <v>0</v>
      </c>
      <c r="I2017" s="37">
        <f>Gmden!O2016</f>
        <v>0</v>
      </c>
      <c r="J2017" s="8">
        <f t="shared" si="158"/>
        <v>0</v>
      </c>
      <c r="K2017" s="25">
        <f>ROUND(Anteile!$B$30/'Abs3'!$J$2102*'Abs3'!J2017,0)</f>
        <v>0</v>
      </c>
      <c r="L2017" s="8">
        <f>Gmden!M2016</f>
        <v>5807623.1898958627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ROUND(Anteile!$B$31/'Abs3'!$M$2102*'Abs3'!M2017,0)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80114</v>
      </c>
      <c r="B2018" s="9">
        <f t="shared" si="155"/>
        <v>8</v>
      </c>
      <c r="C2018" s="9">
        <f t="shared" si="156"/>
        <v>0</v>
      </c>
      <c r="D2018" s="7" t="str">
        <f>Gmden!D2017</f>
        <v>Lorüns</v>
      </c>
      <c r="E2018" s="8">
        <f>Gmden!E2017</f>
        <v>297</v>
      </c>
      <c r="F2018" s="37">
        <f>Gmden!N2017</f>
        <v>0</v>
      </c>
      <c r="G2018" s="8">
        <f t="shared" si="157"/>
        <v>0</v>
      </c>
      <c r="H2018" s="25">
        <f>ROUND(Anteile!$B$29/'Abs3'!$G$2102*'Abs3'!G2018,0)</f>
        <v>0</v>
      </c>
      <c r="I2018" s="37">
        <f>Gmden!O2017</f>
        <v>0</v>
      </c>
      <c r="J2018" s="8">
        <f t="shared" si="158"/>
        <v>0</v>
      </c>
      <c r="K2018" s="25">
        <f>ROUND(Anteile!$B$30/'Abs3'!$J$2102*'Abs3'!J2018,0)</f>
        <v>0</v>
      </c>
      <c r="L2018" s="8">
        <f>Gmden!M2017</f>
        <v>377498.68815266213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ROUND(Anteile!$B$31/'Abs3'!$M$2102*'Abs3'!M2018,0)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80115</v>
      </c>
      <c r="B2019" s="9">
        <f t="shared" si="155"/>
        <v>8</v>
      </c>
      <c r="C2019" s="9">
        <f t="shared" si="156"/>
        <v>0</v>
      </c>
      <c r="D2019" s="7" t="str">
        <f>Gmden!D2018</f>
        <v>Ludesch</v>
      </c>
      <c r="E2019" s="8">
        <f>Gmden!E2018</f>
        <v>3523</v>
      </c>
      <c r="F2019" s="37">
        <f>Gmden!N2018</f>
        <v>0</v>
      </c>
      <c r="G2019" s="8">
        <f t="shared" si="157"/>
        <v>0</v>
      </c>
      <c r="H2019" s="25">
        <f>ROUND(Anteile!$B$29/'Abs3'!$G$2102*'Abs3'!G2019,0)</f>
        <v>0</v>
      </c>
      <c r="I2019" s="37">
        <f>Gmden!O2018</f>
        <v>0</v>
      </c>
      <c r="J2019" s="8">
        <f t="shared" si="158"/>
        <v>0</v>
      </c>
      <c r="K2019" s="25">
        <f>ROUND(Anteile!$B$30/'Abs3'!$J$2102*'Abs3'!J2019,0)</f>
        <v>0</v>
      </c>
      <c r="L2019" s="8">
        <f>Gmden!M2018</f>
        <v>4379127.095258683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ROUND(Anteile!$B$31/'Abs3'!$M$2102*'Abs3'!M2019,0)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80116</v>
      </c>
      <c r="B2020" s="9">
        <f t="shared" si="155"/>
        <v>8</v>
      </c>
      <c r="C2020" s="9">
        <f t="shared" si="156"/>
        <v>0</v>
      </c>
      <c r="D2020" s="7" t="str">
        <f>Gmden!D2019</f>
        <v>Nenzing</v>
      </c>
      <c r="E2020" s="8">
        <f>Gmden!E2019</f>
        <v>6196</v>
      </c>
      <c r="F2020" s="37">
        <f>Gmden!N2019</f>
        <v>0</v>
      </c>
      <c r="G2020" s="8">
        <f t="shared" si="157"/>
        <v>0</v>
      </c>
      <c r="H2020" s="25">
        <f>ROUND(Anteile!$B$29/'Abs3'!$G$2102*'Abs3'!G2020,0)</f>
        <v>0</v>
      </c>
      <c r="I2020" s="37">
        <f>Gmden!O2019</f>
        <v>0</v>
      </c>
      <c r="J2020" s="8">
        <f t="shared" si="158"/>
        <v>0</v>
      </c>
      <c r="K2020" s="25">
        <f>ROUND(Anteile!$B$30/'Abs3'!$J$2102*'Abs3'!J2020,0)</f>
        <v>0</v>
      </c>
      <c r="L2020" s="8">
        <f>Gmden!M2019</f>
        <v>11864917.629263574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ROUND(Anteile!$B$31/'Abs3'!$M$2102*'Abs3'!M2020,0)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80117</v>
      </c>
      <c r="B2021" s="9">
        <f t="shared" si="155"/>
        <v>8</v>
      </c>
      <c r="C2021" s="9">
        <f t="shared" si="156"/>
        <v>0</v>
      </c>
      <c r="D2021" s="7" t="str">
        <f>Gmden!D2020</f>
        <v>Nüziders</v>
      </c>
      <c r="E2021" s="8">
        <f>Gmden!E2020</f>
        <v>4987</v>
      </c>
      <c r="F2021" s="37">
        <f>Gmden!N2020</f>
        <v>0</v>
      </c>
      <c r="G2021" s="8">
        <f t="shared" si="157"/>
        <v>0</v>
      </c>
      <c r="H2021" s="25">
        <f>ROUND(Anteile!$B$29/'Abs3'!$G$2102*'Abs3'!G2021,0)</f>
        <v>0</v>
      </c>
      <c r="I2021" s="37">
        <f>Gmden!O2020</f>
        <v>0</v>
      </c>
      <c r="J2021" s="8">
        <f t="shared" si="158"/>
        <v>0</v>
      </c>
      <c r="K2021" s="25">
        <f>ROUND(Anteile!$B$30/'Abs3'!$J$2102*'Abs3'!J2021,0)</f>
        <v>0</v>
      </c>
      <c r="L2021" s="8">
        <f>Gmden!M2020</f>
        <v>7438940.6552159078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ROUND(Anteile!$B$31/'Abs3'!$M$2102*'Abs3'!M2021,0)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80118</v>
      </c>
      <c r="B2022" s="9">
        <f t="shared" si="155"/>
        <v>8</v>
      </c>
      <c r="C2022" s="9">
        <f t="shared" si="156"/>
        <v>0</v>
      </c>
      <c r="D2022" s="7" t="str">
        <f>Gmden!D2021</f>
        <v>Raggal</v>
      </c>
      <c r="E2022" s="8">
        <f>Gmden!E2021</f>
        <v>861</v>
      </c>
      <c r="F2022" s="37">
        <f>Gmden!N2021</f>
        <v>0</v>
      </c>
      <c r="G2022" s="8">
        <f t="shared" si="157"/>
        <v>0</v>
      </c>
      <c r="H2022" s="25">
        <f>ROUND(Anteile!$B$29/'Abs3'!$G$2102*'Abs3'!G2022,0)</f>
        <v>0</v>
      </c>
      <c r="I2022" s="37">
        <f>Gmden!O2021</f>
        <v>0</v>
      </c>
      <c r="J2022" s="8">
        <f t="shared" si="158"/>
        <v>0</v>
      </c>
      <c r="K2022" s="25">
        <f>ROUND(Anteile!$B$30/'Abs3'!$J$2102*'Abs3'!J2022,0)</f>
        <v>0</v>
      </c>
      <c r="L2022" s="8">
        <f>Gmden!M2021</f>
        <v>946071.18125007371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ROUND(Anteile!$B$31/'Abs3'!$M$2102*'Abs3'!M2022,0)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80119</v>
      </c>
      <c r="B2023" s="9">
        <f t="shared" si="155"/>
        <v>8</v>
      </c>
      <c r="C2023" s="9">
        <f t="shared" si="156"/>
        <v>0</v>
      </c>
      <c r="D2023" s="7" t="str">
        <f>Gmden!D2022</f>
        <v>St. Anton im Montafon</v>
      </c>
      <c r="E2023" s="8">
        <f>Gmden!E2022</f>
        <v>717</v>
      </c>
      <c r="F2023" s="37">
        <f>Gmden!N2022</f>
        <v>0</v>
      </c>
      <c r="G2023" s="8">
        <f t="shared" si="157"/>
        <v>0</v>
      </c>
      <c r="H2023" s="25">
        <f>ROUND(Anteile!$B$29/'Abs3'!$G$2102*'Abs3'!G2023,0)</f>
        <v>0</v>
      </c>
      <c r="I2023" s="37">
        <f>Gmden!O2022</f>
        <v>0</v>
      </c>
      <c r="J2023" s="8">
        <f t="shared" si="158"/>
        <v>0</v>
      </c>
      <c r="K2023" s="25">
        <f>ROUND(Anteile!$B$30/'Abs3'!$J$2102*'Abs3'!J2023,0)</f>
        <v>0</v>
      </c>
      <c r="L2023" s="8">
        <f>Gmden!M2022</f>
        <v>805939.46689105895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ROUND(Anteile!$B$31/'Abs3'!$M$2102*'Abs3'!M2023,0)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80120</v>
      </c>
      <c r="B2024" s="9">
        <f t="shared" si="155"/>
        <v>8</v>
      </c>
      <c r="C2024" s="9">
        <f t="shared" si="156"/>
        <v>0</v>
      </c>
      <c r="D2024" s="7" t="str">
        <f>Gmden!D2023</f>
        <v>St. Gallenkirch</v>
      </c>
      <c r="E2024" s="8">
        <f>Gmden!E2023</f>
        <v>2242</v>
      </c>
      <c r="F2024" s="37">
        <f>Gmden!N2023</f>
        <v>0</v>
      </c>
      <c r="G2024" s="8">
        <f t="shared" si="157"/>
        <v>0</v>
      </c>
      <c r="H2024" s="25">
        <f>ROUND(Anteile!$B$29/'Abs3'!$G$2102*'Abs3'!G2024,0)</f>
        <v>0</v>
      </c>
      <c r="I2024" s="37">
        <f>Gmden!O2023</f>
        <v>0</v>
      </c>
      <c r="J2024" s="8">
        <f t="shared" si="158"/>
        <v>0</v>
      </c>
      <c r="K2024" s="25">
        <f>ROUND(Anteile!$B$30/'Abs3'!$J$2102*'Abs3'!J2024,0)</f>
        <v>0</v>
      </c>
      <c r="L2024" s="8">
        <f>Gmden!M2023</f>
        <v>3573496.460761629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ROUND(Anteile!$B$31/'Abs3'!$M$2102*'Abs3'!M2024,0)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80121</v>
      </c>
      <c r="B2025" s="9">
        <f t="shared" si="155"/>
        <v>8</v>
      </c>
      <c r="C2025" s="9">
        <f t="shared" si="156"/>
        <v>0</v>
      </c>
      <c r="D2025" s="7" t="str">
        <f>Gmden!D2024</f>
        <v>St. Gerold</v>
      </c>
      <c r="E2025" s="8">
        <f>Gmden!E2024</f>
        <v>411</v>
      </c>
      <c r="F2025" s="37">
        <f>Gmden!N2024</f>
        <v>0</v>
      </c>
      <c r="G2025" s="8">
        <f t="shared" si="157"/>
        <v>0</v>
      </c>
      <c r="H2025" s="25">
        <f>ROUND(Anteile!$B$29/'Abs3'!$G$2102*'Abs3'!G2025,0)</f>
        <v>0</v>
      </c>
      <c r="I2025" s="37">
        <f>Gmden!O2024</f>
        <v>0</v>
      </c>
      <c r="J2025" s="8">
        <f t="shared" si="158"/>
        <v>0</v>
      </c>
      <c r="K2025" s="25">
        <f>ROUND(Anteile!$B$30/'Abs3'!$J$2102*'Abs3'!J2025,0)</f>
        <v>0</v>
      </c>
      <c r="L2025" s="8">
        <f>Gmden!M2024</f>
        <v>437725.10063977097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ROUND(Anteile!$B$31/'Abs3'!$M$2102*'Abs3'!M2025,0)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80122</v>
      </c>
      <c r="B2026" s="9">
        <f t="shared" si="155"/>
        <v>8</v>
      </c>
      <c r="C2026" s="9">
        <f t="shared" si="156"/>
        <v>0</v>
      </c>
      <c r="D2026" s="7" t="str">
        <f>Gmden!D2025</f>
        <v>Schruns</v>
      </c>
      <c r="E2026" s="8">
        <f>Gmden!E2025</f>
        <v>3856</v>
      </c>
      <c r="F2026" s="37">
        <f>Gmden!N2025</f>
        <v>0</v>
      </c>
      <c r="G2026" s="8">
        <f t="shared" si="157"/>
        <v>0</v>
      </c>
      <c r="H2026" s="25">
        <f>ROUND(Anteile!$B$29/'Abs3'!$G$2102*'Abs3'!G2026,0)</f>
        <v>0</v>
      </c>
      <c r="I2026" s="37">
        <f>Gmden!O2025</f>
        <v>0</v>
      </c>
      <c r="J2026" s="8">
        <f t="shared" si="158"/>
        <v>0</v>
      </c>
      <c r="K2026" s="25">
        <f>ROUND(Anteile!$B$30/'Abs3'!$J$2102*'Abs3'!J2026,0)</f>
        <v>0</v>
      </c>
      <c r="L2026" s="8">
        <f>Gmden!M2025</f>
        <v>6299833.0685253013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ROUND(Anteile!$B$31/'Abs3'!$M$2102*'Abs3'!M2026,0)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80123</v>
      </c>
      <c r="B2027" s="9">
        <f t="shared" si="155"/>
        <v>8</v>
      </c>
      <c r="C2027" s="9">
        <f t="shared" si="156"/>
        <v>0</v>
      </c>
      <c r="D2027" s="7" t="str">
        <f>Gmden!D2026</f>
        <v>Silbertal</v>
      </c>
      <c r="E2027" s="8">
        <f>Gmden!E2026</f>
        <v>845</v>
      </c>
      <c r="F2027" s="37">
        <f>Gmden!N2026</f>
        <v>0</v>
      </c>
      <c r="G2027" s="8">
        <f t="shared" si="157"/>
        <v>0</v>
      </c>
      <c r="H2027" s="25">
        <f>ROUND(Anteile!$B$29/'Abs3'!$G$2102*'Abs3'!G2027,0)</f>
        <v>0</v>
      </c>
      <c r="I2027" s="37">
        <f>Gmden!O2026</f>
        <v>0</v>
      </c>
      <c r="J2027" s="8">
        <f t="shared" si="158"/>
        <v>0</v>
      </c>
      <c r="K2027" s="25">
        <f>ROUND(Anteile!$B$30/'Abs3'!$J$2102*'Abs3'!J2027,0)</f>
        <v>0</v>
      </c>
      <c r="L2027" s="8">
        <f>Gmden!M2026</f>
        <v>1007187.5446987627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ROUND(Anteile!$B$31/'Abs3'!$M$2102*'Abs3'!M2027,0)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80124</v>
      </c>
      <c r="B2028" s="9">
        <f t="shared" si="155"/>
        <v>8</v>
      </c>
      <c r="C2028" s="9">
        <f t="shared" si="156"/>
        <v>0</v>
      </c>
      <c r="D2028" s="7" t="str">
        <f>Gmden!D2027</f>
        <v>Sonntag</v>
      </c>
      <c r="E2028" s="8">
        <f>Gmden!E2027</f>
        <v>661</v>
      </c>
      <c r="F2028" s="37">
        <f>Gmden!N2027</f>
        <v>0</v>
      </c>
      <c r="G2028" s="8">
        <f t="shared" si="157"/>
        <v>0</v>
      </c>
      <c r="H2028" s="25">
        <f>ROUND(Anteile!$B$29/'Abs3'!$G$2102*'Abs3'!G2028,0)</f>
        <v>0</v>
      </c>
      <c r="I2028" s="37">
        <f>Gmden!O2027</f>
        <v>0</v>
      </c>
      <c r="J2028" s="8">
        <f t="shared" si="158"/>
        <v>0</v>
      </c>
      <c r="K2028" s="25">
        <f>ROUND(Anteile!$B$30/'Abs3'!$J$2102*'Abs3'!J2028,0)</f>
        <v>0</v>
      </c>
      <c r="L2028" s="8">
        <f>Gmden!M2027</f>
        <v>799587.14981711027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ROUND(Anteile!$B$31/'Abs3'!$M$2102*'Abs3'!M2028,0)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80125</v>
      </c>
      <c r="B2029" s="9">
        <f t="shared" si="155"/>
        <v>8</v>
      </c>
      <c r="C2029" s="9">
        <f t="shared" si="156"/>
        <v>0</v>
      </c>
      <c r="D2029" s="7" t="str">
        <f>Gmden!D2028</f>
        <v>Stallehr</v>
      </c>
      <c r="E2029" s="8">
        <f>Gmden!E2028</f>
        <v>290</v>
      </c>
      <c r="F2029" s="37">
        <f>Gmden!N2028</f>
        <v>0</v>
      </c>
      <c r="G2029" s="8">
        <f t="shared" si="157"/>
        <v>0</v>
      </c>
      <c r="H2029" s="25">
        <f>ROUND(Anteile!$B$29/'Abs3'!$G$2102*'Abs3'!G2029,0)</f>
        <v>0</v>
      </c>
      <c r="I2029" s="37">
        <f>Gmden!O2028</f>
        <v>0</v>
      </c>
      <c r="J2029" s="8">
        <f t="shared" si="158"/>
        <v>0</v>
      </c>
      <c r="K2029" s="25">
        <f>ROUND(Anteile!$B$30/'Abs3'!$J$2102*'Abs3'!J2029,0)</f>
        <v>0</v>
      </c>
      <c r="L2029" s="8">
        <f>Gmden!M2028</f>
        <v>343164.35405478789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ROUND(Anteile!$B$31/'Abs3'!$M$2102*'Abs3'!M2029,0)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80126</v>
      </c>
      <c r="B2030" s="9">
        <f t="shared" si="155"/>
        <v>8</v>
      </c>
      <c r="C2030" s="9">
        <f t="shared" si="156"/>
        <v>0</v>
      </c>
      <c r="D2030" s="7" t="str">
        <f>Gmden!D2029</f>
        <v>Thüringen</v>
      </c>
      <c r="E2030" s="8">
        <f>Gmden!E2029</f>
        <v>2231</v>
      </c>
      <c r="F2030" s="37">
        <f>Gmden!N2029</f>
        <v>0</v>
      </c>
      <c r="G2030" s="8">
        <f t="shared" si="157"/>
        <v>0</v>
      </c>
      <c r="H2030" s="25">
        <f>ROUND(Anteile!$B$29/'Abs3'!$G$2102*'Abs3'!G2030,0)</f>
        <v>0</v>
      </c>
      <c r="I2030" s="37">
        <f>Gmden!O2029</f>
        <v>0</v>
      </c>
      <c r="J2030" s="8">
        <f t="shared" si="158"/>
        <v>0</v>
      </c>
      <c r="K2030" s="25">
        <f>ROUND(Anteile!$B$30/'Abs3'!$J$2102*'Abs3'!J2030,0)</f>
        <v>0</v>
      </c>
      <c r="L2030" s="8">
        <f>Gmden!M2029</f>
        <v>3305485.7885623975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ROUND(Anteile!$B$31/'Abs3'!$M$2102*'Abs3'!M2030,0)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80127</v>
      </c>
      <c r="B2031" s="9">
        <f t="shared" si="155"/>
        <v>8</v>
      </c>
      <c r="C2031" s="9">
        <f t="shared" si="156"/>
        <v>0</v>
      </c>
      <c r="D2031" s="7" t="str">
        <f>Gmden!D2030</f>
        <v>Thüringerberg</v>
      </c>
      <c r="E2031" s="8">
        <f>Gmden!E2030</f>
        <v>711</v>
      </c>
      <c r="F2031" s="37">
        <f>Gmden!N2030</f>
        <v>0</v>
      </c>
      <c r="G2031" s="8">
        <f t="shared" si="157"/>
        <v>0</v>
      </c>
      <c r="H2031" s="25">
        <f>ROUND(Anteile!$B$29/'Abs3'!$G$2102*'Abs3'!G2031,0)</f>
        <v>0</v>
      </c>
      <c r="I2031" s="37">
        <f>Gmden!O2030</f>
        <v>0</v>
      </c>
      <c r="J2031" s="8">
        <f t="shared" si="158"/>
        <v>0</v>
      </c>
      <c r="K2031" s="25">
        <f>ROUND(Anteile!$B$30/'Abs3'!$J$2102*'Abs3'!J2031,0)</f>
        <v>0</v>
      </c>
      <c r="L2031" s="8">
        <f>Gmden!M2030</f>
        <v>822270.19038269855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ROUND(Anteile!$B$31/'Abs3'!$M$2102*'Abs3'!M2031,0)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80128</v>
      </c>
      <c r="B2032" s="9">
        <f t="shared" si="155"/>
        <v>8</v>
      </c>
      <c r="C2032" s="9">
        <f t="shared" si="156"/>
        <v>0</v>
      </c>
      <c r="D2032" s="7" t="str">
        <f>Gmden!D2031</f>
        <v>Tschagguns</v>
      </c>
      <c r="E2032" s="8">
        <f>Gmden!E2031</f>
        <v>2183</v>
      </c>
      <c r="F2032" s="37">
        <f>Gmden!N2031</f>
        <v>0</v>
      </c>
      <c r="G2032" s="8">
        <f t="shared" si="157"/>
        <v>0</v>
      </c>
      <c r="H2032" s="25">
        <f>ROUND(Anteile!$B$29/'Abs3'!$G$2102*'Abs3'!G2032,0)</f>
        <v>0</v>
      </c>
      <c r="I2032" s="37">
        <f>Gmden!O2031</f>
        <v>0</v>
      </c>
      <c r="J2032" s="8">
        <f t="shared" si="158"/>
        <v>0</v>
      </c>
      <c r="K2032" s="25">
        <f>ROUND(Anteile!$B$30/'Abs3'!$J$2102*'Abs3'!J2032,0)</f>
        <v>0</v>
      </c>
      <c r="L2032" s="8">
        <f>Gmden!M2031</f>
        <v>2935519.6329057831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ROUND(Anteile!$B$31/'Abs3'!$M$2102*'Abs3'!M2032,0)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80129</v>
      </c>
      <c r="B2033" s="9">
        <f t="shared" si="155"/>
        <v>8</v>
      </c>
      <c r="C2033" s="9">
        <f t="shared" si="156"/>
        <v>0</v>
      </c>
      <c r="D2033" s="7" t="str">
        <f>Gmden!D2032</f>
        <v>Vandans</v>
      </c>
      <c r="E2033" s="8">
        <f>Gmden!E2032</f>
        <v>2655</v>
      </c>
      <c r="F2033" s="37">
        <f>Gmden!N2032</f>
        <v>0</v>
      </c>
      <c r="G2033" s="8">
        <f t="shared" si="157"/>
        <v>0</v>
      </c>
      <c r="H2033" s="25">
        <f>ROUND(Anteile!$B$29/'Abs3'!$G$2102*'Abs3'!G2033,0)</f>
        <v>0</v>
      </c>
      <c r="I2033" s="37">
        <f>Gmden!O2032</f>
        <v>0</v>
      </c>
      <c r="J2033" s="8">
        <f t="shared" si="158"/>
        <v>0</v>
      </c>
      <c r="K2033" s="25">
        <f>ROUND(Anteile!$B$30/'Abs3'!$J$2102*'Abs3'!J2033,0)</f>
        <v>0</v>
      </c>
      <c r="L2033" s="8">
        <f>Gmden!M2032</f>
        <v>3546507.9757248121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ROUND(Anteile!$B$31/'Abs3'!$M$2102*'Abs3'!M2033,0)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80201</v>
      </c>
      <c r="B2034" s="9">
        <f t="shared" si="155"/>
        <v>8</v>
      </c>
      <c r="C2034" s="9">
        <f t="shared" si="156"/>
        <v>0</v>
      </c>
      <c r="D2034" s="7" t="str">
        <f>Gmden!D2033</f>
        <v>Alberschwende</v>
      </c>
      <c r="E2034" s="8">
        <f>Gmden!E2033</f>
        <v>3253</v>
      </c>
      <c r="F2034" s="37">
        <f>Gmden!N2033</f>
        <v>0</v>
      </c>
      <c r="G2034" s="8">
        <f t="shared" si="157"/>
        <v>0</v>
      </c>
      <c r="H2034" s="25">
        <f>ROUND(Anteile!$B$29/'Abs3'!$G$2102*'Abs3'!G2034,0)</f>
        <v>0</v>
      </c>
      <c r="I2034" s="37">
        <f>Gmden!O2033</f>
        <v>0</v>
      </c>
      <c r="J2034" s="8">
        <f t="shared" si="158"/>
        <v>0</v>
      </c>
      <c r="K2034" s="25">
        <f>ROUND(Anteile!$B$30/'Abs3'!$J$2102*'Abs3'!J2034,0)</f>
        <v>0</v>
      </c>
      <c r="L2034" s="8">
        <f>Gmden!M2033</f>
        <v>3793003.1311281691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ROUND(Anteile!$B$31/'Abs3'!$M$2102*'Abs3'!M2034,0)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80202</v>
      </c>
      <c r="B2035" s="9">
        <f t="shared" si="155"/>
        <v>8</v>
      </c>
      <c r="C2035" s="9">
        <f t="shared" si="156"/>
        <v>0</v>
      </c>
      <c r="D2035" s="7" t="str">
        <f>Gmden!D2034</f>
        <v>Andelsbuch</v>
      </c>
      <c r="E2035" s="8">
        <f>Gmden!E2034</f>
        <v>2612</v>
      </c>
      <c r="F2035" s="37">
        <f>Gmden!N2034</f>
        <v>0</v>
      </c>
      <c r="G2035" s="8">
        <f t="shared" si="157"/>
        <v>0</v>
      </c>
      <c r="H2035" s="25">
        <f>ROUND(Anteile!$B$29/'Abs3'!$G$2102*'Abs3'!G2035,0)</f>
        <v>0</v>
      </c>
      <c r="I2035" s="37">
        <f>Gmden!O2034</f>
        <v>0</v>
      </c>
      <c r="J2035" s="8">
        <f t="shared" si="158"/>
        <v>0</v>
      </c>
      <c r="K2035" s="25">
        <f>ROUND(Anteile!$B$30/'Abs3'!$J$2102*'Abs3'!J2035,0)</f>
        <v>0</v>
      </c>
      <c r="L2035" s="8">
        <f>Gmden!M2034</f>
        <v>3481541.062242209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ROUND(Anteile!$B$31/'Abs3'!$M$2102*'Abs3'!M2035,0)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80203</v>
      </c>
      <c r="B2036" s="9">
        <f t="shared" si="155"/>
        <v>8</v>
      </c>
      <c r="C2036" s="9">
        <f t="shared" si="156"/>
        <v>0</v>
      </c>
      <c r="D2036" s="7" t="str">
        <f>Gmden!D2035</f>
        <v>Au</v>
      </c>
      <c r="E2036" s="8">
        <f>Gmden!E2035</f>
        <v>1741</v>
      </c>
      <c r="F2036" s="37">
        <f>Gmden!N2035</f>
        <v>0</v>
      </c>
      <c r="G2036" s="8">
        <f t="shared" si="157"/>
        <v>0</v>
      </c>
      <c r="H2036" s="25">
        <f>ROUND(Anteile!$B$29/'Abs3'!$G$2102*'Abs3'!G2036,0)</f>
        <v>0</v>
      </c>
      <c r="I2036" s="37">
        <f>Gmden!O2035</f>
        <v>0</v>
      </c>
      <c r="J2036" s="8">
        <f t="shared" si="158"/>
        <v>0</v>
      </c>
      <c r="K2036" s="25">
        <f>ROUND(Anteile!$B$30/'Abs3'!$J$2102*'Abs3'!J2036,0)</f>
        <v>0</v>
      </c>
      <c r="L2036" s="8">
        <f>Gmden!M2035</f>
        <v>2663018.4123904528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ROUND(Anteile!$B$31/'Abs3'!$M$2102*'Abs3'!M2036,0)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80204</v>
      </c>
      <c r="B2037" s="9">
        <f t="shared" si="155"/>
        <v>8</v>
      </c>
      <c r="C2037" s="9">
        <f t="shared" si="156"/>
        <v>0</v>
      </c>
      <c r="D2037" s="7" t="str">
        <f>Gmden!D2036</f>
        <v>Bezau</v>
      </c>
      <c r="E2037" s="8">
        <f>Gmden!E2036</f>
        <v>2017</v>
      </c>
      <c r="F2037" s="37">
        <f>Gmden!N2036</f>
        <v>0</v>
      </c>
      <c r="G2037" s="8">
        <f t="shared" si="157"/>
        <v>0</v>
      </c>
      <c r="H2037" s="25">
        <f>ROUND(Anteile!$B$29/'Abs3'!$G$2102*'Abs3'!G2037,0)</f>
        <v>0</v>
      </c>
      <c r="I2037" s="37">
        <f>Gmden!O2036</f>
        <v>0</v>
      </c>
      <c r="J2037" s="8">
        <f t="shared" si="158"/>
        <v>0</v>
      </c>
      <c r="K2037" s="25">
        <f>ROUND(Anteile!$B$30/'Abs3'!$J$2102*'Abs3'!J2037,0)</f>
        <v>0</v>
      </c>
      <c r="L2037" s="8">
        <f>Gmden!M2036</f>
        <v>2767656.414635771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ROUND(Anteile!$B$31/'Abs3'!$M$2102*'Abs3'!M2037,0)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80205</v>
      </c>
      <c r="B2038" s="9">
        <f t="shared" si="155"/>
        <v>8</v>
      </c>
      <c r="C2038" s="9">
        <f t="shared" si="156"/>
        <v>0</v>
      </c>
      <c r="D2038" s="7" t="str">
        <f>Gmden!D2037</f>
        <v>Bildstein</v>
      </c>
      <c r="E2038" s="8">
        <f>Gmden!E2037</f>
        <v>782</v>
      </c>
      <c r="F2038" s="37">
        <f>Gmden!N2037</f>
        <v>0</v>
      </c>
      <c r="G2038" s="8">
        <f t="shared" si="157"/>
        <v>0</v>
      </c>
      <c r="H2038" s="25">
        <f>ROUND(Anteile!$B$29/'Abs3'!$G$2102*'Abs3'!G2038,0)</f>
        <v>0</v>
      </c>
      <c r="I2038" s="37">
        <f>Gmden!O2037</f>
        <v>0</v>
      </c>
      <c r="J2038" s="8">
        <f t="shared" si="158"/>
        <v>0</v>
      </c>
      <c r="K2038" s="25">
        <f>ROUND(Anteile!$B$30/'Abs3'!$J$2102*'Abs3'!J2038,0)</f>
        <v>0</v>
      </c>
      <c r="L2038" s="8">
        <f>Gmden!M2037</f>
        <v>765472.83939136798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ROUND(Anteile!$B$31/'Abs3'!$M$2102*'Abs3'!M2038,0)</f>
        <v>0</v>
      </c>
      <c r="O2038" s="27"/>
      <c r="P2038" s="25">
        <f t="shared" ca="1" si="159"/>
        <v>0</v>
      </c>
    </row>
    <row r="2039" spans="1:16" x14ac:dyDescent="0.25">
      <c r="A2039" s="9">
        <f>Gmden!A2038</f>
        <v>80206</v>
      </c>
      <c r="B2039" s="9">
        <f t="shared" si="155"/>
        <v>8</v>
      </c>
      <c r="C2039" s="9">
        <f t="shared" si="156"/>
        <v>0</v>
      </c>
      <c r="D2039" s="7" t="str">
        <f>Gmden!D2038</f>
        <v>Bizau</v>
      </c>
      <c r="E2039" s="8">
        <f>Gmden!E2038</f>
        <v>1126</v>
      </c>
      <c r="F2039" s="37">
        <f>Gmden!N2038</f>
        <v>0</v>
      </c>
      <c r="G2039" s="8">
        <f t="shared" si="157"/>
        <v>0</v>
      </c>
      <c r="H2039" s="25">
        <f>ROUND(Anteile!$B$29/'Abs3'!$G$2102*'Abs3'!G2039,0)</f>
        <v>0</v>
      </c>
      <c r="I2039" s="37">
        <f>Gmden!O2038</f>
        <v>0</v>
      </c>
      <c r="J2039" s="8">
        <f t="shared" si="158"/>
        <v>0</v>
      </c>
      <c r="K2039" s="25">
        <f>ROUND(Anteile!$B$30/'Abs3'!$J$2102*'Abs3'!J2039,0)</f>
        <v>0</v>
      </c>
      <c r="L2039" s="8">
        <f>Gmden!M2038</f>
        <v>1362188.1964977079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ROUND(Anteile!$B$31/'Abs3'!$M$2102*'Abs3'!M2039,0)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80207</v>
      </c>
      <c r="B2040" s="9">
        <f t="shared" si="155"/>
        <v>8</v>
      </c>
      <c r="C2040" s="9">
        <f t="shared" si="156"/>
        <v>2</v>
      </c>
      <c r="D2040" s="7" t="str">
        <f>Gmden!D2039</f>
        <v>Bregenz</v>
      </c>
      <c r="E2040" s="8">
        <f>Gmden!E2039</f>
        <v>29769</v>
      </c>
      <c r="F2040" s="37">
        <f>Gmden!N2039</f>
        <v>0</v>
      </c>
      <c r="G2040" s="8">
        <f t="shared" si="157"/>
        <v>0</v>
      </c>
      <c r="H2040" s="25">
        <f>ROUND(Anteile!$B$29/'Abs3'!$G$2102*'Abs3'!G2040,0)</f>
        <v>0</v>
      </c>
      <c r="I2040" s="37">
        <f>Gmden!O2039</f>
        <v>1</v>
      </c>
      <c r="J2040" s="8">
        <f t="shared" si="158"/>
        <v>29769</v>
      </c>
      <c r="K2040" s="25">
        <f>ROUND(Anteile!$B$30/'Abs3'!$J$2102*'Abs3'!J2040,0)</f>
        <v>145843</v>
      </c>
      <c r="L2040" s="8">
        <f>Gmden!M2039</f>
        <v>53083999.697864227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ROUND(Anteile!$B$31/'Abs3'!$M$2102*'Abs3'!M2040,0)</f>
        <v>0</v>
      </c>
      <c r="O2040" s="27"/>
      <c r="P2040" s="25">
        <f t="shared" ca="1" si="159"/>
        <v>145843</v>
      </c>
    </row>
    <row r="2041" spans="1:16" x14ac:dyDescent="0.25">
      <c r="A2041" s="9">
        <f>Gmden!A2040</f>
        <v>80208</v>
      </c>
      <c r="B2041" s="9">
        <f t="shared" si="155"/>
        <v>8</v>
      </c>
      <c r="C2041" s="9">
        <f t="shared" si="156"/>
        <v>0</v>
      </c>
      <c r="D2041" s="7" t="str">
        <f>Gmden!D2040</f>
        <v>Buch</v>
      </c>
      <c r="E2041" s="8">
        <f>Gmden!E2040</f>
        <v>593</v>
      </c>
      <c r="F2041" s="37">
        <f>Gmden!N2040</f>
        <v>0</v>
      </c>
      <c r="G2041" s="8">
        <f t="shared" si="157"/>
        <v>0</v>
      </c>
      <c r="H2041" s="25">
        <f>ROUND(Anteile!$B$29/'Abs3'!$G$2102*'Abs3'!G2041,0)</f>
        <v>0</v>
      </c>
      <c r="I2041" s="37">
        <f>Gmden!O2040</f>
        <v>0</v>
      </c>
      <c r="J2041" s="8">
        <f t="shared" si="158"/>
        <v>0</v>
      </c>
      <c r="K2041" s="25">
        <f>ROUND(Anteile!$B$30/'Abs3'!$J$2102*'Abs3'!J2041,0)</f>
        <v>0</v>
      </c>
      <c r="L2041" s="8">
        <f>Gmden!M2040</f>
        <v>605384.15833734418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ROUND(Anteile!$B$31/'Abs3'!$M$2102*'Abs3'!M2041,0)</f>
        <v>0</v>
      </c>
      <c r="O2041" s="27"/>
      <c r="P2041" s="25">
        <f t="shared" ca="1" si="159"/>
        <v>0</v>
      </c>
    </row>
    <row r="2042" spans="1:16" x14ac:dyDescent="0.25">
      <c r="A2042" s="9">
        <f>Gmden!A2041</f>
        <v>80209</v>
      </c>
      <c r="B2042" s="9">
        <f t="shared" si="155"/>
        <v>8</v>
      </c>
      <c r="C2042" s="9">
        <f t="shared" si="156"/>
        <v>0</v>
      </c>
      <c r="D2042" s="7" t="str">
        <f>Gmden!D2041</f>
        <v>Damüls</v>
      </c>
      <c r="E2042" s="8">
        <f>Gmden!E2041</f>
        <v>305</v>
      </c>
      <c r="F2042" s="37">
        <f>Gmden!N2041</f>
        <v>0</v>
      </c>
      <c r="G2042" s="8">
        <f t="shared" si="157"/>
        <v>0</v>
      </c>
      <c r="H2042" s="25">
        <f>ROUND(Anteile!$B$29/'Abs3'!$G$2102*'Abs3'!G2042,0)</f>
        <v>0</v>
      </c>
      <c r="I2042" s="37">
        <f>Gmden!O2041</f>
        <v>0</v>
      </c>
      <c r="J2042" s="8">
        <f t="shared" si="158"/>
        <v>0</v>
      </c>
      <c r="K2042" s="25">
        <f>ROUND(Anteile!$B$30/'Abs3'!$J$2102*'Abs3'!J2042,0)</f>
        <v>0</v>
      </c>
      <c r="L2042" s="8">
        <f>Gmden!M2041</f>
        <v>876164.84119297133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ROUND(Anteile!$B$31/'Abs3'!$M$2102*'Abs3'!M2042,0)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80210</v>
      </c>
      <c r="B2043" s="9">
        <f t="shared" si="155"/>
        <v>8</v>
      </c>
      <c r="C2043" s="9">
        <f t="shared" si="156"/>
        <v>0</v>
      </c>
      <c r="D2043" s="7" t="str">
        <f>Gmden!D2042</f>
        <v>Doren</v>
      </c>
      <c r="E2043" s="8">
        <f>Gmden!E2042</f>
        <v>1030</v>
      </c>
      <c r="F2043" s="37">
        <f>Gmden!N2042</f>
        <v>0</v>
      </c>
      <c r="G2043" s="8">
        <f t="shared" si="157"/>
        <v>0</v>
      </c>
      <c r="H2043" s="25">
        <f>ROUND(Anteile!$B$29/'Abs3'!$G$2102*'Abs3'!G2043,0)</f>
        <v>0</v>
      </c>
      <c r="I2043" s="37">
        <f>Gmden!O2042</f>
        <v>0</v>
      </c>
      <c r="J2043" s="8">
        <f t="shared" si="158"/>
        <v>0</v>
      </c>
      <c r="K2043" s="25">
        <f>ROUND(Anteile!$B$30/'Abs3'!$J$2102*'Abs3'!J2043,0)</f>
        <v>0</v>
      </c>
      <c r="L2043" s="8">
        <f>Gmden!M2042</f>
        <v>1190491.7187482796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ROUND(Anteile!$B$31/'Abs3'!$M$2102*'Abs3'!M2043,0)</f>
        <v>0</v>
      </c>
      <c r="O2043" s="27"/>
      <c r="P2043" s="25">
        <f t="shared" ca="1" si="159"/>
        <v>0</v>
      </c>
    </row>
    <row r="2044" spans="1:16" x14ac:dyDescent="0.25">
      <c r="A2044" s="9">
        <f>Gmden!A2043</f>
        <v>80211</v>
      </c>
      <c r="B2044" s="9">
        <f t="shared" si="155"/>
        <v>8</v>
      </c>
      <c r="C2044" s="9">
        <f t="shared" si="156"/>
        <v>0</v>
      </c>
      <c r="D2044" s="7" t="str">
        <f>Gmden!D2043</f>
        <v>Egg</v>
      </c>
      <c r="E2044" s="8">
        <f>Gmden!E2043</f>
        <v>3549</v>
      </c>
      <c r="F2044" s="37">
        <f>Gmden!N2043</f>
        <v>0</v>
      </c>
      <c r="G2044" s="8">
        <f t="shared" si="157"/>
        <v>0</v>
      </c>
      <c r="H2044" s="25">
        <f>ROUND(Anteile!$B$29/'Abs3'!$G$2102*'Abs3'!G2044,0)</f>
        <v>0</v>
      </c>
      <c r="I2044" s="37">
        <f>Gmden!O2043</f>
        <v>0</v>
      </c>
      <c r="J2044" s="8">
        <f t="shared" si="158"/>
        <v>0</v>
      </c>
      <c r="K2044" s="25">
        <f>ROUND(Anteile!$B$30/'Abs3'!$J$2102*'Abs3'!J2044,0)</f>
        <v>0</v>
      </c>
      <c r="L2044" s="8">
        <f>Gmden!M2043</f>
        <v>4737009.7820368018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ROUND(Anteile!$B$31/'Abs3'!$M$2102*'Abs3'!M2044,0)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80212</v>
      </c>
      <c r="B2045" s="9">
        <f t="shared" si="155"/>
        <v>8</v>
      </c>
      <c r="C2045" s="9">
        <f t="shared" si="156"/>
        <v>0</v>
      </c>
      <c r="D2045" s="7" t="str">
        <f>Gmden!D2044</f>
        <v>Eichenberg</v>
      </c>
      <c r="E2045" s="8">
        <f>Gmden!E2044</f>
        <v>416</v>
      </c>
      <c r="F2045" s="37">
        <f>Gmden!N2044</f>
        <v>0</v>
      </c>
      <c r="G2045" s="8">
        <f t="shared" si="157"/>
        <v>0</v>
      </c>
      <c r="H2045" s="25">
        <f>ROUND(Anteile!$B$29/'Abs3'!$G$2102*'Abs3'!G2045,0)</f>
        <v>0</v>
      </c>
      <c r="I2045" s="37">
        <f>Gmden!O2044</f>
        <v>0</v>
      </c>
      <c r="J2045" s="8">
        <f t="shared" si="158"/>
        <v>0</v>
      </c>
      <c r="K2045" s="25">
        <f>ROUND(Anteile!$B$30/'Abs3'!$J$2102*'Abs3'!J2045,0)</f>
        <v>0</v>
      </c>
      <c r="L2045" s="8">
        <f>Gmden!M2044</f>
        <v>465728.25938447239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ROUND(Anteile!$B$31/'Abs3'!$M$2102*'Abs3'!M2045,0)</f>
        <v>0</v>
      </c>
      <c r="O2045" s="27"/>
      <c r="P2045" s="25">
        <f t="shared" ca="1" si="159"/>
        <v>0</v>
      </c>
    </row>
    <row r="2046" spans="1:16" x14ac:dyDescent="0.25">
      <c r="A2046" s="9">
        <f>Gmden!A2045</f>
        <v>80213</v>
      </c>
      <c r="B2046" s="9">
        <f t="shared" si="155"/>
        <v>8</v>
      </c>
      <c r="C2046" s="9">
        <f t="shared" si="156"/>
        <v>0</v>
      </c>
      <c r="D2046" s="7" t="str">
        <f>Gmden!D2045</f>
        <v>Fußach</v>
      </c>
      <c r="E2046" s="8">
        <f>Gmden!E2045</f>
        <v>3908</v>
      </c>
      <c r="F2046" s="37">
        <f>Gmden!N2045</f>
        <v>0</v>
      </c>
      <c r="G2046" s="8">
        <f t="shared" si="157"/>
        <v>0</v>
      </c>
      <c r="H2046" s="25">
        <f>ROUND(Anteile!$B$29/'Abs3'!$G$2102*'Abs3'!G2046,0)</f>
        <v>0</v>
      </c>
      <c r="I2046" s="37">
        <f>Gmden!O2045</f>
        <v>0</v>
      </c>
      <c r="J2046" s="8">
        <f t="shared" si="158"/>
        <v>0</v>
      </c>
      <c r="K2046" s="25">
        <f>ROUND(Anteile!$B$30/'Abs3'!$J$2102*'Abs3'!J2046,0)</f>
        <v>0</v>
      </c>
      <c r="L2046" s="8">
        <f>Gmden!M2045</f>
        <v>5571847.0248121964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ROUND(Anteile!$B$31/'Abs3'!$M$2102*'Abs3'!M2046,0)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80214</v>
      </c>
      <c r="B2047" s="9">
        <f t="shared" si="155"/>
        <v>8</v>
      </c>
      <c r="C2047" s="9">
        <f t="shared" si="156"/>
        <v>0</v>
      </c>
      <c r="D2047" s="7" t="str">
        <f>Gmden!D2046</f>
        <v>Gaißau</v>
      </c>
      <c r="E2047" s="8">
        <f>Gmden!E2046</f>
        <v>1848</v>
      </c>
      <c r="F2047" s="37">
        <f>Gmden!N2046</f>
        <v>0</v>
      </c>
      <c r="G2047" s="8">
        <f t="shared" si="157"/>
        <v>0</v>
      </c>
      <c r="H2047" s="25">
        <f>ROUND(Anteile!$B$29/'Abs3'!$G$2102*'Abs3'!G2047,0)</f>
        <v>0</v>
      </c>
      <c r="I2047" s="37">
        <f>Gmden!O2046</f>
        <v>0</v>
      </c>
      <c r="J2047" s="8">
        <f t="shared" si="158"/>
        <v>0</v>
      </c>
      <c r="K2047" s="25">
        <f>ROUND(Anteile!$B$30/'Abs3'!$J$2102*'Abs3'!J2047,0)</f>
        <v>0</v>
      </c>
      <c r="L2047" s="8">
        <f>Gmden!M2046</f>
        <v>2570818.4518387862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ROUND(Anteile!$B$31/'Abs3'!$M$2102*'Abs3'!M2047,0)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80215</v>
      </c>
      <c r="B2048" s="9">
        <f t="shared" si="155"/>
        <v>8</v>
      </c>
      <c r="C2048" s="9">
        <f t="shared" si="156"/>
        <v>1</v>
      </c>
      <c r="D2048" s="7" t="str">
        <f>Gmden!D2047</f>
        <v>Hard</v>
      </c>
      <c r="E2048" s="8">
        <f>Gmden!E2047</f>
        <v>13600</v>
      </c>
      <c r="F2048" s="37">
        <f>Gmden!N2047</f>
        <v>0</v>
      </c>
      <c r="G2048" s="8">
        <f t="shared" si="157"/>
        <v>0</v>
      </c>
      <c r="H2048" s="25">
        <f>ROUND(Anteile!$B$29/'Abs3'!$G$2102*'Abs3'!G2048,0)</f>
        <v>0</v>
      </c>
      <c r="I2048" s="37">
        <f>Gmden!O2047</f>
        <v>0</v>
      </c>
      <c r="J2048" s="8">
        <f t="shared" si="158"/>
        <v>0</v>
      </c>
      <c r="K2048" s="25">
        <f>ROUND(Anteile!$B$30/'Abs3'!$J$2102*'Abs3'!J2048,0)</f>
        <v>0</v>
      </c>
      <c r="L2048" s="8">
        <f>Gmden!M2047</f>
        <v>21249912.152616128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ROUND(Anteile!$B$31/'Abs3'!$M$2102*'Abs3'!M2048,0)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80216</v>
      </c>
      <c r="B2049" s="9">
        <f t="shared" si="155"/>
        <v>8</v>
      </c>
      <c r="C2049" s="9">
        <f t="shared" si="156"/>
        <v>0</v>
      </c>
      <c r="D2049" s="7" t="str">
        <f>Gmden!D2048</f>
        <v>Hittisau</v>
      </c>
      <c r="E2049" s="8">
        <f>Gmden!E2048</f>
        <v>2031</v>
      </c>
      <c r="F2049" s="37">
        <f>Gmden!N2048</f>
        <v>0</v>
      </c>
      <c r="G2049" s="8">
        <f t="shared" si="157"/>
        <v>0</v>
      </c>
      <c r="H2049" s="25">
        <f>ROUND(Anteile!$B$29/'Abs3'!$G$2102*'Abs3'!G2049,0)</f>
        <v>0</v>
      </c>
      <c r="I2049" s="37">
        <f>Gmden!O2048</f>
        <v>0</v>
      </c>
      <c r="J2049" s="8">
        <f t="shared" si="158"/>
        <v>0</v>
      </c>
      <c r="K2049" s="25">
        <f>ROUND(Anteile!$B$30/'Abs3'!$J$2102*'Abs3'!J2049,0)</f>
        <v>0</v>
      </c>
      <c r="L2049" s="8">
        <f>Gmden!M2048</f>
        <v>2629927.1520408522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ROUND(Anteile!$B$31/'Abs3'!$M$2102*'Abs3'!M2049,0)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80217</v>
      </c>
      <c r="B2050" s="9">
        <f t="shared" si="155"/>
        <v>8</v>
      </c>
      <c r="C2050" s="9">
        <f t="shared" si="156"/>
        <v>0</v>
      </c>
      <c r="D2050" s="7" t="str">
        <f>Gmden!D2049</f>
        <v>Höchst</v>
      </c>
      <c r="E2050" s="8">
        <f>Gmden!E2049</f>
        <v>8052</v>
      </c>
      <c r="F2050" s="37">
        <f>Gmden!N2049</f>
        <v>0</v>
      </c>
      <c r="G2050" s="8">
        <f t="shared" si="157"/>
        <v>0</v>
      </c>
      <c r="H2050" s="25">
        <f>ROUND(Anteile!$B$29/'Abs3'!$G$2102*'Abs3'!G2050,0)</f>
        <v>0</v>
      </c>
      <c r="I2050" s="37">
        <f>Gmden!O2049</f>
        <v>0</v>
      </c>
      <c r="J2050" s="8">
        <f t="shared" si="158"/>
        <v>0</v>
      </c>
      <c r="K2050" s="25">
        <f>ROUND(Anteile!$B$30/'Abs3'!$J$2102*'Abs3'!J2050,0)</f>
        <v>0</v>
      </c>
      <c r="L2050" s="8">
        <f>Gmden!M2049</f>
        <v>14241328.455709476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ROUND(Anteile!$B$31/'Abs3'!$M$2102*'Abs3'!M2050,0)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80218</v>
      </c>
      <c r="B2051" s="9">
        <f t="shared" si="155"/>
        <v>8</v>
      </c>
      <c r="C2051" s="9">
        <f t="shared" si="156"/>
        <v>0</v>
      </c>
      <c r="D2051" s="7" t="str">
        <f>Gmden!D2050</f>
        <v>Hörbranz</v>
      </c>
      <c r="E2051" s="8">
        <f>Gmden!E2050</f>
        <v>6401</v>
      </c>
      <c r="F2051" s="37">
        <f>Gmden!N2050</f>
        <v>0</v>
      </c>
      <c r="G2051" s="8">
        <f t="shared" si="157"/>
        <v>0</v>
      </c>
      <c r="H2051" s="25">
        <f>ROUND(Anteile!$B$29/'Abs3'!$G$2102*'Abs3'!G2051,0)</f>
        <v>0</v>
      </c>
      <c r="I2051" s="37">
        <f>Gmden!O2050</f>
        <v>0</v>
      </c>
      <c r="J2051" s="8">
        <f t="shared" si="158"/>
        <v>0</v>
      </c>
      <c r="K2051" s="25">
        <f>ROUND(Anteile!$B$30/'Abs3'!$J$2102*'Abs3'!J2051,0)</f>
        <v>0</v>
      </c>
      <c r="L2051" s="8">
        <f>Gmden!M2050</f>
        <v>7867591.1297569629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ROUND(Anteile!$B$31/'Abs3'!$M$2102*'Abs3'!M2051,0)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80219</v>
      </c>
      <c r="B2052" s="9">
        <f t="shared" si="155"/>
        <v>8</v>
      </c>
      <c r="C2052" s="9">
        <f t="shared" si="156"/>
        <v>0</v>
      </c>
      <c r="D2052" s="7" t="str">
        <f>Gmden!D2051</f>
        <v>Hohenweiler</v>
      </c>
      <c r="E2052" s="8">
        <f>Gmden!E2051</f>
        <v>1312</v>
      </c>
      <c r="F2052" s="37">
        <f>Gmden!N2051</f>
        <v>0</v>
      </c>
      <c r="G2052" s="8">
        <f t="shared" si="157"/>
        <v>0</v>
      </c>
      <c r="H2052" s="25">
        <f>ROUND(Anteile!$B$29/'Abs3'!$G$2102*'Abs3'!G2052,0)</f>
        <v>0</v>
      </c>
      <c r="I2052" s="37">
        <f>Gmden!O2051</f>
        <v>0</v>
      </c>
      <c r="J2052" s="8">
        <f t="shared" si="158"/>
        <v>0</v>
      </c>
      <c r="K2052" s="25">
        <f>ROUND(Anteile!$B$30/'Abs3'!$J$2102*'Abs3'!J2052,0)</f>
        <v>0</v>
      </c>
      <c r="L2052" s="8">
        <f>Gmden!M2051</f>
        <v>1272624.7748939537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ROUND(Anteile!$B$31/'Abs3'!$M$2102*'Abs3'!M2052,0)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80220</v>
      </c>
      <c r="B2053" s="9">
        <f t="shared" si="155"/>
        <v>8</v>
      </c>
      <c r="C2053" s="9">
        <f t="shared" si="156"/>
        <v>0</v>
      </c>
      <c r="D2053" s="7" t="str">
        <f>Gmden!D2052</f>
        <v>Kennelbach</v>
      </c>
      <c r="E2053" s="8">
        <f>Gmden!E2052</f>
        <v>1949</v>
      </c>
      <c r="F2053" s="37">
        <f>Gmden!N2052</f>
        <v>0</v>
      </c>
      <c r="G2053" s="8">
        <f t="shared" si="157"/>
        <v>0</v>
      </c>
      <c r="H2053" s="25">
        <f>ROUND(Anteile!$B$29/'Abs3'!$G$2102*'Abs3'!G2053,0)</f>
        <v>0</v>
      </c>
      <c r="I2053" s="37">
        <f>Gmden!O2052</f>
        <v>0</v>
      </c>
      <c r="J2053" s="8">
        <f t="shared" si="158"/>
        <v>0</v>
      </c>
      <c r="K2053" s="25">
        <f>ROUND(Anteile!$B$30/'Abs3'!$J$2102*'Abs3'!J2053,0)</f>
        <v>0</v>
      </c>
      <c r="L2053" s="8">
        <f>Gmden!M2052</f>
        <v>3088701.9338844521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ROUND(Anteile!$B$31/'Abs3'!$M$2102*'Abs3'!M2053,0)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80221</v>
      </c>
      <c r="B2054" s="9">
        <f t="shared" si="155"/>
        <v>8</v>
      </c>
      <c r="C2054" s="9">
        <f t="shared" si="156"/>
        <v>0</v>
      </c>
      <c r="D2054" s="7" t="str">
        <f>Gmden!D2053</f>
        <v>Krumbach</v>
      </c>
      <c r="E2054" s="8">
        <f>Gmden!E2053</f>
        <v>1030</v>
      </c>
      <c r="F2054" s="37">
        <f>Gmden!N2053</f>
        <v>0</v>
      </c>
      <c r="G2054" s="8">
        <f t="shared" si="157"/>
        <v>0</v>
      </c>
      <c r="H2054" s="25">
        <f>ROUND(Anteile!$B$29/'Abs3'!$G$2102*'Abs3'!G2054,0)</f>
        <v>0</v>
      </c>
      <c r="I2054" s="37">
        <f>Gmden!O2053</f>
        <v>0</v>
      </c>
      <c r="J2054" s="8">
        <f t="shared" si="158"/>
        <v>0</v>
      </c>
      <c r="K2054" s="25">
        <f>ROUND(Anteile!$B$30/'Abs3'!$J$2102*'Abs3'!J2054,0)</f>
        <v>0</v>
      </c>
      <c r="L2054" s="8">
        <f>Gmden!M2053</f>
        <v>1088047.1738560023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ROUND(Anteile!$B$31/'Abs3'!$M$2102*'Abs3'!M2054,0)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80222</v>
      </c>
      <c r="B2055" s="9">
        <f t="shared" si="155"/>
        <v>8</v>
      </c>
      <c r="C2055" s="9">
        <f t="shared" si="156"/>
        <v>0</v>
      </c>
      <c r="D2055" s="7" t="str">
        <f>Gmden!D2054</f>
        <v>Langen bei Bregenz</v>
      </c>
      <c r="E2055" s="8">
        <f>Gmden!E2054</f>
        <v>1419</v>
      </c>
      <c r="F2055" s="37">
        <f>Gmden!N2054</f>
        <v>0</v>
      </c>
      <c r="G2055" s="8">
        <f t="shared" si="157"/>
        <v>0</v>
      </c>
      <c r="H2055" s="25">
        <f>ROUND(Anteile!$B$29/'Abs3'!$G$2102*'Abs3'!G2055,0)</f>
        <v>0</v>
      </c>
      <c r="I2055" s="37">
        <f>Gmden!O2054</f>
        <v>0</v>
      </c>
      <c r="J2055" s="8">
        <f t="shared" si="158"/>
        <v>0</v>
      </c>
      <c r="K2055" s="25">
        <f>ROUND(Anteile!$B$30/'Abs3'!$J$2102*'Abs3'!J2055,0)</f>
        <v>0</v>
      </c>
      <c r="L2055" s="8">
        <f>Gmden!M2054</f>
        <v>1554425.6474577864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ROUND(Anteile!$B$31/'Abs3'!$M$2102*'Abs3'!M2055,0)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80223</v>
      </c>
      <c r="B2056" s="9">
        <f t="shared" ref="B2056:B2100" si="160">INT(A2056/10000)</f>
        <v>8</v>
      </c>
      <c r="C2056" s="9">
        <f t="shared" ref="C2056:C2100" si="161">IF(E2056&lt;=10000,0,IF(E2056&lt;=20000,1,IF(E2056&lt;=50000,2,3)))</f>
        <v>0</v>
      </c>
      <c r="D2056" s="7" t="str">
        <f>Gmden!D2055</f>
        <v>Langenegg</v>
      </c>
      <c r="E2056" s="8">
        <f>Gmden!E2055</f>
        <v>1145</v>
      </c>
      <c r="F2056" s="37">
        <f>Gmden!N2055</f>
        <v>0</v>
      </c>
      <c r="G2056" s="8">
        <f t="shared" ref="G2056:G2100" si="162">IF(AND(E2056&gt;$G$5,F2056=1),E2056,0)</f>
        <v>0</v>
      </c>
      <c r="H2056" s="25">
        <f>ROUND(Anteile!$B$29/'Abs3'!$G$2102*'Abs3'!G2056,0)</f>
        <v>0</v>
      </c>
      <c r="I2056" s="37">
        <f>Gmden!O2055</f>
        <v>0</v>
      </c>
      <c r="J2056" s="8">
        <f t="shared" ref="J2056:J2100" si="163">IF(I2056=1,E2056,0)</f>
        <v>0</v>
      </c>
      <c r="K2056" s="25">
        <f>ROUND(Anteile!$B$30/'Abs3'!$J$2102*'Abs3'!J2056,0)</f>
        <v>0</v>
      </c>
      <c r="L2056" s="8">
        <f>Gmden!M2055</f>
        <v>1372227.060182041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ROUND(Anteile!$B$31/'Abs3'!$M$2102*'Abs3'!M2056,0)</f>
        <v>0</v>
      </c>
      <c r="O2056" s="27"/>
      <c r="P2056" s="25">
        <f t="shared" ref="P2056:P2100" ca="1" si="164">H2056+K2056+N2056+O2056</f>
        <v>0</v>
      </c>
    </row>
    <row r="2057" spans="1:16" x14ac:dyDescent="0.25">
      <c r="A2057" s="9">
        <f>Gmden!A2056</f>
        <v>80224</v>
      </c>
      <c r="B2057" s="9">
        <f t="shared" si="160"/>
        <v>8</v>
      </c>
      <c r="C2057" s="9">
        <f t="shared" si="161"/>
        <v>1</v>
      </c>
      <c r="D2057" s="7" t="str">
        <f>Gmden!D2056</f>
        <v>Lauterach</v>
      </c>
      <c r="E2057" s="8">
        <f>Gmden!E2056</f>
        <v>10307</v>
      </c>
      <c r="F2057" s="37">
        <f>Gmden!N2056</f>
        <v>0</v>
      </c>
      <c r="G2057" s="8">
        <f t="shared" si="162"/>
        <v>0</v>
      </c>
      <c r="H2057" s="25">
        <f>ROUND(Anteile!$B$29/'Abs3'!$G$2102*'Abs3'!G2057,0)</f>
        <v>0</v>
      </c>
      <c r="I2057" s="37">
        <f>Gmden!O2056</f>
        <v>0</v>
      </c>
      <c r="J2057" s="8">
        <f t="shared" si="163"/>
        <v>0</v>
      </c>
      <c r="K2057" s="25">
        <f>ROUND(Anteile!$B$30/'Abs3'!$J$2102*'Abs3'!J2057,0)</f>
        <v>0</v>
      </c>
      <c r="L2057" s="8">
        <f>Gmden!M2056</f>
        <v>17322198.908960164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ROUND(Anteile!$B$31/'Abs3'!$M$2102*'Abs3'!M2057,0)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80225</v>
      </c>
      <c r="B2058" s="9">
        <f t="shared" si="160"/>
        <v>8</v>
      </c>
      <c r="C2058" s="9">
        <f t="shared" si="161"/>
        <v>0</v>
      </c>
      <c r="D2058" s="7" t="str">
        <f>Gmden!D2057</f>
        <v>Lingenau</v>
      </c>
      <c r="E2058" s="8">
        <f>Gmden!E2057</f>
        <v>1498</v>
      </c>
      <c r="F2058" s="37">
        <f>Gmden!N2057</f>
        <v>0</v>
      </c>
      <c r="G2058" s="8">
        <f t="shared" si="162"/>
        <v>0</v>
      </c>
      <c r="H2058" s="25">
        <f>ROUND(Anteile!$B$29/'Abs3'!$G$2102*'Abs3'!G2058,0)</f>
        <v>0</v>
      </c>
      <c r="I2058" s="37">
        <f>Gmden!O2057</f>
        <v>0</v>
      </c>
      <c r="J2058" s="8">
        <f t="shared" si="163"/>
        <v>0</v>
      </c>
      <c r="K2058" s="25">
        <f>ROUND(Anteile!$B$30/'Abs3'!$J$2102*'Abs3'!J2058,0)</f>
        <v>0</v>
      </c>
      <c r="L2058" s="8">
        <f>Gmden!M2057</f>
        <v>1855299.9740417765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ROUND(Anteile!$B$31/'Abs3'!$M$2102*'Abs3'!M2058,0)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80226</v>
      </c>
      <c r="B2059" s="9">
        <f t="shared" si="160"/>
        <v>8</v>
      </c>
      <c r="C2059" s="9">
        <f t="shared" si="161"/>
        <v>0</v>
      </c>
      <c r="D2059" s="7" t="str">
        <f>Gmden!D2058</f>
        <v>Lochau</v>
      </c>
      <c r="E2059" s="8">
        <f>Gmden!E2058</f>
        <v>5778</v>
      </c>
      <c r="F2059" s="37">
        <f>Gmden!N2058</f>
        <v>0</v>
      </c>
      <c r="G2059" s="8">
        <f t="shared" si="162"/>
        <v>0</v>
      </c>
      <c r="H2059" s="25">
        <f>ROUND(Anteile!$B$29/'Abs3'!$G$2102*'Abs3'!G2059,0)</f>
        <v>0</v>
      </c>
      <c r="I2059" s="37">
        <f>Gmden!O2058</f>
        <v>0</v>
      </c>
      <c r="J2059" s="8">
        <f t="shared" si="163"/>
        <v>0</v>
      </c>
      <c r="K2059" s="25">
        <f>ROUND(Anteile!$B$30/'Abs3'!$J$2102*'Abs3'!J2059,0)</f>
        <v>0</v>
      </c>
      <c r="L2059" s="8">
        <f>Gmden!M2058</f>
        <v>6574912.4293483403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ROUND(Anteile!$B$31/'Abs3'!$M$2102*'Abs3'!M2059,0)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80227</v>
      </c>
      <c r="B2060" s="9">
        <f t="shared" si="160"/>
        <v>8</v>
      </c>
      <c r="C2060" s="9">
        <f t="shared" si="161"/>
        <v>0</v>
      </c>
      <c r="D2060" s="7" t="str">
        <f>Gmden!D2059</f>
        <v>Mellau</v>
      </c>
      <c r="E2060" s="8">
        <f>Gmden!E2059</f>
        <v>1306</v>
      </c>
      <c r="F2060" s="37">
        <f>Gmden!N2059</f>
        <v>0</v>
      </c>
      <c r="G2060" s="8">
        <f t="shared" si="162"/>
        <v>0</v>
      </c>
      <c r="H2060" s="25">
        <f>ROUND(Anteile!$B$29/'Abs3'!$G$2102*'Abs3'!G2060,0)</f>
        <v>0</v>
      </c>
      <c r="I2060" s="37">
        <f>Gmden!O2059</f>
        <v>0</v>
      </c>
      <c r="J2060" s="8">
        <f t="shared" si="163"/>
        <v>0</v>
      </c>
      <c r="K2060" s="25">
        <f>ROUND(Anteile!$B$30/'Abs3'!$J$2102*'Abs3'!J2060,0)</f>
        <v>0</v>
      </c>
      <c r="L2060" s="8">
        <f>Gmden!M2059</f>
        <v>1913847.8652153336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ROUND(Anteile!$B$31/'Abs3'!$M$2102*'Abs3'!M2060,0)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80228</v>
      </c>
      <c r="B2061" s="9">
        <f t="shared" si="160"/>
        <v>8</v>
      </c>
      <c r="C2061" s="9">
        <f t="shared" si="161"/>
        <v>0</v>
      </c>
      <c r="D2061" s="7" t="str">
        <f>Gmden!D2060</f>
        <v>Mittelberg</v>
      </c>
      <c r="E2061" s="8">
        <f>Gmden!E2060</f>
        <v>4983</v>
      </c>
      <c r="F2061" s="37">
        <f>Gmden!N2060</f>
        <v>0</v>
      </c>
      <c r="G2061" s="8">
        <f t="shared" si="162"/>
        <v>0</v>
      </c>
      <c r="H2061" s="25">
        <f>ROUND(Anteile!$B$29/'Abs3'!$G$2102*'Abs3'!G2061,0)</f>
        <v>0</v>
      </c>
      <c r="I2061" s="37">
        <f>Gmden!O2060</f>
        <v>0</v>
      </c>
      <c r="J2061" s="8">
        <f t="shared" si="163"/>
        <v>0</v>
      </c>
      <c r="K2061" s="25">
        <f>ROUND(Anteile!$B$30/'Abs3'!$J$2102*'Abs3'!J2061,0)</f>
        <v>0</v>
      </c>
      <c r="L2061" s="8">
        <f>Gmden!M2060</f>
        <v>8629055.0661090463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ROUND(Anteile!$B$31/'Abs3'!$M$2102*'Abs3'!M2061,0)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80229</v>
      </c>
      <c r="B2062" s="9">
        <f t="shared" si="160"/>
        <v>8</v>
      </c>
      <c r="C2062" s="9">
        <f t="shared" si="161"/>
        <v>0</v>
      </c>
      <c r="D2062" s="7" t="str">
        <f>Gmden!D2061</f>
        <v>Möggers</v>
      </c>
      <c r="E2062" s="8">
        <f>Gmden!E2061</f>
        <v>530</v>
      </c>
      <c r="F2062" s="37">
        <f>Gmden!N2061</f>
        <v>0</v>
      </c>
      <c r="G2062" s="8">
        <f t="shared" si="162"/>
        <v>0</v>
      </c>
      <c r="H2062" s="25">
        <f>ROUND(Anteile!$B$29/'Abs3'!$G$2102*'Abs3'!G2062,0)</f>
        <v>0</v>
      </c>
      <c r="I2062" s="37">
        <f>Gmden!O2061</f>
        <v>0</v>
      </c>
      <c r="J2062" s="8">
        <f t="shared" si="163"/>
        <v>0</v>
      </c>
      <c r="K2062" s="25">
        <f>ROUND(Anteile!$B$30/'Abs3'!$J$2102*'Abs3'!J2062,0)</f>
        <v>0</v>
      </c>
      <c r="L2062" s="8">
        <f>Gmden!M2061</f>
        <v>545602.81181171292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ROUND(Anteile!$B$31/'Abs3'!$M$2102*'Abs3'!M2062,0)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80230</v>
      </c>
      <c r="B2063" s="9">
        <f t="shared" si="160"/>
        <v>8</v>
      </c>
      <c r="C2063" s="9">
        <f t="shared" si="161"/>
        <v>0</v>
      </c>
      <c r="D2063" s="7" t="str">
        <f>Gmden!D2062</f>
        <v>Reuthe</v>
      </c>
      <c r="E2063" s="8">
        <f>Gmden!E2062</f>
        <v>660</v>
      </c>
      <c r="F2063" s="37">
        <f>Gmden!N2062</f>
        <v>0</v>
      </c>
      <c r="G2063" s="8">
        <f t="shared" si="162"/>
        <v>0</v>
      </c>
      <c r="H2063" s="25">
        <f>ROUND(Anteile!$B$29/'Abs3'!$G$2102*'Abs3'!G2063,0)</f>
        <v>0</v>
      </c>
      <c r="I2063" s="37">
        <f>Gmden!O2062</f>
        <v>0</v>
      </c>
      <c r="J2063" s="8">
        <f t="shared" si="163"/>
        <v>0</v>
      </c>
      <c r="K2063" s="25">
        <f>ROUND(Anteile!$B$30/'Abs3'!$J$2102*'Abs3'!J2063,0)</f>
        <v>0</v>
      </c>
      <c r="L2063" s="8">
        <f>Gmden!M2062</f>
        <v>1335561.1968119033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ROUND(Anteile!$B$31/'Abs3'!$M$2102*'Abs3'!M2063,0)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80231</v>
      </c>
      <c r="B2064" s="9">
        <f t="shared" si="160"/>
        <v>8</v>
      </c>
      <c r="C2064" s="9">
        <f t="shared" si="161"/>
        <v>0</v>
      </c>
      <c r="D2064" s="7" t="str">
        <f>Gmden!D2063</f>
        <v>Riefensberg</v>
      </c>
      <c r="E2064" s="8">
        <f>Gmden!E2063</f>
        <v>1083</v>
      </c>
      <c r="F2064" s="37">
        <f>Gmden!N2063</f>
        <v>0</v>
      </c>
      <c r="G2064" s="8">
        <f t="shared" si="162"/>
        <v>0</v>
      </c>
      <c r="H2064" s="25">
        <f>ROUND(Anteile!$B$29/'Abs3'!$G$2102*'Abs3'!G2064,0)</f>
        <v>0</v>
      </c>
      <c r="I2064" s="37">
        <f>Gmden!O2063</f>
        <v>0</v>
      </c>
      <c r="J2064" s="8">
        <f t="shared" si="163"/>
        <v>0</v>
      </c>
      <c r="K2064" s="25">
        <f>ROUND(Anteile!$B$30/'Abs3'!$J$2102*'Abs3'!J2064,0)</f>
        <v>0</v>
      </c>
      <c r="L2064" s="8">
        <f>Gmden!M2063</f>
        <v>1374495.7686632501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ROUND(Anteile!$B$31/'Abs3'!$M$2102*'Abs3'!M2064,0)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80232</v>
      </c>
      <c r="B2065" s="9">
        <f t="shared" si="160"/>
        <v>8</v>
      </c>
      <c r="C2065" s="9">
        <f t="shared" si="161"/>
        <v>0</v>
      </c>
      <c r="D2065" s="7" t="str">
        <f>Gmden!D2064</f>
        <v>Schnepfau</v>
      </c>
      <c r="E2065" s="8">
        <f>Gmden!E2064</f>
        <v>454</v>
      </c>
      <c r="F2065" s="37">
        <f>Gmden!N2064</f>
        <v>0</v>
      </c>
      <c r="G2065" s="8">
        <f t="shared" si="162"/>
        <v>0</v>
      </c>
      <c r="H2065" s="25">
        <f>ROUND(Anteile!$B$29/'Abs3'!$G$2102*'Abs3'!G2065,0)</f>
        <v>0</v>
      </c>
      <c r="I2065" s="37">
        <f>Gmden!O2064</f>
        <v>0</v>
      </c>
      <c r="J2065" s="8">
        <f t="shared" si="163"/>
        <v>0</v>
      </c>
      <c r="K2065" s="25">
        <f>ROUND(Anteile!$B$30/'Abs3'!$J$2102*'Abs3'!J2065,0)</f>
        <v>0</v>
      </c>
      <c r="L2065" s="8">
        <f>Gmden!M2064</f>
        <v>580869.91504940006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ROUND(Anteile!$B$31/'Abs3'!$M$2102*'Abs3'!M2065,0)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80233</v>
      </c>
      <c r="B2066" s="9">
        <f t="shared" si="160"/>
        <v>8</v>
      </c>
      <c r="C2066" s="9">
        <f t="shared" si="161"/>
        <v>0</v>
      </c>
      <c r="D2066" s="7" t="str">
        <f>Gmden!D2065</f>
        <v>Schoppernau</v>
      </c>
      <c r="E2066" s="8">
        <f>Gmden!E2065</f>
        <v>942</v>
      </c>
      <c r="F2066" s="37">
        <f>Gmden!N2065</f>
        <v>0</v>
      </c>
      <c r="G2066" s="8">
        <f t="shared" si="162"/>
        <v>0</v>
      </c>
      <c r="H2066" s="25">
        <f>ROUND(Anteile!$B$29/'Abs3'!$G$2102*'Abs3'!G2066,0)</f>
        <v>0</v>
      </c>
      <c r="I2066" s="37">
        <f>Gmden!O2065</f>
        <v>0</v>
      </c>
      <c r="J2066" s="8">
        <f t="shared" si="163"/>
        <v>0</v>
      </c>
      <c r="K2066" s="25">
        <f>ROUND(Anteile!$B$30/'Abs3'!$J$2102*'Abs3'!J2066,0)</f>
        <v>0</v>
      </c>
      <c r="L2066" s="8">
        <f>Gmden!M2065</f>
        <v>1343486.5797323303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ROUND(Anteile!$B$31/'Abs3'!$M$2102*'Abs3'!M2066,0)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80234</v>
      </c>
      <c r="B2067" s="9">
        <f t="shared" si="160"/>
        <v>8</v>
      </c>
      <c r="C2067" s="9">
        <f t="shared" si="161"/>
        <v>0</v>
      </c>
      <c r="D2067" s="7" t="str">
        <f>Gmden!D2066</f>
        <v>Schröcken</v>
      </c>
      <c r="E2067" s="8">
        <f>Gmden!E2066</f>
        <v>210</v>
      </c>
      <c r="F2067" s="37">
        <f>Gmden!N2066</f>
        <v>0</v>
      </c>
      <c r="G2067" s="8">
        <f t="shared" si="162"/>
        <v>0</v>
      </c>
      <c r="H2067" s="25">
        <f>ROUND(Anteile!$B$29/'Abs3'!$G$2102*'Abs3'!G2067,0)</f>
        <v>0</v>
      </c>
      <c r="I2067" s="37">
        <f>Gmden!O2066</f>
        <v>0</v>
      </c>
      <c r="J2067" s="8">
        <f t="shared" si="163"/>
        <v>0</v>
      </c>
      <c r="K2067" s="25">
        <f>ROUND(Anteile!$B$30/'Abs3'!$J$2102*'Abs3'!J2067,0)</f>
        <v>0</v>
      </c>
      <c r="L2067" s="8">
        <f>Gmden!M2066</f>
        <v>398915.09329841076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ROUND(Anteile!$B$31/'Abs3'!$M$2102*'Abs3'!M2067,0)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80235</v>
      </c>
      <c r="B2068" s="9">
        <f t="shared" si="160"/>
        <v>8</v>
      </c>
      <c r="C2068" s="9">
        <f t="shared" si="161"/>
        <v>0</v>
      </c>
      <c r="D2068" s="7" t="str">
        <f>Gmden!D2067</f>
        <v>Schwarzach</v>
      </c>
      <c r="E2068" s="8">
        <f>Gmden!E2067</f>
        <v>3982</v>
      </c>
      <c r="F2068" s="37">
        <f>Gmden!N2067</f>
        <v>0</v>
      </c>
      <c r="G2068" s="8">
        <f t="shared" si="162"/>
        <v>0</v>
      </c>
      <c r="H2068" s="25">
        <f>ROUND(Anteile!$B$29/'Abs3'!$G$2102*'Abs3'!G2068,0)</f>
        <v>0</v>
      </c>
      <c r="I2068" s="37">
        <f>Gmden!O2067</f>
        <v>0</v>
      </c>
      <c r="J2068" s="8">
        <f t="shared" si="163"/>
        <v>0</v>
      </c>
      <c r="K2068" s="25">
        <f>ROUND(Anteile!$B$30/'Abs3'!$J$2102*'Abs3'!J2068,0)</f>
        <v>0</v>
      </c>
      <c r="L2068" s="8">
        <f>Gmden!M2067</f>
        <v>6418656.9742078474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ROUND(Anteile!$B$31/'Abs3'!$M$2102*'Abs3'!M2068,0)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80236</v>
      </c>
      <c r="B2069" s="9">
        <f t="shared" si="160"/>
        <v>8</v>
      </c>
      <c r="C2069" s="9">
        <f t="shared" si="161"/>
        <v>0</v>
      </c>
      <c r="D2069" s="7" t="str">
        <f>Gmden!D2068</f>
        <v>Schwarzenberg</v>
      </c>
      <c r="E2069" s="8">
        <f>Gmden!E2068</f>
        <v>1828</v>
      </c>
      <c r="F2069" s="37">
        <f>Gmden!N2068</f>
        <v>0</v>
      </c>
      <c r="G2069" s="8">
        <f t="shared" si="162"/>
        <v>0</v>
      </c>
      <c r="H2069" s="25">
        <f>ROUND(Anteile!$B$29/'Abs3'!$G$2102*'Abs3'!G2069,0)</f>
        <v>0</v>
      </c>
      <c r="I2069" s="37">
        <f>Gmden!O2068</f>
        <v>0</v>
      </c>
      <c r="J2069" s="8">
        <f t="shared" si="163"/>
        <v>0</v>
      </c>
      <c r="K2069" s="25">
        <f>ROUND(Anteile!$B$30/'Abs3'!$J$2102*'Abs3'!J2069,0)</f>
        <v>0</v>
      </c>
      <c r="L2069" s="8">
        <f>Gmden!M2068</f>
        <v>2247161.1066269581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ROUND(Anteile!$B$31/'Abs3'!$M$2102*'Abs3'!M2069,0)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80237</v>
      </c>
      <c r="B2070" s="9">
        <f t="shared" si="160"/>
        <v>8</v>
      </c>
      <c r="C2070" s="9">
        <f t="shared" si="161"/>
        <v>0</v>
      </c>
      <c r="D2070" s="7" t="str">
        <f>Gmden!D2069</f>
        <v>Sibratsgfäll</v>
      </c>
      <c r="E2070" s="8">
        <f>Gmden!E2069</f>
        <v>407</v>
      </c>
      <c r="F2070" s="37">
        <f>Gmden!N2069</f>
        <v>0</v>
      </c>
      <c r="G2070" s="8">
        <f t="shared" si="162"/>
        <v>0</v>
      </c>
      <c r="H2070" s="25">
        <f>ROUND(Anteile!$B$29/'Abs3'!$G$2102*'Abs3'!G2070,0)</f>
        <v>0</v>
      </c>
      <c r="I2070" s="37">
        <f>Gmden!O2069</f>
        <v>0</v>
      </c>
      <c r="J2070" s="8">
        <f t="shared" si="163"/>
        <v>0</v>
      </c>
      <c r="K2070" s="25">
        <f>ROUND(Anteile!$B$30/'Abs3'!$J$2102*'Abs3'!J2070,0)</f>
        <v>0</v>
      </c>
      <c r="L2070" s="8">
        <f>Gmden!M2069</f>
        <v>439580.43620067369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ROUND(Anteile!$B$31/'Abs3'!$M$2102*'Abs3'!M2070,0)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80238</v>
      </c>
      <c r="B2071" s="9">
        <f t="shared" si="160"/>
        <v>8</v>
      </c>
      <c r="C2071" s="9">
        <f t="shared" si="161"/>
        <v>0</v>
      </c>
      <c r="D2071" s="7" t="str">
        <f>Gmden!D2070</f>
        <v>Sulzberg</v>
      </c>
      <c r="E2071" s="8">
        <f>Gmden!E2070</f>
        <v>1833</v>
      </c>
      <c r="F2071" s="37">
        <f>Gmden!N2070</f>
        <v>0</v>
      </c>
      <c r="G2071" s="8">
        <f t="shared" si="162"/>
        <v>0</v>
      </c>
      <c r="H2071" s="25">
        <f>ROUND(Anteile!$B$29/'Abs3'!$G$2102*'Abs3'!G2071,0)</f>
        <v>0</v>
      </c>
      <c r="I2071" s="37">
        <f>Gmden!O2070</f>
        <v>0</v>
      </c>
      <c r="J2071" s="8">
        <f t="shared" si="163"/>
        <v>0</v>
      </c>
      <c r="K2071" s="25">
        <f>ROUND(Anteile!$B$30/'Abs3'!$J$2102*'Abs3'!J2071,0)</f>
        <v>0</v>
      </c>
      <c r="L2071" s="8">
        <f>Gmden!M2070</f>
        <v>2106015.6624086164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ROUND(Anteile!$B$31/'Abs3'!$M$2102*'Abs3'!M2071,0)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80239</v>
      </c>
      <c r="B2072" s="9">
        <f t="shared" si="160"/>
        <v>8</v>
      </c>
      <c r="C2072" s="9">
        <f t="shared" si="161"/>
        <v>0</v>
      </c>
      <c r="D2072" s="7" t="str">
        <f>Gmden!D2071</f>
        <v>Warth</v>
      </c>
      <c r="E2072" s="8">
        <f>Gmden!E2071</f>
        <v>166</v>
      </c>
      <c r="F2072" s="37">
        <f>Gmden!N2071</f>
        <v>0</v>
      </c>
      <c r="G2072" s="8">
        <f t="shared" si="162"/>
        <v>0</v>
      </c>
      <c r="H2072" s="25">
        <f>ROUND(Anteile!$B$29/'Abs3'!$G$2102*'Abs3'!G2072,0)</f>
        <v>0</v>
      </c>
      <c r="I2072" s="37">
        <f>Gmden!O2071</f>
        <v>0</v>
      </c>
      <c r="J2072" s="8">
        <f t="shared" si="163"/>
        <v>0</v>
      </c>
      <c r="K2072" s="25">
        <f>ROUND(Anteile!$B$30/'Abs3'!$J$2102*'Abs3'!J2072,0)</f>
        <v>0</v>
      </c>
      <c r="L2072" s="8">
        <f>Gmden!M2071</f>
        <v>701616.356046865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ROUND(Anteile!$B$31/'Abs3'!$M$2102*'Abs3'!M2072,0)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80240</v>
      </c>
      <c r="B2073" s="9">
        <f t="shared" si="160"/>
        <v>8</v>
      </c>
      <c r="C2073" s="9">
        <f t="shared" si="161"/>
        <v>0</v>
      </c>
      <c r="D2073" s="7" t="str">
        <f>Gmden!D2072</f>
        <v>Wolfurt</v>
      </c>
      <c r="E2073" s="8">
        <f>Gmden!E2072</f>
        <v>8454</v>
      </c>
      <c r="F2073" s="37">
        <f>Gmden!N2072</f>
        <v>0</v>
      </c>
      <c r="G2073" s="8">
        <f t="shared" si="162"/>
        <v>0</v>
      </c>
      <c r="H2073" s="25">
        <f>ROUND(Anteile!$B$29/'Abs3'!$G$2102*'Abs3'!G2073,0)</f>
        <v>0</v>
      </c>
      <c r="I2073" s="37">
        <f>Gmden!O2072</f>
        <v>0</v>
      </c>
      <c r="J2073" s="8">
        <f t="shared" si="163"/>
        <v>0</v>
      </c>
      <c r="K2073" s="25">
        <f>ROUND(Anteile!$B$30/'Abs3'!$J$2102*'Abs3'!J2073,0)</f>
        <v>0</v>
      </c>
      <c r="L2073" s="8">
        <f>Gmden!M2072</f>
        <v>16639862.714709718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ROUND(Anteile!$B$31/'Abs3'!$M$2102*'Abs3'!M2073,0)</f>
        <v>0</v>
      </c>
      <c r="O2073" s="27"/>
      <c r="P2073" s="25">
        <f t="shared" ca="1" si="164"/>
        <v>0</v>
      </c>
    </row>
    <row r="2074" spans="1:16" x14ac:dyDescent="0.25">
      <c r="A2074" s="9">
        <f>Gmden!A2073</f>
        <v>80301</v>
      </c>
      <c r="B2074" s="9">
        <f t="shared" si="160"/>
        <v>8</v>
      </c>
      <c r="C2074" s="9">
        <f t="shared" si="161"/>
        <v>2</v>
      </c>
      <c r="D2074" s="7" t="str">
        <f>Gmden!D2073</f>
        <v>Dornbirn</v>
      </c>
      <c r="E2074" s="8">
        <f>Gmden!E2073</f>
        <v>49517</v>
      </c>
      <c r="F2074" s="37">
        <f>Gmden!N2073</f>
        <v>0</v>
      </c>
      <c r="G2074" s="8">
        <f t="shared" si="162"/>
        <v>0</v>
      </c>
      <c r="H2074" s="25">
        <f>ROUND(Anteile!$B$29/'Abs3'!$G$2102*'Abs3'!G2074,0)</f>
        <v>0</v>
      </c>
      <c r="I2074" s="37">
        <f>Gmden!O2073</f>
        <v>0</v>
      </c>
      <c r="J2074" s="8">
        <f t="shared" si="163"/>
        <v>0</v>
      </c>
      <c r="K2074" s="25">
        <f>ROUND(Anteile!$B$30/'Abs3'!$J$2102*'Abs3'!J2074,0)</f>
        <v>0</v>
      </c>
      <c r="L2074" s="8">
        <f>Gmden!M2073</f>
        <v>98882447.499801502</v>
      </c>
      <c r="M2074" s="8">
        <f ca="1">IF(AND(E2074&gt;10000,Gmden!J2073=500,Gmden!K2073=500),MAX(0,OFFSET('Fk Abs3'!$E$7,'Abs3'!C2074,0)*0.95*E2074-L2074),0)</f>
        <v>0</v>
      </c>
      <c r="N2074" s="25">
        <f ca="1">ROUND(Anteile!$B$31/'Abs3'!$M$2102*'Abs3'!M2074,0)</f>
        <v>0</v>
      </c>
      <c r="O2074" s="27"/>
      <c r="P2074" s="25">
        <f t="shared" ca="1" si="164"/>
        <v>0</v>
      </c>
    </row>
    <row r="2075" spans="1:16" x14ac:dyDescent="0.25">
      <c r="A2075" s="9">
        <f>Gmden!A2074</f>
        <v>80302</v>
      </c>
      <c r="B2075" s="9">
        <f t="shared" si="160"/>
        <v>8</v>
      </c>
      <c r="C2075" s="9">
        <f t="shared" si="161"/>
        <v>1</v>
      </c>
      <c r="D2075" s="7" t="str">
        <f>Gmden!D2074</f>
        <v>Hohenems</v>
      </c>
      <c r="E2075" s="8">
        <f>Gmden!E2074</f>
        <v>16516</v>
      </c>
      <c r="F2075" s="37">
        <f>Gmden!N2074</f>
        <v>0</v>
      </c>
      <c r="G2075" s="8">
        <f t="shared" si="162"/>
        <v>0</v>
      </c>
      <c r="H2075" s="25">
        <f>ROUND(Anteile!$B$29/'Abs3'!$G$2102*'Abs3'!G2075,0)</f>
        <v>0</v>
      </c>
      <c r="I2075" s="37">
        <f>Gmden!O2074</f>
        <v>0</v>
      </c>
      <c r="J2075" s="8">
        <f t="shared" si="163"/>
        <v>0</v>
      </c>
      <c r="K2075" s="25">
        <f>ROUND(Anteile!$B$30/'Abs3'!$J$2102*'Abs3'!J2075,0)</f>
        <v>0</v>
      </c>
      <c r="L2075" s="8">
        <f>Gmden!M2074</f>
        <v>23513107.642974116</v>
      </c>
      <c r="M2075" s="8">
        <f ca="1">IF(AND(E2075&gt;10000,Gmden!J2074=500,Gmden!K2074=500),MAX(0,OFFSET('Fk Abs3'!$E$7,'Abs3'!C2075,0)*0.95*E2075-L2075),0)</f>
        <v>60183.798123743385</v>
      </c>
      <c r="N2075" s="25">
        <f ca="1">ROUND(Anteile!$B$31/'Abs3'!$M$2102*'Abs3'!M2075,0)</f>
        <v>1696</v>
      </c>
      <c r="O2075" s="27"/>
      <c r="P2075" s="25">
        <f t="shared" ca="1" si="164"/>
        <v>1696</v>
      </c>
    </row>
    <row r="2076" spans="1:16" x14ac:dyDescent="0.25">
      <c r="A2076" s="9">
        <f>Gmden!A2075</f>
        <v>80303</v>
      </c>
      <c r="B2076" s="9">
        <f t="shared" si="160"/>
        <v>8</v>
      </c>
      <c r="C2076" s="9">
        <f t="shared" si="161"/>
        <v>2</v>
      </c>
      <c r="D2076" s="7" t="str">
        <f>Gmden!D2075</f>
        <v>Lustenau</v>
      </c>
      <c r="E2076" s="8">
        <f>Gmden!E2075</f>
        <v>22907</v>
      </c>
      <c r="F2076" s="37">
        <f>Gmden!N2075</f>
        <v>0</v>
      </c>
      <c r="G2076" s="8">
        <f t="shared" si="162"/>
        <v>0</v>
      </c>
      <c r="H2076" s="25">
        <f>ROUND(Anteile!$B$29/'Abs3'!$G$2102*'Abs3'!G2076,0)</f>
        <v>0</v>
      </c>
      <c r="I2076" s="37">
        <f>Gmden!O2075</f>
        <v>0</v>
      </c>
      <c r="J2076" s="8">
        <f t="shared" si="163"/>
        <v>0</v>
      </c>
      <c r="K2076" s="25">
        <f>ROUND(Anteile!$B$30/'Abs3'!$J$2102*'Abs3'!J2076,0)</f>
        <v>0</v>
      </c>
      <c r="L2076" s="8">
        <f>Gmden!M2075</f>
        <v>37082805.576048769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ROUND(Anteile!$B$31/'Abs3'!$M$2102*'Abs3'!M2076,0)</f>
        <v>0</v>
      </c>
      <c r="O2076" s="27"/>
      <c r="P2076" s="25">
        <f t="shared" ca="1" si="164"/>
        <v>0</v>
      </c>
    </row>
    <row r="2077" spans="1:16" x14ac:dyDescent="0.25">
      <c r="A2077" s="9">
        <f>Gmden!A2076</f>
        <v>80401</v>
      </c>
      <c r="B2077" s="9">
        <f t="shared" si="160"/>
        <v>8</v>
      </c>
      <c r="C2077" s="9">
        <f t="shared" si="161"/>
        <v>0</v>
      </c>
      <c r="D2077" s="7" t="str">
        <f>Gmden!D2076</f>
        <v>Altach</v>
      </c>
      <c r="E2077" s="8">
        <f>Gmden!E2076</f>
        <v>6724</v>
      </c>
      <c r="F2077" s="37">
        <f>Gmden!N2076</f>
        <v>0</v>
      </c>
      <c r="G2077" s="8">
        <f t="shared" si="162"/>
        <v>0</v>
      </c>
      <c r="H2077" s="25">
        <f>ROUND(Anteile!$B$29/'Abs3'!$G$2102*'Abs3'!G2077,0)</f>
        <v>0</v>
      </c>
      <c r="I2077" s="37">
        <f>Gmden!O2076</f>
        <v>0</v>
      </c>
      <c r="J2077" s="8">
        <f t="shared" si="163"/>
        <v>0</v>
      </c>
      <c r="K2077" s="25">
        <f>ROUND(Anteile!$B$30/'Abs3'!$J$2102*'Abs3'!J2077,0)</f>
        <v>0</v>
      </c>
      <c r="L2077" s="8">
        <f>Gmden!M2076</f>
        <v>7871887.9204215016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ROUND(Anteile!$B$31/'Abs3'!$M$2102*'Abs3'!M2077,0)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80402</v>
      </c>
      <c r="B2078" s="9">
        <f t="shared" si="160"/>
        <v>8</v>
      </c>
      <c r="C2078" s="9">
        <f t="shared" si="161"/>
        <v>0</v>
      </c>
      <c r="D2078" s="7" t="str">
        <f>Gmden!D2077</f>
        <v>Düns</v>
      </c>
      <c r="E2078" s="8">
        <f>Gmden!E2077</f>
        <v>407</v>
      </c>
      <c r="F2078" s="37">
        <f>Gmden!N2077</f>
        <v>0</v>
      </c>
      <c r="G2078" s="8">
        <f t="shared" si="162"/>
        <v>0</v>
      </c>
      <c r="H2078" s="25">
        <f>ROUND(Anteile!$B$29/'Abs3'!$G$2102*'Abs3'!G2078,0)</f>
        <v>0</v>
      </c>
      <c r="I2078" s="37">
        <f>Gmden!O2077</f>
        <v>0</v>
      </c>
      <c r="J2078" s="8">
        <f t="shared" si="163"/>
        <v>0</v>
      </c>
      <c r="K2078" s="25">
        <f>ROUND(Anteile!$B$30/'Abs3'!$J$2102*'Abs3'!J2078,0)</f>
        <v>0</v>
      </c>
      <c r="L2078" s="8">
        <f>Gmden!M2077</f>
        <v>393719.77555438102</v>
      </c>
      <c r="M2078" s="8">
        <f ca="1">IF(AND(E2078&gt;10000,Gmden!J2077=500,Gmden!K2077=500),MAX(0,OFFSET('Fk Abs3'!$E$7,'Abs3'!C2078,0)*0.95*E2078-L2078),0)</f>
        <v>0</v>
      </c>
      <c r="N2078" s="25">
        <f ca="1">ROUND(Anteile!$B$31/'Abs3'!$M$2102*'Abs3'!M2078,0)</f>
        <v>0</v>
      </c>
      <c r="O2078" s="27"/>
      <c r="P2078" s="25">
        <f t="shared" ca="1" si="164"/>
        <v>0</v>
      </c>
    </row>
    <row r="2079" spans="1:16" x14ac:dyDescent="0.25">
      <c r="A2079" s="9">
        <f>Gmden!A2078</f>
        <v>80403</v>
      </c>
      <c r="B2079" s="9">
        <f t="shared" si="160"/>
        <v>8</v>
      </c>
      <c r="C2079" s="9">
        <f t="shared" si="161"/>
        <v>0</v>
      </c>
      <c r="D2079" s="7" t="str">
        <f>Gmden!D2078</f>
        <v>Dünserberg</v>
      </c>
      <c r="E2079" s="8">
        <f>Gmden!E2078</f>
        <v>150</v>
      </c>
      <c r="F2079" s="37">
        <f>Gmden!N2078</f>
        <v>0</v>
      </c>
      <c r="G2079" s="8">
        <f t="shared" si="162"/>
        <v>0</v>
      </c>
      <c r="H2079" s="25">
        <f>ROUND(Anteile!$B$29/'Abs3'!$G$2102*'Abs3'!G2079,0)</f>
        <v>0</v>
      </c>
      <c r="I2079" s="37">
        <f>Gmden!O2078</f>
        <v>0</v>
      </c>
      <c r="J2079" s="8">
        <f t="shared" si="163"/>
        <v>0</v>
      </c>
      <c r="K2079" s="25">
        <f>ROUND(Anteile!$B$30/'Abs3'!$J$2102*'Abs3'!J2079,0)</f>
        <v>0</v>
      </c>
      <c r="L2079" s="8">
        <f>Gmden!M2078</f>
        <v>153203.88972997802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ROUND(Anteile!$B$31/'Abs3'!$M$2102*'Abs3'!M2079,0)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80404</v>
      </c>
      <c r="B2080" s="9">
        <f t="shared" si="160"/>
        <v>8</v>
      </c>
      <c r="C2080" s="9">
        <f t="shared" si="161"/>
        <v>2</v>
      </c>
      <c r="D2080" s="7" t="str">
        <f>Gmden!D2079</f>
        <v>Feldkirch</v>
      </c>
      <c r="E2080" s="8">
        <f>Gmden!E2079</f>
        <v>33810</v>
      </c>
      <c r="F2080" s="37">
        <f>Gmden!N2079</f>
        <v>0</v>
      </c>
      <c r="G2080" s="8">
        <f t="shared" si="162"/>
        <v>0</v>
      </c>
      <c r="H2080" s="25">
        <f>ROUND(Anteile!$B$29/'Abs3'!$G$2102*'Abs3'!G2080,0)</f>
        <v>0</v>
      </c>
      <c r="I2080" s="37">
        <f>Gmden!O2079</f>
        <v>0</v>
      </c>
      <c r="J2080" s="8">
        <f t="shared" si="163"/>
        <v>0</v>
      </c>
      <c r="K2080" s="25">
        <f>ROUND(Anteile!$B$30/'Abs3'!$J$2102*'Abs3'!J2080,0)</f>
        <v>0</v>
      </c>
      <c r="L2080" s="8">
        <f>Gmden!M2079</f>
        <v>53947170.887137949</v>
      </c>
      <c r="M2080" s="8">
        <f ca="1">IF(AND(E2080&gt;10000,Gmden!J2079=500,Gmden!K2079=500),MAX(0,OFFSET('Fk Abs3'!$E$7,'Abs3'!C2080,0)*0.95*E2080-L2080),0)</f>
        <v>528186.36996584386</v>
      </c>
      <c r="N2080" s="25">
        <f ca="1">ROUND(Anteile!$B$31/'Abs3'!$M$2102*'Abs3'!M2080,0)</f>
        <v>14888</v>
      </c>
      <c r="O2080" s="27"/>
      <c r="P2080" s="25">
        <f t="shared" ca="1" si="164"/>
        <v>14888</v>
      </c>
    </row>
    <row r="2081" spans="1:16" x14ac:dyDescent="0.25">
      <c r="A2081" s="9">
        <f>Gmden!A2080</f>
        <v>80405</v>
      </c>
      <c r="B2081" s="9">
        <f t="shared" si="160"/>
        <v>8</v>
      </c>
      <c r="C2081" s="9">
        <f t="shared" si="161"/>
        <v>0</v>
      </c>
      <c r="D2081" s="7" t="str">
        <f>Gmden!D2080</f>
        <v>Frastanz</v>
      </c>
      <c r="E2081" s="8">
        <f>Gmden!E2080</f>
        <v>6462</v>
      </c>
      <c r="F2081" s="37">
        <f>Gmden!N2080</f>
        <v>0</v>
      </c>
      <c r="G2081" s="8">
        <f t="shared" si="162"/>
        <v>0</v>
      </c>
      <c r="H2081" s="25">
        <f>ROUND(Anteile!$B$29/'Abs3'!$G$2102*'Abs3'!G2081,0)</f>
        <v>0</v>
      </c>
      <c r="I2081" s="37">
        <f>Gmden!O2080</f>
        <v>0</v>
      </c>
      <c r="J2081" s="8">
        <f t="shared" si="163"/>
        <v>0</v>
      </c>
      <c r="K2081" s="25">
        <f>ROUND(Anteile!$B$30/'Abs3'!$J$2102*'Abs3'!J2081,0)</f>
        <v>0</v>
      </c>
      <c r="L2081" s="8">
        <f>Gmden!M2080</f>
        <v>8417536.0969225653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ROUND(Anteile!$B$31/'Abs3'!$M$2102*'Abs3'!M2081,0)</f>
        <v>0</v>
      </c>
      <c r="O2081" s="27"/>
      <c r="P2081" s="25">
        <f t="shared" ca="1" si="164"/>
        <v>0</v>
      </c>
    </row>
    <row r="2082" spans="1:16" x14ac:dyDescent="0.25">
      <c r="A2082" s="9">
        <f>Gmden!A2081</f>
        <v>80406</v>
      </c>
      <c r="B2082" s="9">
        <f t="shared" si="160"/>
        <v>8</v>
      </c>
      <c r="C2082" s="9">
        <f t="shared" si="161"/>
        <v>0</v>
      </c>
      <c r="D2082" s="7" t="str">
        <f>Gmden!D2081</f>
        <v>Fraxern</v>
      </c>
      <c r="E2082" s="8">
        <f>Gmden!E2081</f>
        <v>715</v>
      </c>
      <c r="F2082" s="37">
        <f>Gmden!N2081</f>
        <v>0</v>
      </c>
      <c r="G2082" s="8">
        <f t="shared" si="162"/>
        <v>0</v>
      </c>
      <c r="H2082" s="25">
        <f>ROUND(Anteile!$B$29/'Abs3'!$G$2102*'Abs3'!G2082,0)</f>
        <v>0</v>
      </c>
      <c r="I2082" s="37">
        <f>Gmden!O2081</f>
        <v>0</v>
      </c>
      <c r="J2082" s="8">
        <f t="shared" si="163"/>
        <v>0</v>
      </c>
      <c r="K2082" s="25">
        <f>ROUND(Anteile!$B$30/'Abs3'!$J$2102*'Abs3'!J2082,0)</f>
        <v>0</v>
      </c>
      <c r="L2082" s="8">
        <f>Gmden!M2081</f>
        <v>705759.75009504426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ROUND(Anteile!$B$31/'Abs3'!$M$2102*'Abs3'!M2082,0)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80407</v>
      </c>
      <c r="B2083" s="9">
        <f t="shared" si="160"/>
        <v>8</v>
      </c>
      <c r="C2083" s="9">
        <f t="shared" si="161"/>
        <v>0</v>
      </c>
      <c r="D2083" s="7" t="str">
        <f>Gmden!D2082</f>
        <v>Göfis</v>
      </c>
      <c r="E2083" s="8">
        <f>Gmden!E2082</f>
        <v>3304</v>
      </c>
      <c r="F2083" s="37">
        <f>Gmden!N2082</f>
        <v>0</v>
      </c>
      <c r="G2083" s="8">
        <f t="shared" si="162"/>
        <v>0</v>
      </c>
      <c r="H2083" s="25">
        <f>ROUND(Anteile!$B$29/'Abs3'!$G$2102*'Abs3'!G2083,0)</f>
        <v>0</v>
      </c>
      <c r="I2083" s="37">
        <f>Gmden!O2082</f>
        <v>0</v>
      </c>
      <c r="J2083" s="8">
        <f t="shared" si="163"/>
        <v>0</v>
      </c>
      <c r="K2083" s="25">
        <f>ROUND(Anteile!$B$30/'Abs3'!$J$2102*'Abs3'!J2083,0)</f>
        <v>0</v>
      </c>
      <c r="L2083" s="8">
        <f>Gmden!M2082</f>
        <v>3518822.3541966183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ROUND(Anteile!$B$31/'Abs3'!$M$2102*'Abs3'!M2083,0)</f>
        <v>0</v>
      </c>
      <c r="O2083" s="27"/>
      <c r="P2083" s="25">
        <f t="shared" ca="1" si="164"/>
        <v>0</v>
      </c>
    </row>
    <row r="2084" spans="1:16" x14ac:dyDescent="0.25">
      <c r="A2084" s="9">
        <f>Gmden!A2083</f>
        <v>80408</v>
      </c>
      <c r="B2084" s="9">
        <f t="shared" si="160"/>
        <v>8</v>
      </c>
      <c r="C2084" s="9">
        <f t="shared" si="161"/>
        <v>1</v>
      </c>
      <c r="D2084" s="7" t="str">
        <f>Gmden!D2083</f>
        <v>Götzis</v>
      </c>
      <c r="E2084" s="8">
        <f>Gmden!E2083</f>
        <v>11704</v>
      </c>
      <c r="F2084" s="37">
        <f>Gmden!N2083</f>
        <v>0</v>
      </c>
      <c r="G2084" s="8">
        <f t="shared" si="162"/>
        <v>0</v>
      </c>
      <c r="H2084" s="25">
        <f>ROUND(Anteile!$B$29/'Abs3'!$G$2102*'Abs3'!G2084,0)</f>
        <v>0</v>
      </c>
      <c r="I2084" s="37">
        <f>Gmden!O2083</f>
        <v>0</v>
      </c>
      <c r="J2084" s="8">
        <f t="shared" si="163"/>
        <v>0</v>
      </c>
      <c r="K2084" s="25">
        <f>ROUND(Anteile!$B$30/'Abs3'!$J$2102*'Abs3'!J2084,0)</f>
        <v>0</v>
      </c>
      <c r="L2084" s="8">
        <f>Gmden!M2083</f>
        <v>18241619.066704351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ROUND(Anteile!$B$31/'Abs3'!$M$2102*'Abs3'!M2084,0)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80409</v>
      </c>
      <c r="B2085" s="9">
        <f t="shared" si="160"/>
        <v>8</v>
      </c>
      <c r="C2085" s="9">
        <f t="shared" si="161"/>
        <v>0</v>
      </c>
      <c r="D2085" s="7" t="str">
        <f>Gmden!D2084</f>
        <v>Klaus</v>
      </c>
      <c r="E2085" s="8">
        <f>Gmden!E2084</f>
        <v>3093</v>
      </c>
      <c r="F2085" s="37">
        <f>Gmden!N2084</f>
        <v>0</v>
      </c>
      <c r="G2085" s="8">
        <f t="shared" si="162"/>
        <v>0</v>
      </c>
      <c r="H2085" s="25">
        <f>ROUND(Anteile!$B$29/'Abs3'!$G$2102*'Abs3'!G2085,0)</f>
        <v>0</v>
      </c>
      <c r="I2085" s="37">
        <f>Gmden!O2084</f>
        <v>0</v>
      </c>
      <c r="J2085" s="8">
        <f t="shared" si="163"/>
        <v>0</v>
      </c>
      <c r="K2085" s="25">
        <f>ROUND(Anteile!$B$30/'Abs3'!$J$2102*'Abs3'!J2085,0)</f>
        <v>0</v>
      </c>
      <c r="L2085" s="8">
        <f>Gmden!M2084</f>
        <v>5590832.0272593908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ROUND(Anteile!$B$31/'Abs3'!$M$2102*'Abs3'!M2085,0)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80410</v>
      </c>
      <c r="B2086" s="9">
        <f t="shared" si="160"/>
        <v>8</v>
      </c>
      <c r="C2086" s="9">
        <f t="shared" si="161"/>
        <v>0</v>
      </c>
      <c r="D2086" s="7" t="str">
        <f>Gmden!D2085</f>
        <v>Koblach</v>
      </c>
      <c r="E2086" s="8">
        <f>Gmden!E2085</f>
        <v>4626</v>
      </c>
      <c r="F2086" s="37">
        <f>Gmden!N2085</f>
        <v>0</v>
      </c>
      <c r="G2086" s="8">
        <f t="shared" si="162"/>
        <v>0</v>
      </c>
      <c r="H2086" s="25">
        <f>ROUND(Anteile!$B$29/'Abs3'!$G$2102*'Abs3'!G2086,0)</f>
        <v>0</v>
      </c>
      <c r="I2086" s="37">
        <f>Gmden!O2085</f>
        <v>0</v>
      </c>
      <c r="J2086" s="8">
        <f t="shared" si="163"/>
        <v>0</v>
      </c>
      <c r="K2086" s="25">
        <f>ROUND(Anteile!$B$30/'Abs3'!$J$2102*'Abs3'!J2086,0)</f>
        <v>0</v>
      </c>
      <c r="L2086" s="8">
        <f>Gmden!M2085</f>
        <v>6100532.0766808596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ROUND(Anteile!$B$31/'Abs3'!$M$2102*'Abs3'!M2086,0)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80411</v>
      </c>
      <c r="B2087" s="9">
        <f t="shared" si="160"/>
        <v>8</v>
      </c>
      <c r="C2087" s="9">
        <f t="shared" si="161"/>
        <v>0</v>
      </c>
      <c r="D2087" s="7" t="str">
        <f>Gmden!D2086</f>
        <v>Laterns</v>
      </c>
      <c r="E2087" s="8">
        <f>Gmden!E2086</f>
        <v>665</v>
      </c>
      <c r="F2087" s="37">
        <f>Gmden!N2086</f>
        <v>0</v>
      </c>
      <c r="G2087" s="8">
        <f t="shared" si="162"/>
        <v>0</v>
      </c>
      <c r="H2087" s="25">
        <f>ROUND(Anteile!$B$29/'Abs3'!$G$2102*'Abs3'!G2087,0)</f>
        <v>0</v>
      </c>
      <c r="I2087" s="37">
        <f>Gmden!O2086</f>
        <v>0</v>
      </c>
      <c r="J2087" s="8">
        <f t="shared" si="163"/>
        <v>0</v>
      </c>
      <c r="K2087" s="25">
        <f>ROUND(Anteile!$B$30/'Abs3'!$J$2102*'Abs3'!J2087,0)</f>
        <v>0</v>
      </c>
      <c r="L2087" s="8">
        <f>Gmden!M2086</f>
        <v>757858.57463174872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ROUND(Anteile!$B$31/'Abs3'!$M$2102*'Abs3'!M2087,0)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80412</v>
      </c>
      <c r="B2088" s="9">
        <f t="shared" si="160"/>
        <v>8</v>
      </c>
      <c r="C2088" s="9">
        <f t="shared" si="161"/>
        <v>0</v>
      </c>
      <c r="D2088" s="7" t="str">
        <f>Gmden!D2087</f>
        <v>Mäder</v>
      </c>
      <c r="E2088" s="8">
        <f>Gmden!E2087</f>
        <v>4066</v>
      </c>
      <c r="F2088" s="37">
        <f>Gmden!N2087</f>
        <v>0</v>
      </c>
      <c r="G2088" s="8">
        <f t="shared" si="162"/>
        <v>0</v>
      </c>
      <c r="H2088" s="25">
        <f>ROUND(Anteile!$B$29/'Abs3'!$G$2102*'Abs3'!G2088,0)</f>
        <v>0</v>
      </c>
      <c r="I2088" s="37">
        <f>Gmden!O2087</f>
        <v>0</v>
      </c>
      <c r="J2088" s="8">
        <f t="shared" si="163"/>
        <v>0</v>
      </c>
      <c r="K2088" s="25">
        <f>ROUND(Anteile!$B$30/'Abs3'!$J$2102*'Abs3'!J2088,0)</f>
        <v>0</v>
      </c>
      <c r="L2088" s="8">
        <f>Gmden!M2087</f>
        <v>4768327.1488509234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ROUND(Anteile!$B$31/'Abs3'!$M$2102*'Abs3'!M2088,0)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80413</v>
      </c>
      <c r="B2089" s="9">
        <f t="shared" si="160"/>
        <v>8</v>
      </c>
      <c r="C2089" s="9">
        <f t="shared" si="161"/>
        <v>0</v>
      </c>
      <c r="D2089" s="7" t="str">
        <f>Gmden!D2088</f>
        <v>Meiningen</v>
      </c>
      <c r="E2089" s="8">
        <f>Gmden!E2088</f>
        <v>2274</v>
      </c>
      <c r="F2089" s="37">
        <f>Gmden!N2088</f>
        <v>0</v>
      </c>
      <c r="G2089" s="8">
        <f t="shared" si="162"/>
        <v>0</v>
      </c>
      <c r="H2089" s="25">
        <f>ROUND(Anteile!$B$29/'Abs3'!$G$2102*'Abs3'!G2089,0)</f>
        <v>0</v>
      </c>
      <c r="I2089" s="37">
        <f>Gmden!O2088</f>
        <v>0</v>
      </c>
      <c r="J2089" s="8">
        <f t="shared" si="163"/>
        <v>0</v>
      </c>
      <c r="K2089" s="25">
        <f>ROUND(Anteile!$B$30/'Abs3'!$J$2102*'Abs3'!J2089,0)</f>
        <v>0</v>
      </c>
      <c r="L2089" s="8">
        <f>Gmden!M2088</f>
        <v>2642448.0097951298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ROUND(Anteile!$B$31/'Abs3'!$M$2102*'Abs3'!M2089,0)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80414</v>
      </c>
      <c r="B2090" s="9">
        <f t="shared" si="160"/>
        <v>8</v>
      </c>
      <c r="C2090" s="9">
        <f t="shared" si="161"/>
        <v>1</v>
      </c>
      <c r="D2090" s="7" t="str">
        <f>Gmden!D2089</f>
        <v>Rankweil</v>
      </c>
      <c r="E2090" s="8">
        <f>Gmden!E2089</f>
        <v>11843</v>
      </c>
      <c r="F2090" s="37">
        <f>Gmden!N2089</f>
        <v>0</v>
      </c>
      <c r="G2090" s="8">
        <f t="shared" si="162"/>
        <v>0</v>
      </c>
      <c r="H2090" s="25">
        <f>ROUND(Anteile!$B$29/'Abs3'!$G$2102*'Abs3'!G2090,0)</f>
        <v>0</v>
      </c>
      <c r="I2090" s="37">
        <f>Gmden!O2089</f>
        <v>0</v>
      </c>
      <c r="J2090" s="8">
        <f t="shared" si="163"/>
        <v>0</v>
      </c>
      <c r="K2090" s="25">
        <f>ROUND(Anteile!$B$30/'Abs3'!$J$2102*'Abs3'!J2090,0)</f>
        <v>0</v>
      </c>
      <c r="L2090" s="8">
        <f>Gmden!M2089</f>
        <v>21048800.880132802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ROUND(Anteile!$B$31/'Abs3'!$M$2102*'Abs3'!M2090,0)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80415</v>
      </c>
      <c r="B2091" s="9">
        <f t="shared" si="160"/>
        <v>8</v>
      </c>
      <c r="C2091" s="9">
        <f t="shared" si="161"/>
        <v>0</v>
      </c>
      <c r="D2091" s="7" t="str">
        <f>Gmden!D2090</f>
        <v>Röns</v>
      </c>
      <c r="E2091" s="8">
        <f>Gmden!E2090</f>
        <v>363</v>
      </c>
      <c r="F2091" s="37">
        <f>Gmden!N2090</f>
        <v>0</v>
      </c>
      <c r="G2091" s="8">
        <f t="shared" si="162"/>
        <v>0</v>
      </c>
      <c r="H2091" s="25">
        <f>ROUND(Anteile!$B$29/'Abs3'!$G$2102*'Abs3'!G2091,0)</f>
        <v>0</v>
      </c>
      <c r="I2091" s="37">
        <f>Gmden!O2090</f>
        <v>0</v>
      </c>
      <c r="J2091" s="8">
        <f t="shared" si="163"/>
        <v>0</v>
      </c>
      <c r="K2091" s="25">
        <f>ROUND(Anteile!$B$30/'Abs3'!$J$2102*'Abs3'!J2091,0)</f>
        <v>0</v>
      </c>
      <c r="L2091" s="8">
        <f>Gmden!M2090</f>
        <v>387948.21107547591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ROUND(Anteile!$B$31/'Abs3'!$M$2102*'Abs3'!M2091,0)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80416</v>
      </c>
      <c r="B2092" s="9">
        <f t="shared" si="160"/>
        <v>8</v>
      </c>
      <c r="C2092" s="9">
        <f t="shared" si="161"/>
        <v>0</v>
      </c>
      <c r="D2092" s="7" t="str">
        <f>Gmden!D2091</f>
        <v>Röthis</v>
      </c>
      <c r="E2092" s="8">
        <f>Gmden!E2091</f>
        <v>1941</v>
      </c>
      <c r="F2092" s="37">
        <f>Gmden!N2091</f>
        <v>0</v>
      </c>
      <c r="G2092" s="8">
        <f t="shared" si="162"/>
        <v>0</v>
      </c>
      <c r="H2092" s="25">
        <f>ROUND(Anteile!$B$29/'Abs3'!$G$2102*'Abs3'!G2092,0)</f>
        <v>0</v>
      </c>
      <c r="I2092" s="37">
        <f>Gmden!O2091</f>
        <v>0</v>
      </c>
      <c r="J2092" s="8">
        <f t="shared" si="163"/>
        <v>0</v>
      </c>
      <c r="K2092" s="25">
        <f>ROUND(Anteile!$B$30/'Abs3'!$J$2102*'Abs3'!J2092,0)</f>
        <v>0</v>
      </c>
      <c r="L2092" s="8">
        <f>Gmden!M2091</f>
        <v>3449753.5355563974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ROUND(Anteile!$B$31/'Abs3'!$M$2102*'Abs3'!M2092,0)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80417</v>
      </c>
      <c r="B2093" s="9">
        <f t="shared" si="160"/>
        <v>8</v>
      </c>
      <c r="C2093" s="9">
        <f t="shared" si="161"/>
        <v>0</v>
      </c>
      <c r="D2093" s="7" t="str">
        <f>Gmden!D2092</f>
        <v>Satteins</v>
      </c>
      <c r="E2093" s="8">
        <f>Gmden!E2092</f>
        <v>2727</v>
      </c>
      <c r="F2093" s="37">
        <f>Gmden!N2092</f>
        <v>0</v>
      </c>
      <c r="G2093" s="8">
        <f t="shared" si="162"/>
        <v>0</v>
      </c>
      <c r="H2093" s="25">
        <f>ROUND(Anteile!$B$29/'Abs3'!$G$2102*'Abs3'!G2093,0)</f>
        <v>0</v>
      </c>
      <c r="I2093" s="37">
        <f>Gmden!O2092</f>
        <v>0</v>
      </c>
      <c r="J2093" s="8">
        <f t="shared" si="163"/>
        <v>0</v>
      </c>
      <c r="K2093" s="25">
        <f>ROUND(Anteile!$B$30/'Abs3'!$J$2102*'Abs3'!J2093,0)</f>
        <v>0</v>
      </c>
      <c r="L2093" s="8">
        <f>Gmden!M2092</f>
        <v>2949409.752128988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ROUND(Anteile!$B$31/'Abs3'!$M$2102*'Abs3'!M2093,0)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80418</v>
      </c>
      <c r="B2094" s="9">
        <f t="shared" si="160"/>
        <v>8</v>
      </c>
      <c r="C2094" s="9">
        <f t="shared" si="161"/>
        <v>0</v>
      </c>
      <c r="D2094" s="7" t="str">
        <f>Gmden!D2093</f>
        <v>Schlins</v>
      </c>
      <c r="E2094" s="8">
        <f>Gmden!E2093</f>
        <v>2423</v>
      </c>
      <c r="F2094" s="37">
        <f>Gmden!N2093</f>
        <v>0</v>
      </c>
      <c r="G2094" s="8">
        <f t="shared" si="162"/>
        <v>0</v>
      </c>
      <c r="H2094" s="25">
        <f>ROUND(Anteile!$B$29/'Abs3'!$G$2102*'Abs3'!G2094,0)</f>
        <v>0</v>
      </c>
      <c r="I2094" s="37">
        <f>Gmden!O2093</f>
        <v>0</v>
      </c>
      <c r="J2094" s="8">
        <f t="shared" si="163"/>
        <v>0</v>
      </c>
      <c r="K2094" s="25">
        <f>ROUND(Anteile!$B$30/'Abs3'!$J$2102*'Abs3'!J2094,0)</f>
        <v>0</v>
      </c>
      <c r="L2094" s="8">
        <f>Gmden!M2093</f>
        <v>3146012.2065679403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ROUND(Anteile!$B$31/'Abs3'!$M$2102*'Abs3'!M2094,0)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80419</v>
      </c>
      <c r="B2095" s="9">
        <f t="shared" si="160"/>
        <v>8</v>
      </c>
      <c r="C2095" s="9">
        <f t="shared" si="161"/>
        <v>0</v>
      </c>
      <c r="D2095" s="7" t="str">
        <f>Gmden!D2094</f>
        <v>Schnifis</v>
      </c>
      <c r="E2095" s="8">
        <f>Gmden!E2094</f>
        <v>802</v>
      </c>
      <c r="F2095" s="37">
        <f>Gmden!N2094</f>
        <v>0</v>
      </c>
      <c r="G2095" s="8">
        <f t="shared" si="162"/>
        <v>0</v>
      </c>
      <c r="H2095" s="25">
        <f>ROUND(Anteile!$B$29/'Abs3'!$G$2102*'Abs3'!G2095,0)</f>
        <v>0</v>
      </c>
      <c r="I2095" s="37">
        <f>Gmden!O2094</f>
        <v>0</v>
      </c>
      <c r="J2095" s="8">
        <f t="shared" si="163"/>
        <v>0</v>
      </c>
      <c r="K2095" s="25">
        <f>ROUND(Anteile!$B$30/'Abs3'!$J$2102*'Abs3'!J2095,0)</f>
        <v>0</v>
      </c>
      <c r="L2095" s="8">
        <f>Gmden!M2094</f>
        <v>843779.2752135857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ROUND(Anteile!$B$31/'Abs3'!$M$2102*'Abs3'!M2095,0)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80420</v>
      </c>
      <c r="B2096" s="9">
        <f t="shared" si="160"/>
        <v>8</v>
      </c>
      <c r="C2096" s="9">
        <f t="shared" si="161"/>
        <v>0</v>
      </c>
      <c r="D2096" s="7" t="str">
        <f>Gmden!D2095</f>
        <v>Sulz</v>
      </c>
      <c r="E2096" s="8">
        <f>Gmden!E2095</f>
        <v>2581</v>
      </c>
      <c r="F2096" s="37">
        <f>Gmden!N2095</f>
        <v>0</v>
      </c>
      <c r="G2096" s="8">
        <f t="shared" si="162"/>
        <v>0</v>
      </c>
      <c r="H2096" s="25">
        <f>ROUND(Anteile!$B$29/'Abs3'!$G$2102*'Abs3'!G2096,0)</f>
        <v>0</v>
      </c>
      <c r="I2096" s="37">
        <f>Gmden!O2095</f>
        <v>0</v>
      </c>
      <c r="J2096" s="8">
        <f t="shared" si="163"/>
        <v>0</v>
      </c>
      <c r="K2096" s="25">
        <f>ROUND(Anteile!$B$30/'Abs3'!$J$2102*'Abs3'!J2096,0)</f>
        <v>0</v>
      </c>
      <c r="L2096" s="8">
        <f>Gmden!M2095</f>
        <v>3592730.7580876122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ROUND(Anteile!$B$31/'Abs3'!$M$2102*'Abs3'!M2096,0)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80421</v>
      </c>
      <c r="B2097" s="9">
        <f t="shared" si="160"/>
        <v>8</v>
      </c>
      <c r="C2097" s="9">
        <f t="shared" si="161"/>
        <v>0</v>
      </c>
      <c r="D2097" s="7" t="str">
        <f>Gmden!D2096</f>
        <v>Übersaxen</v>
      </c>
      <c r="E2097" s="8">
        <f>Gmden!E2096</f>
        <v>616</v>
      </c>
      <c r="F2097" s="37">
        <f>Gmden!N2096</f>
        <v>0</v>
      </c>
      <c r="G2097" s="8">
        <f t="shared" si="162"/>
        <v>0</v>
      </c>
      <c r="H2097" s="25">
        <f>ROUND(Anteile!$B$29/'Abs3'!$G$2102*'Abs3'!G2097,0)</f>
        <v>0</v>
      </c>
      <c r="I2097" s="37">
        <f>Gmden!O2096</f>
        <v>0</v>
      </c>
      <c r="J2097" s="8">
        <f t="shared" si="163"/>
        <v>0</v>
      </c>
      <c r="K2097" s="25">
        <f>ROUND(Anteile!$B$30/'Abs3'!$J$2102*'Abs3'!J2097,0)</f>
        <v>0</v>
      </c>
      <c r="L2097" s="8">
        <f>Gmden!M2096</f>
        <v>614576.34593451151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ROUND(Anteile!$B$31/'Abs3'!$M$2102*'Abs3'!M2097,0)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80422</v>
      </c>
      <c r="B2098" s="9">
        <f t="shared" si="160"/>
        <v>8</v>
      </c>
      <c r="C2098" s="9">
        <f t="shared" si="161"/>
        <v>0</v>
      </c>
      <c r="D2098" s="7" t="str">
        <f>Gmden!D2097</f>
        <v>Viktorsberg</v>
      </c>
      <c r="E2098" s="8">
        <f>Gmden!E2097</f>
        <v>407</v>
      </c>
      <c r="F2098" s="37">
        <f>Gmden!N2097</f>
        <v>0</v>
      </c>
      <c r="G2098" s="8">
        <f t="shared" si="162"/>
        <v>0</v>
      </c>
      <c r="H2098" s="25">
        <f>ROUND(Anteile!$B$29/'Abs3'!$G$2102*'Abs3'!G2098,0)</f>
        <v>0</v>
      </c>
      <c r="I2098" s="37">
        <f>Gmden!O2097</f>
        <v>0</v>
      </c>
      <c r="J2098" s="8">
        <f t="shared" si="163"/>
        <v>0</v>
      </c>
      <c r="K2098" s="25">
        <f>ROUND(Anteile!$B$30/'Abs3'!$J$2102*'Abs3'!J2098,0)</f>
        <v>0</v>
      </c>
      <c r="L2098" s="8">
        <f>Gmden!M2097</f>
        <v>411146.25392156269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ROUND(Anteile!$B$31/'Abs3'!$M$2102*'Abs3'!M2098,0)</f>
        <v>0</v>
      </c>
      <c r="O2098" s="27"/>
      <c r="P2098" s="25">
        <f t="shared" ca="1" si="164"/>
        <v>0</v>
      </c>
    </row>
    <row r="2099" spans="1:18" x14ac:dyDescent="0.25">
      <c r="A2099" s="9">
        <f>Gmden!A2098</f>
        <v>80423</v>
      </c>
      <c r="B2099" s="9">
        <f t="shared" si="160"/>
        <v>8</v>
      </c>
      <c r="C2099" s="9">
        <f t="shared" si="161"/>
        <v>0</v>
      </c>
      <c r="D2099" s="7" t="str">
        <f>Gmden!D2098</f>
        <v>Weiler</v>
      </c>
      <c r="E2099" s="8">
        <f>Gmden!E2098</f>
        <v>2077</v>
      </c>
      <c r="F2099" s="37">
        <f>Gmden!N2098</f>
        <v>0</v>
      </c>
      <c r="G2099" s="8">
        <f t="shared" si="162"/>
        <v>0</v>
      </c>
      <c r="H2099" s="25">
        <f>ROUND(Anteile!$B$29/'Abs3'!$G$2102*'Abs3'!G2099,0)</f>
        <v>0</v>
      </c>
      <c r="I2099" s="37">
        <f>Gmden!O2098</f>
        <v>0</v>
      </c>
      <c r="J2099" s="8">
        <f t="shared" si="163"/>
        <v>0</v>
      </c>
      <c r="K2099" s="25">
        <f>ROUND(Anteile!$B$30/'Abs3'!$J$2102*'Abs3'!J2099,0)</f>
        <v>0</v>
      </c>
      <c r="L2099" s="8">
        <f>Gmden!M2098</f>
        <v>2809538.5730406707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ROUND(Anteile!$B$31/'Abs3'!$M$2102*'Abs3'!M2099,0)</f>
        <v>0</v>
      </c>
      <c r="O2099" s="27"/>
      <c r="P2099" s="25">
        <f t="shared" ca="1" si="164"/>
        <v>0</v>
      </c>
    </row>
    <row r="2100" spans="1:18" x14ac:dyDescent="0.25">
      <c r="A2100" s="9">
        <f>Gmden!A2099</f>
        <v>80424</v>
      </c>
      <c r="B2100" s="9">
        <f t="shared" si="160"/>
        <v>8</v>
      </c>
      <c r="C2100" s="9">
        <f t="shared" si="161"/>
        <v>0</v>
      </c>
      <c r="D2100" s="7" t="str">
        <f>Gmden!D2099</f>
        <v>Zwischenwasser</v>
      </c>
      <c r="E2100" s="8">
        <f>Gmden!E2099</f>
        <v>3236</v>
      </c>
      <c r="F2100" s="37">
        <f>Gmden!N2099</f>
        <v>0</v>
      </c>
      <c r="G2100" s="8">
        <f t="shared" si="162"/>
        <v>0</v>
      </c>
      <c r="H2100" s="25">
        <f>ROUND(Anteile!$B$29/'Abs3'!$G$2102*'Abs3'!G2100,0)</f>
        <v>0</v>
      </c>
      <c r="I2100" s="37">
        <f>Gmden!O2099</f>
        <v>0</v>
      </c>
      <c r="J2100" s="8">
        <f t="shared" si="163"/>
        <v>0</v>
      </c>
      <c r="K2100" s="25">
        <f>ROUND(Anteile!$B$30/'Abs3'!$J$2102*'Abs3'!J2100,0)</f>
        <v>0</v>
      </c>
      <c r="L2100" s="8">
        <f>Gmden!M2099</f>
        <v>3361964.2979576495</v>
      </c>
      <c r="M2100" s="8">
        <f ca="1">IF(AND(E2100&gt;10000,Gmden!J2099=500,Gmden!K2099=500),MAX(0,OFFSET('Fk Abs3'!$E$7,'Abs3'!C2100,0)*0.95*E2100-L2100),0)</f>
        <v>0</v>
      </c>
      <c r="N2100" s="25">
        <f ca="1">ROUND(Anteile!$B$31/'Abs3'!$M$2102*'Abs3'!M2100,0)</f>
        <v>0</v>
      </c>
      <c r="O2100" s="27"/>
      <c r="P2100" s="25">
        <f t="shared" ca="1" si="164"/>
        <v>0</v>
      </c>
    </row>
    <row r="2101" spans="1:18" x14ac:dyDescent="0.25">
      <c r="A2101" s="9"/>
      <c r="C2101" s="9"/>
      <c r="H2101" s="25"/>
      <c r="K2101" s="25"/>
      <c r="N2101" s="25"/>
      <c r="O2101" s="27"/>
      <c r="P2101" s="25"/>
    </row>
    <row r="2102" spans="1:18" x14ac:dyDescent="0.25">
      <c r="D2102" s="7" t="s">
        <v>2174</v>
      </c>
      <c r="E2102" s="8">
        <f t="shared" ref="E2102:P2102" si="165">SUM(E7:E2100)</f>
        <v>6957638</v>
      </c>
      <c r="F2102" s="8">
        <f t="shared" si="165"/>
        <v>14</v>
      </c>
      <c r="G2102" s="8">
        <f t="shared" si="165"/>
        <v>1193257</v>
      </c>
      <c r="H2102" s="25">
        <f t="shared" si="165"/>
        <v>8799999</v>
      </c>
      <c r="I2102" s="8">
        <f t="shared" si="165"/>
        <v>8</v>
      </c>
      <c r="J2102" s="8">
        <f t="shared" si="165"/>
        <v>979762</v>
      </c>
      <c r="K2102" s="25">
        <f t="shared" si="165"/>
        <v>4800000</v>
      </c>
      <c r="L2102" s="8">
        <f t="shared" si="165"/>
        <v>9632849135.2172756</v>
      </c>
      <c r="M2102" s="8">
        <f t="shared" ca="1" si="165"/>
        <v>85144784.749770582</v>
      </c>
      <c r="N2102" s="25">
        <f t="shared" ca="1" si="165"/>
        <v>2399996</v>
      </c>
      <c r="O2102" s="27">
        <f t="shared" ca="1" si="165"/>
        <v>5</v>
      </c>
      <c r="P2102" s="25">
        <f t="shared" ca="1" si="165"/>
        <v>16000000</v>
      </c>
      <c r="R2102" s="27"/>
    </row>
    <row r="2104" spans="1:18" x14ac:dyDescent="0.25">
      <c r="A2104" s="18">
        <v>1</v>
      </c>
      <c r="D2104" t="s">
        <v>1969</v>
      </c>
      <c r="E2104" s="8">
        <f t="shared" ref="E2104:P2111" si="166">SUMIF($B$7:$B$2100,$A2104,E$7:E$2100)</f>
        <v>293490</v>
      </c>
      <c r="F2104" s="8">
        <f t="shared" si="166"/>
        <v>2</v>
      </c>
      <c r="G2104" s="8">
        <f t="shared" si="166"/>
        <v>14568</v>
      </c>
      <c r="H2104" s="8">
        <f t="shared" si="166"/>
        <v>107436</v>
      </c>
      <c r="I2104" s="8">
        <f t="shared" si="166"/>
        <v>1</v>
      </c>
      <c r="J2104" s="8">
        <f t="shared" si="166"/>
        <v>14568</v>
      </c>
      <c r="K2104" s="8">
        <f t="shared" si="166"/>
        <v>71371</v>
      </c>
      <c r="L2104" s="8">
        <f t="shared" si="166"/>
        <v>316985787.58489269</v>
      </c>
      <c r="M2104" s="8">
        <f t="shared" ca="1" si="166"/>
        <v>0</v>
      </c>
      <c r="N2104" s="8">
        <f t="shared" ca="1" si="166"/>
        <v>0</v>
      </c>
      <c r="O2104" s="8">
        <f t="shared" ca="1" si="166"/>
        <v>5</v>
      </c>
      <c r="P2104" s="8">
        <f t="shared" ca="1" si="166"/>
        <v>178812</v>
      </c>
    </row>
    <row r="2105" spans="1:18" x14ac:dyDescent="0.25">
      <c r="A2105" s="18">
        <v>2</v>
      </c>
      <c r="D2105" t="s">
        <v>1970</v>
      </c>
      <c r="E2105" s="8">
        <f t="shared" si="166"/>
        <v>561030</v>
      </c>
      <c r="F2105" s="8">
        <f t="shared" si="166"/>
        <v>2</v>
      </c>
      <c r="G2105" s="8">
        <f t="shared" si="166"/>
        <v>162999</v>
      </c>
      <c r="H2105" s="8">
        <f t="shared" si="166"/>
        <v>1202080</v>
      </c>
      <c r="I2105" s="8">
        <f t="shared" si="166"/>
        <v>1</v>
      </c>
      <c r="J2105" s="8">
        <f t="shared" si="166"/>
        <v>100851</v>
      </c>
      <c r="K2105" s="8">
        <f t="shared" si="166"/>
        <v>494084</v>
      </c>
      <c r="L2105" s="8">
        <f t="shared" si="166"/>
        <v>754348850.41674101</v>
      </c>
      <c r="M2105" s="8">
        <f t="shared" ca="1" si="166"/>
        <v>16515045.406707501</v>
      </c>
      <c r="N2105" s="8">
        <f t="shared" ca="1" si="166"/>
        <v>465513</v>
      </c>
      <c r="O2105" s="8">
        <f t="shared" si="166"/>
        <v>0</v>
      </c>
      <c r="P2105" s="8">
        <f t="shared" ca="1" si="166"/>
        <v>2161677</v>
      </c>
    </row>
    <row r="2106" spans="1:18" x14ac:dyDescent="0.25">
      <c r="A2106" s="18">
        <v>3</v>
      </c>
      <c r="D2106" t="s">
        <v>1971</v>
      </c>
      <c r="E2106" s="8">
        <f t="shared" si="166"/>
        <v>1677104</v>
      </c>
      <c r="F2106" s="8">
        <f t="shared" si="166"/>
        <v>4</v>
      </c>
      <c r="G2106" s="8">
        <f t="shared" si="166"/>
        <v>136287</v>
      </c>
      <c r="H2106" s="8">
        <f t="shared" si="166"/>
        <v>1005086</v>
      </c>
      <c r="I2106" s="8">
        <f t="shared" si="166"/>
        <v>1</v>
      </c>
      <c r="J2106" s="8">
        <f t="shared" si="166"/>
        <v>54989</v>
      </c>
      <c r="K2106" s="8">
        <f t="shared" si="166"/>
        <v>269399</v>
      </c>
      <c r="L2106" s="8">
        <f t="shared" si="166"/>
        <v>2094670340.3399241</v>
      </c>
      <c r="M2106" s="8">
        <f t="shared" ca="1" si="166"/>
        <v>33300319.795067851</v>
      </c>
      <c r="N2106" s="8">
        <f t="shared" ca="1" si="166"/>
        <v>938644</v>
      </c>
      <c r="O2106" s="8">
        <f t="shared" si="166"/>
        <v>0</v>
      </c>
      <c r="P2106" s="8">
        <f t="shared" ca="1" si="166"/>
        <v>2213129</v>
      </c>
    </row>
    <row r="2107" spans="1:18" x14ac:dyDescent="0.25">
      <c r="A2107" s="18">
        <v>4</v>
      </c>
      <c r="D2107" t="s">
        <v>1972</v>
      </c>
      <c r="E2107" s="8">
        <f t="shared" si="166"/>
        <v>1481298</v>
      </c>
      <c r="F2107" s="8">
        <f t="shared" si="166"/>
        <v>3</v>
      </c>
      <c r="G2107" s="8">
        <f t="shared" si="166"/>
        <v>305431</v>
      </c>
      <c r="H2107" s="8">
        <f t="shared" si="166"/>
        <v>2252484</v>
      </c>
      <c r="I2107" s="8">
        <f t="shared" si="166"/>
        <v>1</v>
      </c>
      <c r="J2107" s="8">
        <f t="shared" si="166"/>
        <v>205613</v>
      </c>
      <c r="K2107" s="8">
        <f t="shared" si="166"/>
        <v>1007329</v>
      </c>
      <c r="L2107" s="8">
        <f t="shared" si="166"/>
        <v>2131742735.2969177</v>
      </c>
      <c r="M2107" s="8">
        <f t="shared" ca="1" si="166"/>
        <v>2046552.6286925934</v>
      </c>
      <c r="N2107" s="8">
        <f t="shared" ca="1" si="166"/>
        <v>57687</v>
      </c>
      <c r="O2107" s="8">
        <f t="shared" si="166"/>
        <v>0</v>
      </c>
      <c r="P2107" s="8">
        <f t="shared" ca="1" si="166"/>
        <v>3317500</v>
      </c>
    </row>
    <row r="2108" spans="1:18" x14ac:dyDescent="0.25">
      <c r="A2108" s="18">
        <v>5</v>
      </c>
      <c r="D2108" t="s">
        <v>1246</v>
      </c>
      <c r="E2108" s="8">
        <f t="shared" si="166"/>
        <v>554766</v>
      </c>
      <c r="F2108" s="8">
        <f t="shared" si="166"/>
        <v>1</v>
      </c>
      <c r="G2108" s="8">
        <f t="shared" si="166"/>
        <v>154086</v>
      </c>
      <c r="H2108" s="8">
        <f t="shared" si="166"/>
        <v>1136349</v>
      </c>
      <c r="I2108" s="8">
        <f t="shared" si="166"/>
        <v>1</v>
      </c>
      <c r="J2108" s="8">
        <f t="shared" si="166"/>
        <v>154086</v>
      </c>
      <c r="K2108" s="8">
        <f t="shared" si="166"/>
        <v>754890</v>
      </c>
      <c r="L2108" s="8">
        <f t="shared" si="166"/>
        <v>906359056.82805824</v>
      </c>
      <c r="M2108" s="8">
        <f t="shared" ca="1" si="166"/>
        <v>535502.63983431831</v>
      </c>
      <c r="N2108" s="8">
        <f t="shared" ca="1" si="166"/>
        <v>15094</v>
      </c>
      <c r="O2108" s="8">
        <f t="shared" si="166"/>
        <v>0</v>
      </c>
      <c r="P2108" s="8">
        <f t="shared" ca="1" si="166"/>
        <v>1906333</v>
      </c>
    </row>
    <row r="2109" spans="1:18" x14ac:dyDescent="0.25">
      <c r="A2109" s="18">
        <v>6</v>
      </c>
      <c r="D2109" t="s">
        <v>1973</v>
      </c>
      <c r="E2109" s="8">
        <f t="shared" si="166"/>
        <v>1242635</v>
      </c>
      <c r="F2109" s="8">
        <f t="shared" si="166"/>
        <v>1</v>
      </c>
      <c r="G2109" s="8">
        <f t="shared" si="166"/>
        <v>287995</v>
      </c>
      <c r="H2109" s="8">
        <f t="shared" si="166"/>
        <v>2123898</v>
      </c>
      <c r="I2109" s="8">
        <f t="shared" si="166"/>
        <v>1</v>
      </c>
      <c r="J2109" s="8">
        <f t="shared" si="166"/>
        <v>287995</v>
      </c>
      <c r="K2109" s="8">
        <f t="shared" si="166"/>
        <v>1410930</v>
      </c>
      <c r="L2109" s="8">
        <f t="shared" si="166"/>
        <v>1660547746.3191621</v>
      </c>
      <c r="M2109" s="8">
        <f t="shared" ca="1" si="166"/>
        <v>32158994.111378711</v>
      </c>
      <c r="N2109" s="8">
        <f t="shared" ca="1" si="166"/>
        <v>906474</v>
      </c>
      <c r="O2109" s="8">
        <f t="shared" si="166"/>
        <v>0</v>
      </c>
      <c r="P2109" s="8">
        <f t="shared" ca="1" si="166"/>
        <v>4441302</v>
      </c>
    </row>
    <row r="2110" spans="1:18" x14ac:dyDescent="0.25">
      <c r="A2110" s="18">
        <v>7</v>
      </c>
      <c r="D2110" t="s">
        <v>1974</v>
      </c>
      <c r="E2110" s="8">
        <f t="shared" si="166"/>
        <v>753397</v>
      </c>
      <c r="F2110" s="8">
        <f t="shared" si="166"/>
        <v>1</v>
      </c>
      <c r="G2110" s="8">
        <f t="shared" si="166"/>
        <v>131891</v>
      </c>
      <c r="H2110" s="8">
        <f t="shared" si="166"/>
        <v>972666</v>
      </c>
      <c r="I2110" s="8">
        <f t="shared" si="166"/>
        <v>1</v>
      </c>
      <c r="J2110" s="8">
        <f t="shared" si="166"/>
        <v>131891</v>
      </c>
      <c r="K2110" s="8">
        <f t="shared" si="166"/>
        <v>646154</v>
      </c>
      <c r="L2110" s="8">
        <f t="shared" si="166"/>
        <v>1145696535.5082116</v>
      </c>
      <c r="M2110" s="8">
        <f t="shared" ca="1" si="166"/>
        <v>0</v>
      </c>
      <c r="N2110" s="8">
        <f t="shared" ca="1" si="166"/>
        <v>0</v>
      </c>
      <c r="O2110" s="8">
        <f t="shared" si="166"/>
        <v>0</v>
      </c>
      <c r="P2110" s="8">
        <f t="shared" ca="1" si="166"/>
        <v>1618820</v>
      </c>
    </row>
    <row r="2111" spans="1:18" x14ac:dyDescent="0.25">
      <c r="A2111" s="18">
        <v>8</v>
      </c>
      <c r="D2111" t="s">
        <v>1975</v>
      </c>
      <c r="E2111" s="8">
        <f t="shared" si="166"/>
        <v>393918</v>
      </c>
      <c r="F2111" s="8">
        <f t="shared" si="166"/>
        <v>0</v>
      </c>
      <c r="G2111" s="8">
        <f t="shared" si="166"/>
        <v>0</v>
      </c>
      <c r="H2111" s="8">
        <f t="shared" si="166"/>
        <v>0</v>
      </c>
      <c r="I2111" s="8">
        <f t="shared" si="166"/>
        <v>1</v>
      </c>
      <c r="J2111" s="8">
        <f t="shared" si="166"/>
        <v>29769</v>
      </c>
      <c r="K2111" s="8">
        <f t="shared" si="166"/>
        <v>145843</v>
      </c>
      <c r="L2111" s="8">
        <f t="shared" si="166"/>
        <v>622498082.92337549</v>
      </c>
      <c r="M2111" s="8">
        <f t="shared" ca="1" si="166"/>
        <v>588370.16808958724</v>
      </c>
      <c r="N2111" s="8">
        <f t="shared" ca="1" si="166"/>
        <v>16584</v>
      </c>
      <c r="O2111" s="8">
        <f t="shared" si="166"/>
        <v>0</v>
      </c>
      <c r="P2111" s="8">
        <f t="shared" ca="1" si="166"/>
        <v>162427</v>
      </c>
    </row>
    <row r="2112" spans="1:18" x14ac:dyDescent="0.25">
      <c r="A2112" s="18"/>
      <c r="D2112"/>
    </row>
    <row r="2113" spans="4:16" x14ac:dyDescent="0.25">
      <c r="D2113" s="7" t="s">
        <v>2174</v>
      </c>
      <c r="E2113" s="8">
        <f>SUM(E2104:E2112)</f>
        <v>6957638</v>
      </c>
      <c r="F2113" s="8">
        <f t="shared" ref="F2113:P2113" si="167">SUM(F2104:F2112)</f>
        <v>14</v>
      </c>
      <c r="G2113" s="8">
        <f t="shared" si="167"/>
        <v>1193257</v>
      </c>
      <c r="H2113" s="8">
        <f t="shared" si="167"/>
        <v>8799999</v>
      </c>
      <c r="I2113" s="8">
        <f t="shared" si="167"/>
        <v>8</v>
      </c>
      <c r="J2113" s="8">
        <f t="shared" si="167"/>
        <v>979762</v>
      </c>
      <c r="K2113" s="8">
        <f t="shared" si="167"/>
        <v>4800000</v>
      </c>
      <c r="L2113" s="8">
        <f t="shared" si="167"/>
        <v>9632849135.2172832</v>
      </c>
      <c r="M2113" s="8">
        <f t="shared" ca="1" si="167"/>
        <v>85144784.749770552</v>
      </c>
      <c r="N2113" s="8">
        <f t="shared" ca="1" si="167"/>
        <v>2399996</v>
      </c>
      <c r="O2113" s="8">
        <f t="shared" ca="1" si="167"/>
        <v>5</v>
      </c>
      <c r="P2113" s="8">
        <f t="shared" ca="1" si="167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/>
    <f:field ref="FSCFOLIO_1_1001_SignaturesFldCtx_FSCFOLIO_1_1001_FieldLastSignature" text="Ablage"/>
    <f:field ref="FSCFOLIO_1_1001_SignaturesFldCtx_FSCFOLIO_1_1001_FieldLastSignatureBy" text="Gruber, Erwin"/>
    <f:field ref="FSCFOLIO_1_1001_SignaturesFldCtx_FSCFOLIO_1_1001_FieldLastSignatureAt" date="2022-06-22T09:06:58" text="22.06.2022 11:06:58"/>
    <f:field ref="FSCFOLIO_1_1001_SignaturesFldCtx_FSCFOLIO_1_1001_FieldLastSignatureRemark" text=""/>
    <f:field ref="FSCFOLIO_1_1001_FieldCurrentUser" text="Mag. Christian Sturmlechner"/>
    <f:field ref="FSCFOLIO_1_1001_FieldCurrentDate" text="08.07.2022 07:28"/>
    <f:field ref="objvalidfrom" date="" text=""/>
    <f:field ref="objvalidto" date="" text=""/>
    <f:field ref="FSCFOLIO_1_1001_FieldReleasedVersionDate" text=""/>
    <f:field ref="FSCFOLIO_1_1001_FieldReleasedVersionNr" text=""/>
    <f:field ref="CCAPRECONFIG_15_1001_Objektname" text="Beilage "/>
    <f:field ref="CCAPRECONFIG_15_1001_Objektname" text="Beilage "/>
    <f:field ref="EIBPRECONFIG_1_1001_FieldEIBAttachments" text="" multiline="true"/>
    <f:field ref="EIBPRECONFIG_1_1001_FieldEIBNextFiles" text="2022-0.448.372 (BMF/Ertragsanteile, Zweckzuschüsse, Finanzzuweisungen)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Johannesgasse 5 , 1010 Wien" multiline="true"/>
    <f:field ref="EIBPRECONFIG_1_1001_FieldEIBRecipients" text="" multiline="true"/>
    <f:field ref="EIBPRECONFIG_1_1001_FieldEIBSignatures" text="Abzeichnen&#10;Genehmigt&#10;Versendet&#10;Ablage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Übermittlung von Übersichten betr. die Aufteilung der Mittel gemäß § 25 FAG 2017 für das Jahr 2022.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Beilage "/>
    <f:field ref="objsubject" text=""/>
    <f:field ref="objcreatedby" text="Gruber, Erwin"/>
    <f:field ref="objcreatedat" date="2022-06-21T09:58:55" text="21.06.2022 09:58:55"/>
    <f:field ref="objchangedby" text="Gruber, Erwin"/>
    <f:field ref="objmodifiedat" date="2022-06-22T09:06:59" text="22.06.2022 09:06:59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2022-06-21T07:56:50Z</cp:lastPrinted>
  <dcterms:created xsi:type="dcterms:W3CDTF">2016-12-28T08:51:58Z</dcterms:created>
  <dcterms:modified xsi:type="dcterms:W3CDTF">2022-07-08T05:28:54Z</dcterms:modified>
</cp:coreProperties>
</file>