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28515" windowHeight="12075"/>
  </bookViews>
  <sheets>
    <sheet name="Tabelle1" sheetId="1" r:id="rId1"/>
    <sheet name="Tabelle2" sheetId="2" r:id="rId2"/>
    <sheet name="Tabelle3" sheetId="3" r:id="rId3"/>
    <sheet name="Tabelle4" sheetId="4" r:id="rId4"/>
    <sheet name="Tabelle5" sheetId="5" r:id="rId5"/>
  </sheets>
  <externalReferences>
    <externalReference r:id="rId6"/>
    <externalReference r:id="rId7"/>
    <externalReference r:id="rId8"/>
  </externalReferences>
  <definedNames>
    <definedName name="_xlnm.Print_Area" localSheetId="0">Tabelle1!$A$1:$G$77</definedName>
    <definedName name="_xlnm.Print_Area" localSheetId="2">Tabelle3!$A$1:$G$41</definedName>
    <definedName name="_xlnm.Print_Area" localSheetId="3">Tabelle4!$A$1:$G$26</definedName>
    <definedName name="_xlnm.Print_Area" localSheetId="4">Tabelle5!$A$1:$H$33</definedName>
  </definedNames>
  <calcPr calcId="145621"/>
</workbook>
</file>

<file path=xl/calcChain.xml><?xml version="1.0" encoding="utf-8"?>
<calcChain xmlns="http://schemas.openxmlformats.org/spreadsheetml/2006/main">
  <c r="C6" i="5" l="1"/>
  <c r="D6" i="5"/>
  <c r="E6" i="5"/>
  <c r="F6" i="5"/>
  <c r="F21" i="5" s="1"/>
  <c r="H6" i="5"/>
  <c r="C9" i="5"/>
  <c r="D9" i="5"/>
  <c r="E9" i="5"/>
  <c r="F9" i="5"/>
  <c r="C10" i="5"/>
  <c r="D10" i="5"/>
  <c r="E10" i="5"/>
  <c r="F10" i="5"/>
  <c r="C11" i="5"/>
  <c r="D11" i="5"/>
  <c r="E11" i="5"/>
  <c r="F11" i="5"/>
  <c r="C14" i="5"/>
  <c r="D14" i="5"/>
  <c r="E14" i="5"/>
  <c r="F14" i="5"/>
  <c r="C15" i="5"/>
  <c r="D15" i="5"/>
  <c r="E15" i="5"/>
  <c r="F15" i="5"/>
  <c r="C18" i="5"/>
  <c r="D18" i="5"/>
  <c r="E18" i="5"/>
  <c r="F18" i="5"/>
  <c r="C19" i="5"/>
  <c r="D19" i="5"/>
  <c r="E19" i="5"/>
  <c r="F19" i="5"/>
  <c r="C23" i="5"/>
  <c r="C26" i="5" s="1"/>
  <c r="C30" i="5" s="1"/>
  <c r="D23" i="5"/>
  <c r="D26" i="5" s="1"/>
  <c r="D30" i="5" s="1"/>
  <c r="E23" i="5"/>
  <c r="E26" i="5" s="1"/>
  <c r="E30" i="5" s="1"/>
  <c r="C24" i="5"/>
  <c r="D24" i="5"/>
  <c r="E24" i="5"/>
  <c r="F24" i="5"/>
  <c r="H26" i="5"/>
  <c r="F30" i="5"/>
  <c r="H30" i="5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3" i="4"/>
  <c r="B6" i="3"/>
  <c r="C6" i="3"/>
  <c r="D6" i="3"/>
  <c r="E6" i="3"/>
  <c r="B7" i="3"/>
  <c r="C7" i="3"/>
  <c r="D7" i="3"/>
  <c r="E7" i="3"/>
  <c r="B8" i="3"/>
  <c r="C8" i="3"/>
  <c r="D8" i="3"/>
  <c r="E8" i="3"/>
  <c r="B9" i="3"/>
  <c r="C9" i="3"/>
  <c r="D9" i="3"/>
  <c r="E9" i="3"/>
  <c r="B10" i="3"/>
  <c r="C10" i="3"/>
  <c r="D10" i="3"/>
  <c r="E10" i="3"/>
  <c r="B11" i="3"/>
  <c r="C11" i="3"/>
  <c r="D11" i="3"/>
  <c r="E11" i="3"/>
  <c r="B12" i="3"/>
  <c r="C12" i="3"/>
  <c r="D12" i="3"/>
  <c r="E12" i="3"/>
  <c r="B13" i="3"/>
  <c r="C13" i="3"/>
  <c r="D13" i="3"/>
  <c r="E13" i="3"/>
  <c r="B14" i="3"/>
  <c r="C14" i="3"/>
  <c r="D14" i="3"/>
  <c r="E14" i="3"/>
  <c r="B15" i="3"/>
  <c r="C15" i="3"/>
  <c r="D15" i="3"/>
  <c r="E15" i="3"/>
  <c r="B16" i="3"/>
  <c r="C16" i="3"/>
  <c r="D16" i="3"/>
  <c r="E16" i="3"/>
  <c r="B17" i="3"/>
  <c r="C17" i="3"/>
  <c r="D17" i="3"/>
  <c r="E17" i="3"/>
  <c r="B18" i="3"/>
  <c r="C18" i="3"/>
  <c r="D18" i="3"/>
  <c r="E18" i="3"/>
  <c r="B19" i="3"/>
  <c r="C19" i="3"/>
  <c r="D19" i="3"/>
  <c r="E19" i="3"/>
  <c r="B20" i="3"/>
  <c r="C20" i="3"/>
  <c r="D20" i="3"/>
  <c r="E20" i="3"/>
  <c r="B21" i="3"/>
  <c r="C21" i="3"/>
  <c r="D21" i="3"/>
  <c r="E21" i="3"/>
  <c r="B22" i="3"/>
  <c r="C22" i="3"/>
  <c r="D22" i="3"/>
  <c r="E22" i="3"/>
  <c r="B23" i="3"/>
  <c r="C23" i="3"/>
  <c r="D23" i="3"/>
  <c r="E23" i="3"/>
  <c r="B24" i="3"/>
  <c r="C24" i="3"/>
  <c r="D24" i="3"/>
  <c r="E24" i="3"/>
  <c r="B25" i="3"/>
  <c r="C25" i="3"/>
  <c r="D25" i="3"/>
  <c r="E25" i="3"/>
  <c r="B26" i="3"/>
  <c r="C26" i="3"/>
  <c r="D26" i="3"/>
  <c r="E26" i="3"/>
  <c r="B27" i="3"/>
  <c r="C27" i="3"/>
  <c r="D27" i="3"/>
  <c r="E27" i="3"/>
  <c r="B28" i="3"/>
  <c r="C28" i="3"/>
  <c r="D28" i="3"/>
  <c r="E28" i="3"/>
  <c r="B29" i="3"/>
  <c r="C29" i="3"/>
  <c r="D29" i="3"/>
  <c r="E29" i="3"/>
  <c r="B30" i="3"/>
  <c r="C30" i="3"/>
  <c r="D30" i="3"/>
  <c r="E30" i="3"/>
  <c r="B31" i="3"/>
  <c r="C31" i="3"/>
  <c r="D31" i="3"/>
  <c r="E31" i="3"/>
  <c r="B32" i="3"/>
  <c r="C32" i="3"/>
  <c r="D32" i="3"/>
  <c r="E32" i="3"/>
  <c r="B33" i="3"/>
  <c r="C33" i="3"/>
  <c r="D33" i="3"/>
  <c r="E33" i="3"/>
  <c r="B34" i="3"/>
  <c r="C34" i="3"/>
  <c r="D34" i="3"/>
  <c r="E34" i="3"/>
  <c r="B35" i="3"/>
  <c r="C35" i="3"/>
  <c r="D35" i="3"/>
  <c r="E35" i="3"/>
  <c r="B36" i="3"/>
  <c r="C36" i="3"/>
  <c r="B38" i="3"/>
  <c r="C38" i="3"/>
  <c r="D38" i="3"/>
  <c r="E38" i="3"/>
  <c r="B6" i="2"/>
  <c r="C6" i="2"/>
  <c r="D6" i="2"/>
  <c r="E6" i="2"/>
  <c r="F6" i="2"/>
  <c r="B7" i="2"/>
  <c r="C7" i="2"/>
  <c r="D7" i="2"/>
  <c r="E7" i="2"/>
  <c r="F7" i="2"/>
  <c r="B8" i="2"/>
  <c r="C8" i="2"/>
  <c r="D8" i="2"/>
  <c r="E8" i="2"/>
  <c r="F8" i="2"/>
  <c r="B9" i="2"/>
  <c r="C9" i="2"/>
  <c r="D9" i="2"/>
  <c r="E9" i="2"/>
  <c r="F9" i="2"/>
  <c r="B10" i="2"/>
  <c r="C10" i="2"/>
  <c r="D10" i="2"/>
  <c r="E10" i="2"/>
  <c r="F10" i="2"/>
  <c r="B11" i="2"/>
  <c r="C11" i="2"/>
  <c r="D11" i="2"/>
  <c r="E11" i="2"/>
  <c r="F11" i="2"/>
  <c r="B12" i="2"/>
  <c r="C12" i="2"/>
  <c r="D12" i="2"/>
  <c r="E12" i="2"/>
  <c r="F12" i="2"/>
  <c r="B13" i="2"/>
  <c r="C13" i="2"/>
  <c r="D13" i="2"/>
  <c r="E13" i="2"/>
  <c r="F13" i="2"/>
  <c r="B14" i="2"/>
  <c r="C14" i="2"/>
  <c r="D14" i="2"/>
  <c r="E14" i="2"/>
  <c r="F14" i="2"/>
  <c r="B15" i="2"/>
  <c r="C15" i="2"/>
  <c r="D15" i="2"/>
  <c r="E15" i="2"/>
  <c r="F15" i="2"/>
  <c r="B16" i="2"/>
  <c r="C16" i="2"/>
  <c r="D16" i="2"/>
  <c r="E16" i="2"/>
  <c r="F16" i="2"/>
  <c r="B17" i="2"/>
  <c r="C17" i="2"/>
  <c r="D17" i="2"/>
  <c r="E17" i="2"/>
  <c r="F17" i="2"/>
  <c r="B18" i="2"/>
  <c r="C18" i="2"/>
  <c r="D18" i="2"/>
  <c r="E18" i="2"/>
  <c r="F18" i="2"/>
  <c r="B19" i="2"/>
  <c r="C19" i="2"/>
  <c r="D19" i="2"/>
  <c r="E19" i="2"/>
  <c r="F19" i="2"/>
  <c r="B20" i="2"/>
  <c r="C20" i="2"/>
  <c r="D20" i="2"/>
  <c r="E20" i="2"/>
  <c r="F20" i="2"/>
  <c r="B21" i="2"/>
  <c r="C21" i="2"/>
  <c r="D21" i="2"/>
  <c r="E21" i="2"/>
  <c r="F21" i="2"/>
  <c r="B22" i="2"/>
  <c r="C22" i="2"/>
  <c r="D22" i="2"/>
  <c r="E22" i="2"/>
  <c r="F22" i="2"/>
  <c r="B23" i="2"/>
  <c r="C23" i="2"/>
  <c r="D23" i="2"/>
  <c r="E23" i="2"/>
  <c r="F23" i="2"/>
  <c r="B24" i="2"/>
  <c r="C24" i="2"/>
  <c r="D24" i="2"/>
  <c r="E24" i="2"/>
  <c r="F24" i="2"/>
  <c r="B25" i="2"/>
  <c r="C25" i="2"/>
  <c r="D25" i="2"/>
  <c r="E25" i="2"/>
  <c r="F25" i="2"/>
  <c r="B26" i="2"/>
  <c r="C26" i="2"/>
  <c r="D26" i="2"/>
  <c r="E26" i="2"/>
  <c r="F26" i="2"/>
  <c r="B27" i="2"/>
  <c r="C27" i="2"/>
  <c r="D27" i="2"/>
  <c r="E27" i="2"/>
  <c r="F27" i="2"/>
  <c r="B28" i="2"/>
  <c r="C28" i="2"/>
  <c r="D28" i="2"/>
  <c r="E28" i="2"/>
  <c r="F28" i="2"/>
  <c r="B29" i="2"/>
  <c r="C29" i="2"/>
  <c r="D29" i="2"/>
  <c r="E29" i="2"/>
  <c r="F29" i="2"/>
  <c r="B30" i="2"/>
  <c r="C30" i="2"/>
  <c r="D30" i="2"/>
  <c r="E30" i="2"/>
  <c r="F30" i="2"/>
  <c r="B31" i="2"/>
  <c r="C31" i="2"/>
  <c r="D31" i="2"/>
  <c r="E31" i="2"/>
  <c r="F31" i="2"/>
  <c r="B32" i="2"/>
  <c r="C32" i="2"/>
  <c r="D32" i="2"/>
  <c r="E32" i="2"/>
  <c r="F32" i="2"/>
  <c r="B33" i="2"/>
  <c r="C33" i="2"/>
  <c r="D33" i="2"/>
  <c r="E33" i="2"/>
  <c r="F33" i="2"/>
  <c r="B34" i="2"/>
  <c r="C34" i="2"/>
  <c r="D34" i="2"/>
  <c r="E34" i="2"/>
  <c r="F34" i="2"/>
  <c r="B35" i="2"/>
  <c r="C35" i="2"/>
  <c r="D35" i="2"/>
  <c r="E35" i="2"/>
  <c r="F35" i="2"/>
  <c r="B36" i="2"/>
  <c r="E36" i="2" s="1"/>
  <c r="C36" i="2"/>
  <c r="F36" i="2"/>
  <c r="C37" i="2"/>
  <c r="E37" i="2"/>
  <c r="B38" i="2"/>
  <c r="C38" i="2"/>
  <c r="D38" i="2"/>
  <c r="E38" i="2"/>
  <c r="F38" i="2"/>
  <c r="E21" i="5" l="1"/>
  <c r="D21" i="5"/>
  <c r="C21" i="5"/>
</calcChain>
</file>

<file path=xl/sharedStrings.xml><?xml version="1.0" encoding="utf-8"?>
<sst xmlns="http://schemas.openxmlformats.org/spreadsheetml/2006/main" count="68" uniqueCount="62">
  <si>
    <r>
      <t>1)</t>
    </r>
    <r>
      <rPr>
        <sz val="8"/>
        <rFont val="Arial"/>
        <family val="2"/>
      </rPr>
      <t xml:space="preserve"> "-" = Abgang, "+" = Überschuss
</t>
    </r>
    <r>
      <rPr>
        <vertAlign val="superscript"/>
        <sz val="8"/>
        <rFont val="Arial"/>
        <family val="2"/>
      </rPr>
      <t>2)</t>
    </r>
    <r>
      <rPr>
        <sz val="8"/>
        <rFont val="Arial"/>
        <family val="2"/>
      </rPr>
      <t xml:space="preserve">1970-1987 enthalten die Ausgaben auch die Finanzschuldtilgung; diese sind jedoch nicht beim Abgang eingerechnet
</t>
    </r>
    <r>
      <rPr>
        <vertAlign val="superscript"/>
        <sz val="8"/>
        <rFont val="Arial"/>
        <family val="2"/>
      </rPr>
      <t xml:space="preserve">3) </t>
    </r>
    <r>
      <rPr>
        <sz val="8"/>
        <rFont val="Arial"/>
        <family val="2"/>
      </rPr>
      <t xml:space="preserve">BIP: erst ab 1952 verfügbar; bis 2010 Statistik Austria, 2011 u. 2012: lt. Wifo-Prognose vom September 2011
</t>
    </r>
    <r>
      <rPr>
        <vertAlign val="superscript"/>
        <sz val="8"/>
        <rFont val="Arial"/>
        <family val="2"/>
      </rPr>
      <t xml:space="preserve">4) </t>
    </r>
    <r>
      <rPr>
        <sz val="8"/>
        <rFont val="Arial"/>
        <family val="2"/>
      </rPr>
      <t xml:space="preserve">Bundesvoranschlag (BVA) mit dem BIP zum Zeitpunkt der Budgeterstellung (Wifo-Prognose vom Sept. 2010)
</t>
    </r>
    <r>
      <rPr>
        <vertAlign val="superscript"/>
        <sz val="8"/>
        <rFont val="Arial"/>
        <family val="2"/>
      </rPr>
      <t xml:space="preserve">5) </t>
    </r>
    <r>
      <rPr>
        <sz val="8"/>
        <rFont val="Arial"/>
        <family val="2"/>
      </rPr>
      <t xml:space="preserve">Bundesvoranschlag (BVA)
</t>
    </r>
    <r>
      <rPr>
        <vertAlign val="superscript"/>
        <sz val="8"/>
        <rFont val="Arial"/>
        <family val="2"/>
      </rPr>
      <t xml:space="preserve">6) </t>
    </r>
    <r>
      <rPr>
        <sz val="8"/>
        <rFont val="Arial"/>
        <family val="2"/>
      </rPr>
      <t>Bundesvoranschlag-Entwurf (BVA)</t>
    </r>
  </si>
  <si>
    <t>Quelle: BMF</t>
  </si>
  <si>
    <r>
      <t xml:space="preserve">2012 </t>
    </r>
    <r>
      <rPr>
        <vertAlign val="superscript"/>
        <sz val="9"/>
        <rFont val="Arial"/>
        <family val="2"/>
      </rPr>
      <t>6)</t>
    </r>
  </si>
  <si>
    <r>
      <t xml:space="preserve">2011 </t>
    </r>
    <r>
      <rPr>
        <vertAlign val="superscript"/>
        <sz val="9"/>
        <rFont val="Arial"/>
        <family val="2"/>
      </rPr>
      <t>5)</t>
    </r>
  </si>
  <si>
    <r>
      <t xml:space="preserve">2011 </t>
    </r>
    <r>
      <rPr>
        <vertAlign val="superscript"/>
        <sz val="9"/>
        <rFont val="Arial"/>
        <family val="2"/>
      </rPr>
      <t>4)</t>
    </r>
  </si>
  <si>
    <r>
      <t xml:space="preserve">Abgang </t>
    </r>
    <r>
      <rPr>
        <vertAlign val="superscript"/>
        <sz val="9"/>
        <rFont val="Arial"/>
        <family val="2"/>
      </rPr>
      <t>1)</t>
    </r>
    <r>
      <rPr>
        <sz val="9"/>
        <rFont val="Arial"/>
        <family val="2"/>
      </rPr>
      <t xml:space="preserve"> 
in % des BIP</t>
    </r>
    <r>
      <rPr>
        <vertAlign val="superscript"/>
        <sz val="9"/>
        <rFont val="Arial"/>
        <family val="2"/>
      </rPr>
      <t>3)</t>
    </r>
  </si>
  <si>
    <r>
      <t xml:space="preserve">Einnahmen
in % des BIP </t>
    </r>
    <r>
      <rPr>
        <vertAlign val="superscript"/>
        <sz val="9"/>
        <rFont val="Arial"/>
        <family val="2"/>
      </rPr>
      <t>3)</t>
    </r>
  </si>
  <si>
    <r>
      <t xml:space="preserve">Ausgaben
in % des BIP </t>
    </r>
    <r>
      <rPr>
        <vertAlign val="superscript"/>
        <sz val="9"/>
        <rFont val="Arial"/>
        <family val="2"/>
      </rPr>
      <t>3)</t>
    </r>
  </si>
  <si>
    <r>
      <t xml:space="preserve">Abgang </t>
    </r>
    <r>
      <rPr>
        <vertAlign val="superscript"/>
        <sz val="9"/>
        <rFont val="Arial"/>
        <family val="2"/>
      </rPr>
      <t>1)</t>
    </r>
    <r>
      <rPr>
        <sz val="9"/>
        <rFont val="Arial"/>
        <family val="2"/>
      </rPr>
      <t xml:space="preserve"> 
in Mio. €</t>
    </r>
  </si>
  <si>
    <t>Einnahmen
in Mio. €</t>
  </si>
  <si>
    <t>Ausgaben 
in Mio. €</t>
  </si>
  <si>
    <r>
      <t xml:space="preserve">Jahr </t>
    </r>
    <r>
      <rPr>
        <vertAlign val="superscript"/>
        <sz val="9"/>
        <rFont val="Arial"/>
        <family val="2"/>
      </rPr>
      <t>2)</t>
    </r>
  </si>
  <si>
    <t>Tabelle 1: Ausgaben, Einnahmen Defizit/Abgang des Bundes in administrativer Darstellung</t>
  </si>
  <si>
    <r>
      <t>1)</t>
    </r>
    <r>
      <rPr>
        <sz val="9"/>
        <rFont val="Arial"/>
        <family val="2"/>
      </rPr>
      <t xml:space="preserve">   bis 2010 Statistik Austria, ab 2011: WIFO September-Prognose 2011    </t>
    </r>
    <r>
      <rPr>
        <vertAlign val="superscript"/>
        <sz val="9"/>
        <rFont val="Arial"/>
        <family val="2"/>
      </rPr>
      <t>2)</t>
    </r>
    <r>
      <rPr>
        <sz val="9"/>
        <rFont val="Arial"/>
        <family val="2"/>
      </rPr>
      <t xml:space="preserve">Stand: budgetäre Notifikaton an die EK per 30.9.2011   </t>
    </r>
    <r>
      <rPr>
        <vertAlign val="superscript"/>
        <sz val="9"/>
        <rFont val="Arial"/>
        <family val="2"/>
      </rPr>
      <t>3)</t>
    </r>
    <r>
      <rPr>
        <sz val="9"/>
        <rFont val="Arial"/>
        <family val="2"/>
      </rPr>
      <t>Prognose des BMF</t>
    </r>
  </si>
  <si>
    <t xml:space="preserve">Quellen: bis 2010 Statistik Austria (Stand: 30. Nov. 2011), ab 2011  BMF.  </t>
  </si>
  <si>
    <r>
      <t xml:space="preserve">2012 </t>
    </r>
    <r>
      <rPr>
        <vertAlign val="superscript"/>
        <sz val="9"/>
        <rFont val="Arial"/>
        <family val="2"/>
      </rPr>
      <t>3</t>
    </r>
  </si>
  <si>
    <r>
      <t xml:space="preserve">2011 </t>
    </r>
    <r>
      <rPr>
        <vertAlign val="superscript"/>
        <sz val="9"/>
        <rFont val="Arial"/>
        <family val="2"/>
      </rPr>
      <t>2</t>
    </r>
  </si>
  <si>
    <r>
      <t xml:space="preserve">BIP </t>
    </r>
    <r>
      <rPr>
        <vertAlign val="superscript"/>
        <sz val="9"/>
        <rFont val="Arial"/>
        <family val="2"/>
      </rPr>
      <t>1</t>
    </r>
  </si>
  <si>
    <t>Maastricht- 
Defizit</t>
  </si>
  <si>
    <t>Staats-
ausgaben</t>
  </si>
  <si>
    <t>Steuern und 
Abgaben</t>
  </si>
  <si>
    <t>Staats-
einnahmen</t>
  </si>
  <si>
    <t>in Mio. €</t>
  </si>
  <si>
    <t>Tabelle 2: Ausgaben, Einnahmen, Steuern und Abgaben, Defizit des Gesamtstaates in Maastricht-Darstellung</t>
  </si>
  <si>
    <r>
      <t>1)</t>
    </r>
    <r>
      <rPr>
        <sz val="10"/>
        <rFont val="Arial"/>
        <family val="2"/>
      </rPr>
      <t xml:space="preserve"> Stand: budgetäre Notifikation an die EK per 30.9.2011
</t>
    </r>
    <r>
      <rPr>
        <vertAlign val="superscript"/>
        <sz val="10"/>
        <rFont val="Arial"/>
        <family val="2"/>
      </rPr>
      <t>2)</t>
    </r>
    <r>
      <rPr>
        <sz val="10"/>
        <rFont val="Arial"/>
        <family val="2"/>
      </rPr>
      <t>Prognose des BMF</t>
    </r>
  </si>
  <si>
    <t xml:space="preserve">Quellen: bis 2010 Statistik Austria (Stand: Nov. 2011), ab 2011  BMF.  </t>
  </si>
  <si>
    <r>
      <t xml:space="preserve">2012 </t>
    </r>
    <r>
      <rPr>
        <vertAlign val="superscript"/>
        <sz val="9"/>
        <rFont val="Arial"/>
        <family val="2"/>
      </rPr>
      <t>2</t>
    </r>
  </si>
  <si>
    <r>
      <t xml:space="preserve">2011 </t>
    </r>
    <r>
      <rPr>
        <vertAlign val="superscript"/>
        <sz val="9"/>
        <rFont val="Arial"/>
        <family val="2"/>
      </rPr>
      <t>1</t>
    </r>
  </si>
  <si>
    <t>Maastricht
Defizit</t>
  </si>
  <si>
    <t>in % des BIP</t>
  </si>
  <si>
    <t>Tabelle 3: Ausgaben, Einnahmen, Steuern und Abgaben, Defizit/Saldo des Gesamtstaates in Maastricht-Darstellung</t>
  </si>
  <si>
    <r>
      <t>1)</t>
    </r>
    <r>
      <rPr>
        <sz val="10"/>
        <rFont val="Arial"/>
        <family val="2"/>
      </rPr>
      <t xml:space="preserve"> Gesamtstaat im Sinne des ESVG'95
</t>
    </r>
    <r>
      <rPr>
        <vertAlign val="superscript"/>
        <sz val="10"/>
        <rFont val="Arial"/>
        <family val="2"/>
      </rPr>
      <t>2)</t>
    </r>
    <r>
      <rPr>
        <sz val="10"/>
        <rFont val="Arial"/>
        <family val="2"/>
      </rPr>
      <t xml:space="preserve">Bund, Bundesfonds, Bundeskammern 
</t>
    </r>
    <r>
      <rPr>
        <vertAlign val="superscript"/>
        <sz val="10"/>
        <rFont val="Arial"/>
        <family val="2"/>
      </rPr>
      <t>3)</t>
    </r>
    <r>
      <rPr>
        <sz val="10"/>
        <rFont val="Arial"/>
        <family val="2"/>
      </rPr>
      <t xml:space="preserve">Länder, Landesfonds, Landeskammern u. div. Ausgliederungen, Gemeinden, Gemeindefonds, Gemeindeverbände
</t>
    </r>
    <r>
      <rPr>
        <vertAlign val="superscript"/>
        <sz val="10"/>
        <rFont val="Arial"/>
        <family val="2"/>
      </rPr>
      <t>4)</t>
    </r>
    <r>
      <rPr>
        <sz val="10"/>
        <rFont val="Arial"/>
        <family val="2"/>
      </rPr>
      <t xml:space="preserve">Sozialversicherungsträger  </t>
    </r>
    <r>
      <rPr>
        <vertAlign val="superscript"/>
        <sz val="10"/>
        <rFont val="Arial"/>
        <family val="2"/>
      </rPr>
      <t>5)</t>
    </r>
    <r>
      <rPr>
        <sz val="10"/>
        <rFont val="Arial"/>
        <family val="2"/>
      </rPr>
      <t>Stand Notifikation an die EK per 30.9.2011</t>
    </r>
  </si>
  <si>
    <t xml:space="preserve">Quellen: bis 2010 Statistik Austria (Stand: 30. Nov. 2011), ab 2011  BMF; Werte für 2011: budgetäre Notifikaton an die EK per 30.9.2011 </t>
  </si>
  <si>
    <r>
      <t xml:space="preserve">2011 </t>
    </r>
    <r>
      <rPr>
        <vertAlign val="superscript"/>
        <sz val="10"/>
        <rFont val="Arial"/>
        <family val="2"/>
      </rPr>
      <t xml:space="preserve">5) </t>
    </r>
  </si>
  <si>
    <r>
      <t xml:space="preserve">SV </t>
    </r>
    <r>
      <rPr>
        <vertAlign val="superscript"/>
        <sz val="10"/>
        <rFont val="Arial"/>
        <family val="2"/>
      </rPr>
      <t>4)</t>
    </r>
  </si>
  <si>
    <r>
      <t xml:space="preserve">L  u. G </t>
    </r>
    <r>
      <rPr>
        <vertAlign val="superscript"/>
        <sz val="10"/>
        <rFont val="Arial"/>
        <family val="2"/>
      </rPr>
      <t>3)</t>
    </r>
  </si>
  <si>
    <r>
      <t xml:space="preserve">Bund </t>
    </r>
    <r>
      <rPr>
        <vertAlign val="superscript"/>
        <sz val="10"/>
        <rFont val="Arial"/>
        <family val="2"/>
      </rPr>
      <t>2)</t>
    </r>
  </si>
  <si>
    <r>
      <t xml:space="preserve">Staat </t>
    </r>
    <r>
      <rPr>
        <vertAlign val="superscript"/>
        <sz val="10"/>
        <rFont val="Arial"/>
        <family val="2"/>
      </rPr>
      <t>1)</t>
    </r>
  </si>
  <si>
    <t>Tabelle 4: Maastricht-Defizit/Salden der staatlichen Teilsektoren gem. ESVG 95</t>
  </si>
  <si>
    <r>
      <t>1)</t>
    </r>
    <r>
      <rPr>
        <sz val="9"/>
        <color indexed="63"/>
        <rFont val="Arial"/>
        <family val="2"/>
      </rPr>
      <t xml:space="preserve"> budgetäre Notifikaton an die EK per 30. 9. 2011
</t>
    </r>
    <r>
      <rPr>
        <vertAlign val="superscript"/>
        <sz val="9"/>
        <color indexed="63"/>
        <rFont val="Arial"/>
        <family val="2"/>
      </rPr>
      <t>2)</t>
    </r>
    <r>
      <rPr>
        <sz val="9"/>
        <color indexed="63"/>
        <rFont val="Arial"/>
        <family val="2"/>
      </rPr>
      <t xml:space="preserve">Bundesvoranschlag bzw. Schätzungen
</t>
    </r>
    <r>
      <rPr>
        <vertAlign val="superscript"/>
        <sz val="9"/>
        <color indexed="63"/>
        <rFont val="Arial"/>
        <family val="2"/>
      </rPr>
      <t>3)</t>
    </r>
    <r>
      <rPr>
        <sz val="9"/>
        <color indexed="63"/>
        <rFont val="Arial"/>
        <family val="2"/>
      </rPr>
      <t xml:space="preserve">Insbesondere Rücklagengebarung
</t>
    </r>
    <r>
      <rPr>
        <vertAlign val="superscript"/>
        <sz val="9"/>
        <color indexed="63"/>
        <rFont val="Arial"/>
        <family val="2"/>
      </rPr>
      <t>4)</t>
    </r>
    <r>
      <rPr>
        <sz val="9"/>
        <color indexed="63"/>
        <rFont val="Arial"/>
        <family val="2"/>
      </rPr>
      <t xml:space="preserve">2010 inkl. Besserungsschein Kommunalkredit Finanz iHv 1 Mrd. € </t>
    </r>
    <r>
      <rPr>
        <vertAlign val="superscript"/>
        <sz val="9"/>
        <color indexed="63"/>
        <rFont val="Arial"/>
        <family val="2"/>
      </rPr>
      <t>5)</t>
    </r>
    <r>
      <rPr>
        <sz val="9"/>
        <color indexed="63"/>
        <rFont val="Arial"/>
        <family val="2"/>
      </rPr>
      <t>Geldverkehr des Bundes:  Kursgewinne/-verluste, Abschreibung von Forderungen.</t>
    </r>
  </si>
  <si>
    <t xml:space="preserve">Maastricht-Defizit des Gesamtstaates </t>
  </si>
  <si>
    <t xml:space="preserve">Maastricht-Defizit der Sozialversicherung </t>
  </si>
  <si>
    <t xml:space="preserve">Maastricht-Defizit der Gemeindeebene </t>
  </si>
  <si>
    <t xml:space="preserve">Maastricht-Defizit der Landesebene </t>
  </si>
  <si>
    <t>Maastricht-Defizit des Bundessektors lt. ESVG 95</t>
  </si>
  <si>
    <t>sonstige Einheiten des Bundessektors</t>
  </si>
  <si>
    <t>Maastricht-Defizit des Bundes laut ESVG 95</t>
  </si>
  <si>
    <r>
      <t xml:space="preserve">Sonstige Adaptierungen </t>
    </r>
    <r>
      <rPr>
        <vertAlign val="superscript"/>
        <sz val="9"/>
        <rFont val="Arial"/>
        <family val="2"/>
      </rPr>
      <t>5)</t>
    </r>
  </si>
  <si>
    <t>Zinsen</t>
  </si>
  <si>
    <t>Steuern, Investitionen, EU-Beiträge u. Rückflüsse</t>
  </si>
  <si>
    <t>Periodengerechte Zuordnung gemäß ESVG 95</t>
  </si>
  <si>
    <r>
      <t xml:space="preserve">sonstige  </t>
    </r>
    <r>
      <rPr>
        <vertAlign val="superscript"/>
        <sz val="10"/>
        <rFont val="Arial"/>
        <family val="2"/>
      </rPr>
      <t>4)</t>
    </r>
  </si>
  <si>
    <t>Defizit der ÖBB Infrastruktur AG</t>
  </si>
  <si>
    <t>Zurechnungen von außerhalb des Bundesbudgets</t>
  </si>
  <si>
    <r>
      <t xml:space="preserve">Sonstige finanzielle Transaktionen </t>
    </r>
    <r>
      <rPr>
        <vertAlign val="superscript"/>
        <sz val="9"/>
        <rFont val="Arial"/>
        <family val="2"/>
      </rPr>
      <t>3)</t>
    </r>
  </si>
  <si>
    <t>Beteiligungen</t>
  </si>
  <si>
    <t>Darlehen</t>
  </si>
  <si>
    <t>Finanzielle Transaktionen laut Bundesbudget</t>
  </si>
  <si>
    <t>Abgang des allgemeinen Haushaltes des Bundes</t>
  </si>
  <si>
    <r>
      <t xml:space="preserve">2012 </t>
    </r>
    <r>
      <rPr>
        <vertAlign val="superscript"/>
        <sz val="9"/>
        <rFont val="Arial"/>
        <family val="2"/>
      </rPr>
      <t>2)</t>
    </r>
  </si>
  <si>
    <r>
      <t xml:space="preserve">2011 </t>
    </r>
    <r>
      <rPr>
        <vertAlign val="superscript"/>
        <sz val="9"/>
        <rFont val="Arial"/>
        <family val="2"/>
      </rPr>
      <t>1)</t>
    </r>
  </si>
  <si>
    <t>Tabelle 5: Ableitung des gesamtstaatlichen Maastricht-Defizits aus dem administrativen Defizit des Bundes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</si>
</sst>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17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vertAlign val="superscript"/>
      <sz val="8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sz val="10"/>
      <color rgb="FFFF0000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vertAlign val="superscript"/>
      <sz val="10"/>
      <name val="Arial"/>
      <family val="2"/>
    </font>
    <font>
      <sz val="9"/>
      <color indexed="63"/>
      <name val="Arial"/>
      <family val="2"/>
    </font>
    <font>
      <vertAlign val="superscript"/>
      <sz val="9"/>
      <color indexed="63"/>
      <name val="Arial"/>
      <family val="2"/>
    </font>
    <font>
      <b/>
      <sz val="9"/>
      <color indexed="63"/>
      <name val="Arial"/>
      <family val="2"/>
    </font>
    <font>
      <b/>
      <sz val="10"/>
      <color indexed="63"/>
      <name val="Arial"/>
      <family val="2"/>
    </font>
    <font>
      <sz val="10"/>
      <name val="MS Sans Serif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indexed="64"/>
      </top>
      <bottom/>
      <diagonal/>
    </border>
  </borders>
  <cellStyleXfs count="8">
    <xf numFmtId="0" fontId="0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94">
    <xf numFmtId="0" fontId="0" fillId="0" borderId="0" xfId="0"/>
    <xf numFmtId="0" fontId="0" fillId="0" borderId="0" xfId="0" applyAlignment="1">
      <alignment horizontal="left"/>
    </xf>
    <xf numFmtId="164" fontId="5" fillId="0" borderId="0" xfId="0" applyNumberFormat="1" applyFont="1" applyBorder="1" applyAlignment="1">
      <alignment vertical="center"/>
    </xf>
    <xf numFmtId="3" fontId="5" fillId="0" borderId="0" xfId="0" applyNumberFormat="1" applyFont="1" applyFill="1" applyBorder="1" applyAlignment="1">
      <alignment vertical="center"/>
    </xf>
    <xf numFmtId="3" fontId="5" fillId="0" borderId="0" xfId="0" applyNumberFormat="1" applyFont="1" applyBorder="1" applyAlignment="1">
      <alignment vertical="center"/>
    </xf>
    <xf numFmtId="0" fontId="5" fillId="0" borderId="0" xfId="0" applyFont="1" applyBorder="1" applyAlignment="1">
      <alignment horizontal="left" vertical="center"/>
    </xf>
    <xf numFmtId="165" fontId="7" fillId="0" borderId="0" xfId="0" applyNumberFormat="1" applyFont="1"/>
    <xf numFmtId="165" fontId="0" fillId="0" borderId="0" xfId="0" applyNumberFormat="1"/>
    <xf numFmtId="0" fontId="7" fillId="0" borderId="0" xfId="0" applyFont="1"/>
    <xf numFmtId="1" fontId="0" fillId="0" borderId="0" xfId="0" applyNumberFormat="1"/>
    <xf numFmtId="165" fontId="5" fillId="0" borderId="0" xfId="0" applyNumberFormat="1" applyFont="1"/>
    <xf numFmtId="165" fontId="5" fillId="0" borderId="0" xfId="0" applyNumberFormat="1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horizontal="center"/>
    </xf>
    <xf numFmtId="0" fontId="5" fillId="0" borderId="0" xfId="0" applyFont="1" applyBorder="1" applyAlignment="1">
      <alignment horizontal="left"/>
    </xf>
    <xf numFmtId="0" fontId="0" fillId="0" borderId="0" xfId="0" applyBorder="1"/>
    <xf numFmtId="0" fontId="5" fillId="0" borderId="1" xfId="0" applyFont="1" applyFill="1" applyBorder="1" applyAlignment="1">
      <alignment horizontal="center" wrapText="1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left" wrapText="1"/>
    </xf>
    <xf numFmtId="0" fontId="5" fillId="0" borderId="1" xfId="0" applyFont="1" applyBorder="1" applyAlignment="1">
      <alignment horizontal="left"/>
    </xf>
    <xf numFmtId="0" fontId="5" fillId="0" borderId="0" xfId="0" applyFont="1"/>
    <xf numFmtId="3" fontId="2" fillId="0" borderId="0" xfId="0" applyNumberFormat="1" applyFont="1" applyFill="1" applyAlignment="1">
      <alignment horizontal="right"/>
    </xf>
    <xf numFmtId="3" fontId="5" fillId="0" borderId="0" xfId="0" applyNumberFormat="1" applyFont="1" applyFill="1"/>
    <xf numFmtId="3" fontId="5" fillId="0" borderId="0" xfId="0" applyNumberFormat="1" applyFont="1" applyFill="1" applyBorder="1" applyAlignment="1"/>
    <xf numFmtId="0" fontId="5" fillId="0" borderId="0" xfId="0" applyFont="1" applyFill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10" fillId="0" borderId="0" xfId="0" applyFont="1" applyBorder="1" applyAlignment="1">
      <alignment horizontal="right" wrapText="1"/>
    </xf>
    <xf numFmtId="0" fontId="5" fillId="0" borderId="0" xfId="0" applyFont="1" applyFill="1" applyBorder="1" applyAlignment="1">
      <alignment horizontal="center" vertical="distributed" wrapText="1"/>
    </xf>
    <xf numFmtId="0" fontId="5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wrapText="1"/>
    </xf>
    <xf numFmtId="165" fontId="2" fillId="0" borderId="0" xfId="0" applyNumberFormat="1" applyFont="1"/>
    <xf numFmtId="0" fontId="5" fillId="0" borderId="0" xfId="0" applyFont="1" applyFill="1" applyAlignment="1">
      <alignment horizontal="right"/>
    </xf>
    <xf numFmtId="0" fontId="5" fillId="0" borderId="0" xfId="0" applyFont="1" applyFill="1" applyBorder="1" applyAlignment="1">
      <alignment horizontal="right"/>
    </xf>
    <xf numFmtId="0" fontId="5" fillId="0" borderId="0" xfId="0" applyFont="1" applyBorder="1" applyAlignment="1">
      <alignment horizontal="right"/>
    </xf>
    <xf numFmtId="0" fontId="0" fillId="0" borderId="0" xfId="0" applyAlignment="1">
      <alignment wrapText="1"/>
    </xf>
    <xf numFmtId="0" fontId="2" fillId="0" borderId="0" xfId="0" applyFont="1"/>
    <xf numFmtId="0" fontId="0" fillId="0" borderId="0" xfId="0" applyAlignment="1">
      <alignment horizontal="right"/>
    </xf>
    <xf numFmtId="164" fontId="0" fillId="0" borderId="0" xfId="0" applyNumberFormat="1"/>
    <xf numFmtId="164" fontId="2" fillId="0" borderId="0" xfId="0" applyNumberFormat="1" applyFont="1" applyAlignment="1">
      <alignment horizontal="right"/>
    </xf>
    <xf numFmtId="4" fontId="2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0" fontId="5" fillId="0" borderId="0" xfId="1" applyFont="1"/>
    <xf numFmtId="3" fontId="5" fillId="0" borderId="0" xfId="1" applyNumberFormat="1" applyFont="1"/>
    <xf numFmtId="0" fontId="5" fillId="0" borderId="0" xfId="1" applyFont="1" applyBorder="1"/>
    <xf numFmtId="3" fontId="5" fillId="0" borderId="0" xfId="1" applyNumberFormat="1" applyFont="1" applyBorder="1"/>
    <xf numFmtId="3" fontId="5" fillId="0" borderId="0" xfId="1" applyNumberFormat="1" applyFont="1" applyFill="1" applyBorder="1"/>
    <xf numFmtId="0" fontId="5" fillId="0" borderId="0" xfId="1" applyFont="1" applyBorder="1" applyAlignment="1">
      <alignment horizontal="center"/>
    </xf>
    <xf numFmtId="3" fontId="5" fillId="0" borderId="0" xfId="1" applyNumberFormat="1" applyFont="1" applyBorder="1" applyAlignment="1">
      <alignment horizontal="right"/>
    </xf>
    <xf numFmtId="0" fontId="2" fillId="0" borderId="0" xfId="2" applyFont="1" applyAlignment="1">
      <alignment horizontal="left" wrapText="1"/>
    </xf>
    <xf numFmtId="0" fontId="5" fillId="0" borderId="0" xfId="1" applyFont="1" applyBorder="1" applyAlignment="1">
      <alignment horizontal="left"/>
    </xf>
    <xf numFmtId="0" fontId="5" fillId="0" borderId="0" xfId="1" applyFont="1" applyBorder="1" applyAlignment="1">
      <alignment vertical="center"/>
    </xf>
    <xf numFmtId="0" fontId="5" fillId="0" borderId="0" xfId="1" applyFont="1" applyBorder="1" applyAlignment="1">
      <alignment horizontal="right" vertical="center"/>
    </xf>
    <xf numFmtId="0" fontId="5" fillId="0" borderId="0" xfId="1" applyFont="1" applyFill="1" applyBorder="1" applyAlignment="1">
      <alignment horizontal="right" vertical="center"/>
    </xf>
    <xf numFmtId="0" fontId="9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5" fillId="0" borderId="0" xfId="0" applyFont="1" applyBorder="1" applyAlignment="1">
      <alignment horizontal="left"/>
    </xf>
    <xf numFmtId="0" fontId="5" fillId="0" borderId="0" xfId="0" applyFont="1" applyFill="1" applyAlignment="1"/>
    <xf numFmtId="0" fontId="5" fillId="0" borderId="0" xfId="0" applyFont="1" applyAlignment="1"/>
    <xf numFmtId="0" fontId="6" fillId="0" borderId="0" xfId="0" applyFont="1" applyFill="1" applyAlignment="1">
      <alignment horizontal="left" wrapText="1"/>
    </xf>
    <xf numFmtId="0" fontId="5" fillId="0" borderId="0" xfId="0" applyFont="1" applyFill="1" applyAlignment="1">
      <alignment horizontal="left" wrapText="1"/>
    </xf>
    <xf numFmtId="0" fontId="5" fillId="0" borderId="0" xfId="0" applyFont="1" applyAlignment="1">
      <alignment horizontal="left" wrapText="1"/>
    </xf>
    <xf numFmtId="0" fontId="5" fillId="0" borderId="0" xfId="0" applyFont="1" applyFill="1" applyAlignment="1">
      <alignment horizontal="left"/>
    </xf>
    <xf numFmtId="0" fontId="5" fillId="0" borderId="0" xfId="0" applyFont="1" applyAlignment="1">
      <alignment horizontal="left"/>
    </xf>
    <xf numFmtId="0" fontId="10" fillId="0" borderId="0" xfId="0" applyFont="1" applyFill="1" applyAlignment="1">
      <alignment horizontal="center"/>
    </xf>
    <xf numFmtId="0" fontId="10" fillId="0" borderId="0" xfId="0" applyFont="1" applyAlignment="1">
      <alignment horizontal="center"/>
    </xf>
    <xf numFmtId="0" fontId="5" fillId="0" borderId="0" xfId="0" applyFont="1" applyFill="1" applyBorder="1" applyAlignment="1">
      <alignment horizontal="left" wrapText="1"/>
    </xf>
    <xf numFmtId="0" fontId="0" fillId="0" borderId="0" xfId="0" applyAlignment="1">
      <alignment horizontal="left"/>
    </xf>
    <xf numFmtId="0" fontId="11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0" xfId="0" applyAlignment="1">
      <alignment horizontal="center"/>
    </xf>
    <xf numFmtId="0" fontId="2" fillId="0" borderId="0" xfId="0" applyFont="1" applyAlignment="1">
      <alignment horizontal="left"/>
    </xf>
    <xf numFmtId="0" fontId="13" fillId="0" borderId="0" xfId="1" applyFont="1" applyBorder="1" applyAlignment="1">
      <alignment horizontal="left" vertical="center" wrapText="1"/>
    </xf>
    <xf numFmtId="0" fontId="12" fillId="0" borderId="0" xfId="1" applyFont="1" applyBorder="1" applyAlignment="1">
      <alignment horizontal="left" vertical="center" wrapText="1"/>
    </xf>
    <xf numFmtId="0" fontId="5" fillId="0" borderId="0" xfId="1" applyFont="1" applyBorder="1" applyAlignment="1">
      <alignment horizontal="left" vertical="center" wrapText="1"/>
    </xf>
    <xf numFmtId="0" fontId="12" fillId="0" borderId="0" xfId="2" applyFont="1" applyFill="1" applyAlignment="1">
      <alignment horizontal="left" wrapText="1"/>
    </xf>
    <xf numFmtId="0" fontId="12" fillId="0" borderId="0" xfId="2" applyFont="1" applyFill="1" applyAlignment="1">
      <alignment horizontal="left"/>
    </xf>
    <xf numFmtId="0" fontId="12" fillId="0" borderId="0" xfId="2" applyFont="1" applyAlignment="1">
      <alignment horizontal="left"/>
    </xf>
    <xf numFmtId="0" fontId="5" fillId="0" borderId="0" xfId="2" applyFont="1" applyAlignment="1">
      <alignment horizontal="left"/>
    </xf>
    <xf numFmtId="0" fontId="14" fillId="0" borderId="0" xfId="1" applyFont="1" applyAlignment="1">
      <alignment horizontal="left"/>
    </xf>
    <xf numFmtId="0" fontId="10" fillId="0" borderId="0" xfId="1" applyFont="1" applyAlignment="1">
      <alignment horizontal="left"/>
    </xf>
    <xf numFmtId="0" fontId="5" fillId="0" borderId="0" xfId="1" applyFont="1" applyAlignment="1">
      <alignment horizontal="left"/>
    </xf>
    <xf numFmtId="0" fontId="5" fillId="0" borderId="0" xfId="1" applyFont="1" applyBorder="1"/>
    <xf numFmtId="0" fontId="5" fillId="0" borderId="0" xfId="1" applyFont="1" applyBorder="1" applyAlignment="1">
      <alignment horizontal="center"/>
    </xf>
    <xf numFmtId="0" fontId="5" fillId="0" borderId="0" xfId="1" applyFont="1"/>
    <xf numFmtId="0" fontId="15" fillId="0" borderId="0" xfId="1" applyFont="1" applyAlignment="1">
      <alignment horizontal="left"/>
    </xf>
    <xf numFmtId="0" fontId="9" fillId="0" borderId="0" xfId="1" applyFont="1" applyAlignment="1">
      <alignment horizontal="left"/>
    </xf>
    <xf numFmtId="0" fontId="12" fillId="0" borderId="0" xfId="1" applyFont="1" applyAlignment="1">
      <alignment horizontal="left"/>
    </xf>
    <xf numFmtId="3" fontId="5" fillId="0" borderId="0" xfId="0" applyNumberFormat="1" applyFont="1" applyBorder="1" applyAlignment="1">
      <alignment horizontal="right" vertical="center"/>
    </xf>
    <xf numFmtId="3" fontId="5" fillId="0" borderId="0" xfId="0" applyNumberFormat="1" applyFont="1" applyFill="1" applyBorder="1" applyAlignment="1">
      <alignment horizontal="right" vertical="center"/>
    </xf>
  </cellXfs>
  <cellStyles count="8">
    <cellStyle name="Standard" xfId="0" builtinId="0"/>
    <cellStyle name="Standard 2" xfId="3"/>
    <cellStyle name="Standard 3" xfId="2"/>
    <cellStyle name="Standard 4" xfId="4"/>
    <cellStyle name="Standard 4 2" xfId="5"/>
    <cellStyle name="Standard 4 3" xfId="6"/>
    <cellStyle name="Standard 5" xfId="7"/>
    <cellStyle name="Standard_Hauptindikatoren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aten/EXCEL8/wichtige%20Tabellen/&#214;STERREICH/BUND/Budgetunterlagen/2012_BVA%20Sept%202011/Staatsquoten%201954-2011_%20Sept%20201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aten/download/BFRG%202015_Container/BFG%202012%20Aktuell/versendet/BVA%202012%20Stand%204.Okt.201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aten/EXCEL8/wichtige%20Tabellen/&#214;STERREICH/BUND/Budgetunterlagen/2012_BVA%20Sept%202011/Beilagen/Ableitung%20&#214;ffentliches%20Defizit%20-%20Details_S.13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urztabelle Staatsquoten "/>
      <sheetName val="Maastricht-Primärsaldo "/>
      <sheetName val="formatierte STAT-Tabelle"/>
      <sheetName val="STAT Originaltabelle"/>
      <sheetName val="Tabelle1"/>
      <sheetName val="finanzen_tab3 "/>
    </sheetNames>
    <sheetDataSet>
      <sheetData sheetId="0" refreshError="1">
        <row r="34">
          <cell r="B34">
            <v>76595.709999999992</v>
          </cell>
          <cell r="C34">
            <v>36307.549724110351</v>
          </cell>
          <cell r="D34">
            <v>47.401544713287933</v>
          </cell>
          <cell r="E34">
            <v>29958.683366842637</v>
          </cell>
          <cell r="F34">
            <v>39.112743216092184</v>
          </cell>
          <cell r="I34">
            <v>37905.261033604897</v>
          </cell>
          <cell r="J34">
            <v>49.487446534022467</v>
          </cell>
          <cell r="K34">
            <v>-1597.7113094945457</v>
          </cell>
          <cell r="L34">
            <v>-2.085901820734537</v>
          </cell>
        </row>
        <row r="35">
          <cell r="B35">
            <v>81596.948999999993</v>
          </cell>
          <cell r="C35">
            <v>39866.348741482645</v>
          </cell>
          <cell r="D35">
            <v>48.857646309156301</v>
          </cell>
          <cell r="E35">
            <v>32704.844203264351</v>
          </cell>
          <cell r="F35">
            <v>40.080964550849018</v>
          </cell>
          <cell r="I35">
            <v>41578.290257091503</v>
          </cell>
          <cell r="J35">
            <v>50.955692298117064</v>
          </cell>
          <cell r="K35">
            <v>-1711.9415156088642</v>
          </cell>
          <cell r="L35">
            <v>-2.0980459889607688</v>
          </cell>
        </row>
        <row r="36">
          <cell r="B36">
            <v>87625.032000000007</v>
          </cell>
          <cell r="C36">
            <v>41975.760542577613</v>
          </cell>
          <cell r="D36">
            <v>47.903846177856586</v>
          </cell>
          <cell r="E36">
            <v>34265.796652134079</v>
          </cell>
          <cell r="F36">
            <v>39.105031827131405</v>
          </cell>
          <cell r="I36">
            <v>45173.382243393527</v>
          </cell>
          <cell r="J36">
            <v>51.553056486636748</v>
          </cell>
          <cell r="K36">
            <v>-3197.6217008159033</v>
          </cell>
          <cell r="L36">
            <v>-3.6492103087801473</v>
          </cell>
        </row>
        <row r="37">
          <cell r="B37">
            <v>93331.880999999994</v>
          </cell>
          <cell r="C37">
            <v>44315.688516049886</v>
          </cell>
          <cell r="D37">
            <v>47.481833689872694</v>
          </cell>
          <cell r="E37">
            <v>36135.938269606537</v>
          </cell>
          <cell r="F37">
            <v>38.717679192179297</v>
          </cell>
          <cell r="I37">
            <v>48525.402441126425</v>
          </cell>
          <cell r="J37">
            <v>51.992311652999291</v>
          </cell>
          <cell r="K37">
            <v>-4209.7139250765313</v>
          </cell>
          <cell r="L37">
            <v>-4.5104779631265881</v>
          </cell>
        </row>
        <row r="38">
          <cell r="B38">
            <v>98011.346000000005</v>
          </cell>
          <cell r="C38">
            <v>48188.708841996799</v>
          </cell>
          <cell r="D38">
            <v>49.166459607642565</v>
          </cell>
          <cell r="E38">
            <v>39517.225999396724</v>
          </cell>
          <cell r="F38">
            <v>40.31903204287871</v>
          </cell>
          <cell r="I38">
            <v>51071.875905946101</v>
          </cell>
          <cell r="J38">
            <v>52.108126242798555</v>
          </cell>
          <cell r="K38">
            <v>-2883.1670639493163</v>
          </cell>
          <cell r="L38">
            <v>-2.9416666351560115</v>
          </cell>
        </row>
        <row r="39">
          <cell r="B39">
            <v>103419.239</v>
          </cell>
          <cell r="C39">
            <v>51667.047506797586</v>
          </cell>
          <cell r="D39">
            <v>49.958835518793158</v>
          </cell>
          <cell r="E39">
            <v>42453.660836349962</v>
          </cell>
          <cell r="F39">
            <v>41.050061136448669</v>
          </cell>
          <cell r="I39">
            <v>54847.812727862016</v>
          </cell>
          <cell r="J39">
            <v>53.034438522470673</v>
          </cell>
          <cell r="K39">
            <v>-3180.7652210644264</v>
          </cell>
          <cell r="L39">
            <v>-3.0756030036775135</v>
          </cell>
        </row>
        <row r="40">
          <cell r="B40">
            <v>108956.92200000001</v>
          </cell>
          <cell r="C40">
            <v>54132.458781260233</v>
          </cell>
          <cell r="D40">
            <v>49.682441269091861</v>
          </cell>
          <cell r="E40">
            <v>44471.24333670568</v>
          </cell>
          <cell r="F40">
            <v>40.815436523349732</v>
          </cell>
          <cell r="I40">
            <v>58628.251281081793</v>
          </cell>
          <cell r="J40">
            <v>53.808652268170519</v>
          </cell>
          <cell r="K40">
            <v>-4495.7924998215667</v>
          </cell>
          <cell r="L40">
            <v>-4.1262109990786691</v>
          </cell>
        </row>
        <row r="41">
          <cell r="B41">
            <v>113089.09199999999</v>
          </cell>
          <cell r="C41">
            <v>55794.145128674638</v>
          </cell>
          <cell r="D41">
            <v>49.336451590463419</v>
          </cell>
          <cell r="E41">
            <v>45656.911608940856</v>
          </cell>
          <cell r="F41">
            <v>40.372515864696176</v>
          </cell>
          <cell r="I41">
            <v>61145.516577766837</v>
          </cell>
          <cell r="J41">
            <v>54.068447713566258</v>
          </cell>
          <cell r="K41">
            <v>-5351.3714490921757</v>
          </cell>
          <cell r="L41">
            <v>-4.7319961231028156</v>
          </cell>
        </row>
        <row r="42">
          <cell r="B42">
            <v>118582.10699999999</v>
          </cell>
          <cell r="C42">
            <v>58776.520904962803</v>
          </cell>
          <cell r="D42">
            <v>49.566095924541806</v>
          </cell>
          <cell r="E42">
            <v>48091.22091883215</v>
          </cell>
          <cell r="F42">
            <v>40.555208652880623</v>
          </cell>
          <cell r="I42">
            <v>62940.548257014656</v>
          </cell>
          <cell r="J42">
            <v>53.077609977881956</v>
          </cell>
          <cell r="K42">
            <v>-4164.0273520518695</v>
          </cell>
          <cell r="L42">
            <v>-3.5115140533401639</v>
          </cell>
        </row>
        <row r="43">
          <cell r="B43">
            <v>126835.81</v>
          </cell>
          <cell r="C43">
            <v>61451.477181711256</v>
          </cell>
          <cell r="D43">
            <v>48.449627263555342</v>
          </cell>
          <cell r="E43">
            <v>50090.663276208594</v>
          </cell>
          <cell r="F43">
            <v>39.492524450475457</v>
          </cell>
          <cell r="I43">
            <v>65441.336497519151</v>
          </cell>
          <cell r="J43">
            <v>51.595315626966197</v>
          </cell>
          <cell r="K43">
            <v>-3989.8593158078893</v>
          </cell>
          <cell r="L43">
            <v>-3.1456883634108452</v>
          </cell>
        </row>
        <row r="44">
          <cell r="B44">
            <v>136212.90899999999</v>
          </cell>
          <cell r="C44">
            <v>66591.617649620239</v>
          </cell>
          <cell r="D44">
            <v>48.887890390491727</v>
          </cell>
          <cell r="E44">
            <v>54191.782192647384</v>
          </cell>
          <cell r="F44">
            <v>39.784615562866655</v>
          </cell>
          <cell r="I44">
            <v>70139.178364685402</v>
          </cell>
          <cell r="J44">
            <v>51.492313672476818</v>
          </cell>
          <cell r="K44">
            <v>-3547.5607150651808</v>
          </cell>
          <cell r="L44">
            <v>-2.604423281985103</v>
          </cell>
        </row>
        <row r="45">
          <cell r="B45">
            <v>146083.16199999998</v>
          </cell>
          <cell r="C45">
            <v>72366.990512682445</v>
          </cell>
          <cell r="D45">
            <v>49.538214755156005</v>
          </cell>
          <cell r="E45">
            <v>59090.703175081908</v>
          </cell>
          <cell r="F45">
            <v>40.450043910660909</v>
          </cell>
          <cell r="I45">
            <v>76770.69732597041</v>
          </cell>
          <cell r="J45">
            <v>52.552735219388545</v>
          </cell>
          <cell r="K45">
            <v>-4403.706813287964</v>
          </cell>
          <cell r="L45">
            <v>-3.0145204642325343</v>
          </cell>
        </row>
        <row r="46">
          <cell r="B46">
            <v>154206.88100000002</v>
          </cell>
          <cell r="C46">
            <v>79072.78909517682</v>
          </cell>
          <cell r="D46">
            <v>51.277082178438462</v>
          </cell>
          <cell r="E46">
            <v>64322.464813051134</v>
          </cell>
          <cell r="F46">
            <v>41.711799367144401</v>
          </cell>
          <cell r="I46">
            <v>82261.578971877971</v>
          </cell>
          <cell r="J46">
            <v>53.344947020799907</v>
          </cell>
          <cell r="K46">
            <v>-3188.7898767011443</v>
          </cell>
          <cell r="L46">
            <v>-2.0678648423614403</v>
          </cell>
        </row>
        <row r="47">
          <cell r="B47">
            <v>159160.39599999998</v>
          </cell>
          <cell r="C47">
            <v>82598.270307696293</v>
          </cell>
          <cell r="D47">
            <v>51.896245789496717</v>
          </cell>
          <cell r="E47">
            <v>67417.266853583307</v>
          </cell>
          <cell r="F47">
            <v>42.358066797963559</v>
          </cell>
          <cell r="I47">
            <v>89740.855540789096</v>
          </cell>
          <cell r="J47">
            <v>56.383910693957503</v>
          </cell>
          <cell r="K47">
            <v>-7142.5852330927883</v>
          </cell>
          <cell r="L47">
            <v>-4.4876649044607735</v>
          </cell>
        </row>
        <row r="48">
          <cell r="B48">
            <v>167009.878</v>
          </cell>
          <cell r="C48">
            <v>85311.783844369231</v>
          </cell>
          <cell r="D48">
            <v>51.081879027759804</v>
          </cell>
          <cell r="E48">
            <v>69398.102262418513</v>
          </cell>
          <cell r="F48">
            <v>41.553291992955359</v>
          </cell>
          <cell r="I48">
            <v>93636.663538691486</v>
          </cell>
          <cell r="J48">
            <v>56.066542087224015</v>
          </cell>
          <cell r="K48">
            <v>-8324.8796943222587</v>
          </cell>
          <cell r="L48">
            <v>-4.9846630594642187</v>
          </cell>
        </row>
        <row r="49">
          <cell r="B49">
            <v>174794.21900000001</v>
          </cell>
          <cell r="C49">
            <v>88147.656218820252</v>
          </cell>
          <cell r="D49">
            <v>50.429388753881064</v>
          </cell>
          <cell r="E49">
            <v>72305.534169995852</v>
          </cell>
          <cell r="F49">
            <v>41.366090127955459</v>
          </cell>
          <cell r="I49">
            <v>98256.285963938106</v>
          </cell>
          <cell r="J49">
            <v>56.212548976770279</v>
          </cell>
          <cell r="K49">
            <v>-10108.629745117854</v>
          </cell>
          <cell r="L49">
            <v>-5.7831602228892098</v>
          </cell>
        </row>
        <row r="50">
          <cell r="B50">
            <v>180560.06599999999</v>
          </cell>
          <cell r="C50">
            <v>93389.152522250632</v>
          </cell>
          <cell r="D50">
            <v>51.721930873823808</v>
          </cell>
          <cell r="E50">
            <v>77247.951140316465</v>
          </cell>
          <cell r="F50">
            <v>42.782411887419485</v>
          </cell>
          <cell r="I50">
            <v>100575.97285997802</v>
          </cell>
          <cell r="J50">
            <v>55.702224244854918</v>
          </cell>
          <cell r="K50">
            <v>-7186.8203377273894</v>
          </cell>
          <cell r="L50">
            <v>-3.9802933710311059</v>
          </cell>
        </row>
        <row r="51">
          <cell r="B51">
            <v>184320.967</v>
          </cell>
          <cell r="C51">
            <v>94977.864406875771</v>
          </cell>
          <cell r="D51">
            <v>51.528518948620629</v>
          </cell>
          <cell r="E51">
            <v>81381.703332687117</v>
          </cell>
          <cell r="F51">
            <v>44.152168175575554</v>
          </cell>
          <cell r="I51">
            <v>98304.63508896422</v>
          </cell>
          <cell r="J51">
            <v>53.333398087567666</v>
          </cell>
          <cell r="K51">
            <v>-3326.7706820884487</v>
          </cell>
          <cell r="L51">
            <v>-1.8048791389470349</v>
          </cell>
        </row>
        <row r="52">
          <cell r="B52">
            <v>191911.29499999998</v>
          </cell>
          <cell r="C52">
            <v>98309.294564251657</v>
          </cell>
          <cell r="D52">
            <v>51.226424460452769</v>
          </cell>
          <cell r="E52">
            <v>84659.827124527335</v>
          </cell>
          <cell r="F52">
            <v>44.114040877337288</v>
          </cell>
          <cell r="I52">
            <v>102823.81270939899</v>
          </cell>
          <cell r="J52">
            <v>53.578822814675398</v>
          </cell>
          <cell r="K52">
            <v>-4514.5181451473327</v>
          </cell>
          <cell r="L52">
            <v>-2.3523983542226281</v>
          </cell>
        </row>
        <row r="53">
          <cell r="B53">
            <v>199266.448</v>
          </cell>
          <cell r="C53">
            <v>101622.39695570359</v>
          </cell>
          <cell r="D53">
            <v>50.998247811243957</v>
          </cell>
          <cell r="E53">
            <v>87191.587202040857</v>
          </cell>
          <cell r="F53">
            <v>43.756281138729811</v>
          </cell>
          <cell r="I53">
            <v>106199.03416730824</v>
          </cell>
          <cell r="J53">
            <v>53.294990317340449</v>
          </cell>
          <cell r="K53">
            <v>-4576.637211604655</v>
          </cell>
          <cell r="L53">
            <v>-2.2967425060964879</v>
          </cell>
        </row>
        <row r="54">
          <cell r="B54">
            <v>208473.592</v>
          </cell>
          <cell r="C54">
            <v>104442.57819820433</v>
          </cell>
          <cell r="D54">
            <v>50.098709000132892</v>
          </cell>
          <cell r="E54">
            <v>89731.201950820439</v>
          </cell>
          <cell r="F54">
            <v>43.041999271936774</v>
          </cell>
          <cell r="I54">
            <v>107941.77320404552</v>
          </cell>
          <cell r="J54">
            <v>51.777192577967149</v>
          </cell>
          <cell r="K54">
            <v>-3499.1950058411894</v>
          </cell>
          <cell r="L54">
            <v>-1.6784835778342562</v>
          </cell>
        </row>
        <row r="55">
          <cell r="B55">
            <v>214200.92299999998</v>
          </cell>
          <cell r="C55">
            <v>109463.11528104615</v>
          </cell>
          <cell r="D55">
            <v>51.103008216750844</v>
          </cell>
          <cell r="E55">
            <v>96175.278042839462</v>
          </cell>
          <cell r="F55">
            <v>44.899562847747141</v>
          </cell>
          <cell r="I55">
            <v>109568.00185701239</v>
          </cell>
          <cell r="J55">
            <v>51.151974661198075</v>
          </cell>
          <cell r="K55">
            <v>-104.88657596624398</v>
          </cell>
          <cell r="L55">
            <v>-4.8966444447227704E-2</v>
          </cell>
        </row>
        <row r="56">
          <cell r="B56">
            <v>220529.174</v>
          </cell>
          <cell r="C56">
            <v>109744.69336985196</v>
          </cell>
          <cell r="D56">
            <v>49.764251767365693</v>
          </cell>
          <cell r="E56">
            <v>96146.809781983466</v>
          </cell>
          <cell r="F56">
            <v>43.598226954762673</v>
          </cell>
          <cell r="I56">
            <v>111309.32146576536</v>
          </cell>
          <cell r="J56">
            <v>50.473739799055053</v>
          </cell>
          <cell r="K56">
            <v>-1564.6280959134019</v>
          </cell>
          <cell r="L56">
            <v>-0.70948803168935914</v>
          </cell>
        </row>
        <row r="57">
          <cell r="B57">
            <v>224995.95800000001</v>
          </cell>
          <cell r="C57">
            <v>111746.28452594043</v>
          </cell>
          <cell r="D57">
            <v>49.665907565299648</v>
          </cell>
          <cell r="E57">
            <v>97732.575447712239</v>
          </cell>
          <cell r="F57">
            <v>43.437480529188988</v>
          </cell>
          <cell r="I57">
            <v>115136.39083333587</v>
          </cell>
          <cell r="J57">
            <v>51.172648547462288</v>
          </cell>
          <cell r="K57">
            <v>-3390.1063073954429</v>
          </cell>
          <cell r="L57">
            <v>-1.5067409821626407</v>
          </cell>
        </row>
        <row r="58">
          <cell r="B58">
            <v>234707.83</v>
          </cell>
          <cell r="C58">
            <v>115454.91610581253</v>
          </cell>
          <cell r="D58">
            <v>49.190909440819482</v>
          </cell>
          <cell r="E58">
            <v>100913.8111943937</v>
          </cell>
          <cell r="F58">
            <v>42.995502618891621</v>
          </cell>
          <cell r="I58">
            <v>125894.62400877345</v>
          </cell>
          <cell r="J58">
            <v>53.638868378943073</v>
          </cell>
          <cell r="K58">
            <v>-10439.707902960916</v>
          </cell>
          <cell r="L58">
            <v>-4.4479589381235884</v>
          </cell>
        </row>
        <row r="59">
          <cell r="B59">
            <v>245243.41399999999</v>
          </cell>
          <cell r="C59">
            <v>118165.0654790136</v>
          </cell>
          <cell r="D59">
            <v>48.182768112587773</v>
          </cell>
          <cell r="E59">
            <v>103144.49512933264</v>
          </cell>
          <cell r="F59">
            <v>42.058008183384956</v>
          </cell>
          <cell r="I59">
            <v>122327.40012816162</v>
          </cell>
          <cell r="J59">
            <v>49.879993975357735</v>
          </cell>
          <cell r="K59">
            <v>-4162.3346491480188</v>
          </cell>
          <cell r="L59">
            <v>-1.6972258627699657</v>
          </cell>
        </row>
        <row r="60">
          <cell r="B60">
            <v>259034.47699999998</v>
          </cell>
          <cell r="C60">
            <v>122954.76125021945</v>
          </cell>
          <cell r="D60">
            <v>47.466562240755103</v>
          </cell>
          <cell r="E60">
            <v>107407.20205522806</v>
          </cell>
          <cell r="F60">
            <v>41.464442609787447</v>
          </cell>
          <cell r="I60">
            <v>126961.25476571108</v>
          </cell>
          <cell r="J60">
            <v>49.013265043367603</v>
          </cell>
          <cell r="K60">
            <v>-4006.4935154916311</v>
          </cell>
          <cell r="L60">
            <v>-1.5467028026124998</v>
          </cell>
        </row>
        <row r="61">
          <cell r="B61">
            <v>274019.77900000004</v>
          </cell>
          <cell r="C61">
            <v>130456.29409177425</v>
          </cell>
          <cell r="D61">
            <v>47.608349502308819</v>
          </cell>
          <cell r="E61">
            <v>114265.24333538853</v>
          </cell>
          <cell r="F61">
            <v>41.699633417844815</v>
          </cell>
          <cell r="I61">
            <v>132828.06997006692</v>
          </cell>
          <cell r="J61">
            <v>48.473898656077267</v>
          </cell>
          <cell r="K61">
            <v>-2371.7758782926685</v>
          </cell>
          <cell r="L61">
            <v>-0.86554915376844677</v>
          </cell>
        </row>
        <row r="62">
          <cell r="B62">
            <v>282745.99400000001</v>
          </cell>
          <cell r="C62">
            <v>136655.95321293076</v>
          </cell>
          <cell r="D62">
            <v>48.331702698829666</v>
          </cell>
          <cell r="E62">
            <v>120667.48654329148</v>
          </cell>
          <cell r="F62">
            <v>42.676992461046673</v>
          </cell>
          <cell r="I62">
            <v>139290.74123863329</v>
          </cell>
          <cell r="J62">
            <v>49.263559588622599</v>
          </cell>
          <cell r="K62">
            <v>-2634.7880257025245</v>
          </cell>
          <cell r="L62">
            <v>-0.93185688979293713</v>
          </cell>
        </row>
        <row r="63">
          <cell r="B63">
            <v>274818.18</v>
          </cell>
          <cell r="C63">
            <v>133968.71954245356</v>
          </cell>
          <cell r="D63">
            <v>48.74812850534618</v>
          </cell>
          <cell r="E63">
            <v>117050.47909566096</v>
          </cell>
          <cell r="F63">
            <v>42.591970842562517</v>
          </cell>
          <cell r="I63">
            <v>145299.44246727985</v>
          </cell>
          <cell r="J63">
            <v>52.871117357403307</v>
          </cell>
          <cell r="K63">
            <v>-11330.722924826288</v>
          </cell>
          <cell r="L63">
            <v>-4.1229888520571265</v>
          </cell>
        </row>
        <row r="64">
          <cell r="B64">
            <v>286197.29000000004</v>
          </cell>
          <cell r="C64">
            <v>137791.63846368791</v>
          </cell>
          <cell r="D64">
            <v>48.1456824639003</v>
          </cell>
          <cell r="E64">
            <v>120191.90423559331</v>
          </cell>
          <cell r="F64">
            <v>41.996171324890355</v>
          </cell>
        </row>
        <row r="65">
          <cell r="E65">
            <v>125810.50793571</v>
          </cell>
        </row>
        <row r="66">
          <cell r="B66">
            <v>309140</v>
          </cell>
          <cell r="C66">
            <v>148347.43872813036</v>
          </cell>
          <cell r="D66">
            <v>47.987138101873057</v>
          </cell>
          <cell r="E66">
            <v>130034.88424118327</v>
          </cell>
          <cell r="F66">
            <v>42.063428945197415</v>
          </cell>
          <cell r="I66">
            <v>158373</v>
          </cell>
          <cell r="J66">
            <v>51.230186970304715</v>
          </cell>
          <cell r="K66">
            <v>-10025.561271869636</v>
          </cell>
          <cell r="L66">
            <v>-3.2430488684316603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-EIN-DEF 2012_4.10.2011"/>
      <sheetName val="Maastr_12 4.10.2011"/>
      <sheetName val="Maastricht-Überleitung 30.10.11"/>
      <sheetName val="Schulden 2011alt_BIP Juni_30.10"/>
      <sheetName val="Schulden_BIP Juni (Notif)"/>
      <sheetName val="Schulden_WIFO Sept_30.10..11"/>
      <sheetName val="Schulden_BFRG"/>
      <sheetName val="Bindungen neu"/>
      <sheetName val="Bindungen neu (2)"/>
      <sheetName val="BVA 2011 und BVA-E 12"/>
      <sheetName val="Vergleich"/>
      <sheetName val="23.9_ 2012 (2)"/>
      <sheetName val="Tabelle2"/>
    </sheetNames>
    <sheetDataSet>
      <sheetData sheetId="0" refreshError="1">
        <row r="43">
          <cell r="O43">
            <v>73584.810893671151</v>
          </cell>
        </row>
        <row r="45">
          <cell r="Z45">
            <v>-9176.7868936711602</v>
          </cell>
        </row>
      </sheetData>
      <sheetData sheetId="1" refreshError="1">
        <row r="28">
          <cell r="F28">
            <v>-8.1702256392240056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.1311"/>
      <sheetName val="S.1311 (2)"/>
      <sheetName val="Tabelle1 (2)"/>
    </sheetNames>
    <sheetDataSet>
      <sheetData sheetId="0" refreshError="1"/>
      <sheetData sheetId="1" refreshError="1">
        <row r="4">
          <cell r="H4">
            <v>-2869.5769622800581</v>
          </cell>
          <cell r="I4">
            <v>-9564</v>
          </cell>
          <cell r="J4">
            <v>-7080.0937623202044</v>
          </cell>
          <cell r="K4">
            <v>-7852.7828658700528</v>
          </cell>
        </row>
        <row r="16">
          <cell r="H16">
            <v>125.75531048999994</v>
          </cell>
          <cell r="I16">
            <v>108.39988542000003</v>
          </cell>
          <cell r="J16">
            <v>117.20943782000012</v>
          </cell>
          <cell r="K16">
            <v>679.97621680999998</v>
          </cell>
        </row>
        <row r="27">
          <cell r="H27">
            <v>176.11294727000001</v>
          </cell>
          <cell r="I27">
            <v>1064.0791383800001</v>
          </cell>
          <cell r="J27">
            <v>4972.9837652200004</v>
          </cell>
        </row>
        <row r="28">
          <cell r="H28">
            <v>835.21241763999865</v>
          </cell>
          <cell r="I28">
            <v>6991.9613074300014</v>
          </cell>
          <cell r="J28">
            <v>-5389.117234309997</v>
          </cell>
          <cell r="K28">
            <v>-653.47334736000016</v>
          </cell>
        </row>
        <row r="46">
          <cell r="H46">
            <v>-1104.74</v>
          </cell>
          <cell r="I46">
            <v>-1274.2270000000001</v>
          </cell>
          <cell r="J46">
            <v>-1622.519</v>
          </cell>
          <cell r="K46">
            <v>-1581.125</v>
          </cell>
        </row>
        <row r="52">
          <cell r="H52">
            <v>-61.163999999999987</v>
          </cell>
          <cell r="I52">
            <v>-581.58100001107618</v>
          </cell>
          <cell r="J52">
            <v>-368.56899999999996</v>
          </cell>
          <cell r="K52">
            <v>-1479.1880000000001</v>
          </cell>
        </row>
        <row r="56">
          <cell r="H56">
            <v>397</v>
          </cell>
          <cell r="I56">
            <v>292.00000000522903</v>
          </cell>
          <cell r="J56">
            <v>-13</v>
          </cell>
          <cell r="K56">
            <v>-904.00000000000011</v>
          </cell>
        </row>
        <row r="62">
          <cell r="H62">
            <v>101.54199</v>
          </cell>
          <cell r="I62">
            <v>232</v>
          </cell>
          <cell r="J62">
            <v>538.85908599000004</v>
          </cell>
          <cell r="K62">
            <v>457.40999999999997</v>
          </cell>
        </row>
        <row r="66">
          <cell r="H66">
            <v>62.983642200000077</v>
          </cell>
          <cell r="I66">
            <v>60.708470110000007</v>
          </cell>
          <cell r="J66">
            <v>-204.80684931999986</v>
          </cell>
          <cell r="K66">
            <v>-32.482886089999965</v>
          </cell>
        </row>
        <row r="67">
          <cell r="H67">
            <v>-21.545957046964197</v>
          </cell>
          <cell r="I67">
            <v>-312.6398089999999</v>
          </cell>
          <cell r="J67">
            <v>384.20247927000014</v>
          </cell>
          <cell r="K67">
            <v>-41.071355690000068</v>
          </cell>
        </row>
        <row r="78">
          <cell r="H78">
            <v>-78.728999999999829</v>
          </cell>
          <cell r="I78">
            <v>-42.08241166000002</v>
          </cell>
          <cell r="J78">
            <v>-101.76300000000005</v>
          </cell>
        </row>
        <row r="86">
          <cell r="H86">
            <v>-2437.1492636471839</v>
          </cell>
          <cell r="I86">
            <v>-3025.451863782188</v>
          </cell>
          <cell r="J86">
            <v>-8766.6137234470752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7"/>
  <sheetViews>
    <sheetView tabSelected="1" topLeftCell="A12" zoomScaleNormal="100" workbookViewId="0">
      <selection activeCell="E57" sqref="E57"/>
    </sheetView>
  </sheetViews>
  <sheetFormatPr baseColWidth="10" defaultRowHeight="12.75" x14ac:dyDescent="0.2"/>
  <cols>
    <col min="1" max="1" width="13.42578125" style="1" bestFit="1" customWidth="1"/>
    <col min="2" max="2" width="9" style="1" bestFit="1" customWidth="1"/>
    <col min="3" max="3" width="10.140625" bestFit="1" customWidth="1"/>
    <col min="4" max="4" width="11.5703125" customWidth="1"/>
    <col min="5" max="6" width="11" bestFit="1" customWidth="1"/>
    <col min="7" max="7" width="19.5703125" customWidth="1"/>
  </cols>
  <sheetData>
    <row r="1" spans="1:7" s="54" customFormat="1" x14ac:dyDescent="0.2">
      <c r="A1" s="54" t="s">
        <v>12</v>
      </c>
    </row>
    <row r="2" spans="1:7" s="55" customFormat="1" ht="13.5" customHeight="1" x14ac:dyDescent="0.2"/>
    <row r="3" spans="1:7" s="59" customFormat="1" ht="15" x14ac:dyDescent="0.2"/>
    <row r="4" spans="1:7" s="16" customFormat="1" ht="37.5" x14ac:dyDescent="0.2">
      <c r="A4" s="20" t="s">
        <v>11</v>
      </c>
      <c r="B4" s="19" t="s">
        <v>10</v>
      </c>
      <c r="C4" s="18" t="s">
        <v>9</v>
      </c>
      <c r="D4" s="17" t="s">
        <v>8</v>
      </c>
      <c r="E4" s="17" t="s">
        <v>7</v>
      </c>
      <c r="F4" s="18" t="s">
        <v>6</v>
      </c>
      <c r="G4" s="17" t="s">
        <v>5</v>
      </c>
    </row>
    <row r="5" spans="1:7" s="60" customFormat="1" ht="12.75" customHeight="1" x14ac:dyDescent="0.2"/>
    <row r="6" spans="1:7" s="14" customFormat="1" ht="12.75" customHeight="1" x14ac:dyDescent="0.2">
      <c r="A6" s="15">
        <v>1945</v>
      </c>
      <c r="B6" s="92">
        <v>102.96287144902364</v>
      </c>
      <c r="C6" s="4">
        <v>76.713443747592706</v>
      </c>
      <c r="D6" s="3">
        <v>-26.249427701430932</v>
      </c>
    </row>
    <row r="7" spans="1:7" s="14" customFormat="1" ht="12.75" customHeight="1" x14ac:dyDescent="0.2">
      <c r="A7" s="15">
        <v>1946</v>
      </c>
      <c r="B7" s="92">
        <v>270.78624739286204</v>
      </c>
      <c r="C7" s="4">
        <v>194.66872088544579</v>
      </c>
      <c r="D7" s="3">
        <v>-76.117526507416244</v>
      </c>
    </row>
    <row r="8" spans="1:7" s="14" customFormat="1" ht="12.75" customHeight="1" x14ac:dyDescent="0.2">
      <c r="A8" s="15">
        <v>1947</v>
      </c>
      <c r="B8" s="92">
        <v>398.4506151755412</v>
      </c>
      <c r="C8" s="4">
        <v>393.19636926520496</v>
      </c>
      <c r="D8" s="3">
        <v>-5.2542459103362376</v>
      </c>
    </row>
    <row r="9" spans="1:7" x14ac:dyDescent="0.2">
      <c r="A9" s="5">
        <v>1948</v>
      </c>
      <c r="B9" s="92">
        <v>541.45621825105559</v>
      </c>
      <c r="C9" s="4">
        <v>462.41724381009129</v>
      </c>
      <c r="D9" s="3">
        <v>-79.038974440964296</v>
      </c>
      <c r="E9" s="13"/>
      <c r="F9" s="12"/>
    </row>
    <row r="10" spans="1:7" x14ac:dyDescent="0.2">
      <c r="A10" s="5">
        <v>1949</v>
      </c>
      <c r="B10" s="92">
        <v>692.24508186594767</v>
      </c>
      <c r="C10" s="4">
        <v>666.14826711626915</v>
      </c>
      <c r="D10" s="3">
        <v>-26.096814749678515</v>
      </c>
      <c r="E10" s="13"/>
      <c r="F10" s="12"/>
    </row>
    <row r="11" spans="1:7" x14ac:dyDescent="0.2">
      <c r="A11" s="5">
        <v>1950</v>
      </c>
      <c r="B11" s="92">
        <v>892.5168782657355</v>
      </c>
      <c r="C11" s="4">
        <v>883.01127155657935</v>
      </c>
      <c r="D11" s="3">
        <v>-9.5056067091561545</v>
      </c>
      <c r="E11" s="13"/>
      <c r="F11" s="12"/>
    </row>
    <row r="12" spans="1:7" x14ac:dyDescent="0.2">
      <c r="A12" s="5">
        <v>1951</v>
      </c>
      <c r="B12" s="92">
        <v>1262.0655072927188</v>
      </c>
      <c r="C12" s="4">
        <v>1255.0453115121036</v>
      </c>
      <c r="D12" s="3">
        <v>-7.0201957806152677</v>
      </c>
      <c r="E12" s="13"/>
      <c r="F12" s="12"/>
    </row>
    <row r="13" spans="1:7" x14ac:dyDescent="0.2">
      <c r="A13" s="5">
        <v>1952</v>
      </c>
      <c r="B13" s="92">
        <v>1558.9</v>
      </c>
      <c r="C13" s="4">
        <v>1532.7</v>
      </c>
      <c r="D13" s="3">
        <v>-26.200000000000045</v>
      </c>
      <c r="E13" s="2">
        <v>26.8136645875</v>
      </c>
      <c r="F13" s="11">
        <v>26.363014762500001</v>
      </c>
      <c r="G13" s="10">
        <v>-0.45064982500000078</v>
      </c>
    </row>
    <row r="14" spans="1:7" x14ac:dyDescent="0.2">
      <c r="A14" s="5">
        <v>1953</v>
      </c>
      <c r="B14" s="92">
        <v>1644.2</v>
      </c>
      <c r="C14" s="4">
        <v>1651.9</v>
      </c>
      <c r="D14" s="3">
        <v>7.7000000000000455</v>
      </c>
      <c r="E14" s="2">
        <v>27.417214323800295</v>
      </c>
      <c r="F14" s="11">
        <v>27.545612663596707</v>
      </c>
      <c r="G14" s="10">
        <v>0.12839833979641374</v>
      </c>
    </row>
    <row r="15" spans="1:7" x14ac:dyDescent="0.2">
      <c r="A15" s="5">
        <v>1954</v>
      </c>
      <c r="B15" s="92">
        <v>1808.7</v>
      </c>
      <c r="C15" s="4">
        <v>1846.9</v>
      </c>
      <c r="D15" s="3">
        <v>38.200000000000045</v>
      </c>
      <c r="E15" s="2">
        <v>26.598540782302024</v>
      </c>
      <c r="F15" s="11">
        <v>27.160305728331736</v>
      </c>
      <c r="G15" s="10">
        <v>0.56176494602971117</v>
      </c>
    </row>
    <row r="16" spans="1:7" x14ac:dyDescent="0.2">
      <c r="A16" s="5">
        <v>1955</v>
      </c>
      <c r="B16" s="92">
        <v>2100.1</v>
      </c>
      <c r="C16" s="4">
        <v>2026.8</v>
      </c>
      <c r="D16" s="3">
        <v>-73.299999999999955</v>
      </c>
      <c r="E16" s="2">
        <v>26.931972068965518</v>
      </c>
      <c r="F16" s="11">
        <v>25.991962758620691</v>
      </c>
      <c r="G16" s="10">
        <v>-0.94000931034482704</v>
      </c>
    </row>
    <row r="17" spans="1:7" x14ac:dyDescent="0.2">
      <c r="A17" s="5">
        <v>1956</v>
      </c>
      <c r="B17" s="92">
        <v>2259.6999999999998</v>
      </c>
      <c r="C17" s="4">
        <v>2203.1</v>
      </c>
      <c r="D17" s="3">
        <v>-56.599999999999909</v>
      </c>
      <c r="E17" s="2">
        <v>26.06383060352054</v>
      </c>
      <c r="F17" s="11">
        <v>25.410994911986592</v>
      </c>
      <c r="G17" s="10">
        <v>-0.65283569153394705</v>
      </c>
    </row>
    <row r="18" spans="1:7" x14ac:dyDescent="0.2">
      <c r="A18" s="5">
        <v>1957</v>
      </c>
      <c r="B18" s="92">
        <v>2636.5</v>
      </c>
      <c r="C18" s="4">
        <v>2546</v>
      </c>
      <c r="D18" s="3">
        <v>-90.5</v>
      </c>
      <c r="E18" s="2">
        <v>27.469547171954268</v>
      </c>
      <c r="F18" s="11">
        <v>26.526632694783068</v>
      </c>
      <c r="G18" s="10">
        <v>-0.94291447717119714</v>
      </c>
    </row>
    <row r="19" spans="1:7" x14ac:dyDescent="0.2">
      <c r="A19" s="5">
        <v>1958</v>
      </c>
      <c r="B19" s="92">
        <v>3006</v>
      </c>
      <c r="C19" s="4">
        <v>2608.8000000000002</v>
      </c>
      <c r="D19" s="3">
        <v>-397.19999999999982</v>
      </c>
      <c r="E19" s="2">
        <v>30.152691208630994</v>
      </c>
      <c r="F19" s="11">
        <v>26.168443388249017</v>
      </c>
      <c r="G19" s="10">
        <v>-3.9842478203819782</v>
      </c>
    </row>
    <row r="20" spans="1:7" x14ac:dyDescent="0.2">
      <c r="A20" s="5">
        <v>1959</v>
      </c>
      <c r="B20" s="92">
        <v>3055.1</v>
      </c>
      <c r="C20" s="4">
        <v>2765.4</v>
      </c>
      <c r="D20" s="3">
        <v>-289.69999999999982</v>
      </c>
      <c r="E20" s="2">
        <v>28.813634359150104</v>
      </c>
      <c r="F20" s="11">
        <v>26.081380137080192</v>
      </c>
      <c r="G20" s="10">
        <v>-2.7322542220699093</v>
      </c>
    </row>
    <row r="21" spans="1:7" x14ac:dyDescent="0.2">
      <c r="A21" s="5">
        <v>1960</v>
      </c>
      <c r="B21" s="92">
        <v>3282.5</v>
      </c>
      <c r="C21" s="4">
        <v>3073.6</v>
      </c>
      <c r="D21" s="3">
        <v>-208.90000000000009</v>
      </c>
      <c r="E21" s="2">
        <v>27.729255786113335</v>
      </c>
      <c r="F21" s="11">
        <v>25.964551586960528</v>
      </c>
      <c r="G21" s="10">
        <v>-1.7647041991528034</v>
      </c>
    </row>
    <row r="22" spans="1:7" x14ac:dyDescent="0.2">
      <c r="A22" s="5">
        <v>1961</v>
      </c>
      <c r="B22" s="92">
        <v>3633.1</v>
      </c>
      <c r="C22" s="4">
        <v>3564.6</v>
      </c>
      <c r="D22" s="3">
        <v>-68.5</v>
      </c>
      <c r="E22" s="2">
        <v>27.661454064073485</v>
      </c>
      <c r="F22" s="11">
        <v>27.139913340341952</v>
      </c>
      <c r="G22" s="10">
        <v>-0.52154072373153326</v>
      </c>
    </row>
    <row r="23" spans="1:7" x14ac:dyDescent="0.2">
      <c r="A23" s="5">
        <v>1962</v>
      </c>
      <c r="B23" s="92">
        <v>3932.6</v>
      </c>
      <c r="C23" s="4">
        <v>3812</v>
      </c>
      <c r="D23" s="3">
        <v>-120.59999999999991</v>
      </c>
      <c r="E23" s="2">
        <v>28.165177629729868</v>
      </c>
      <c r="F23" s="11">
        <v>27.301443605891848</v>
      </c>
      <c r="G23" s="10">
        <v>-0.86373402383802578</v>
      </c>
    </row>
    <row r="24" spans="1:7" x14ac:dyDescent="0.2">
      <c r="A24" s="5">
        <v>1963</v>
      </c>
      <c r="B24" s="92">
        <v>4293.1000000000004</v>
      </c>
      <c r="C24" s="4">
        <v>3995.8</v>
      </c>
      <c r="D24" s="3">
        <v>-297.30000000000018</v>
      </c>
      <c r="E24" s="2">
        <v>28.5273053554182</v>
      </c>
      <c r="F24" s="11">
        <v>26.551770687656944</v>
      </c>
      <c r="G24" s="10">
        <v>-1.9755346677612529</v>
      </c>
    </row>
    <row r="25" spans="1:7" x14ac:dyDescent="0.2">
      <c r="A25" s="5">
        <v>1964</v>
      </c>
      <c r="B25" s="92">
        <v>4557.2</v>
      </c>
      <c r="C25" s="4">
        <v>4222</v>
      </c>
      <c r="D25" s="3">
        <v>-335.19999999999982</v>
      </c>
      <c r="E25" s="2">
        <v>27.657759961187317</v>
      </c>
      <c r="F25" s="11">
        <v>25.623422837736513</v>
      </c>
      <c r="G25" s="10">
        <v>-2.0343371234507996</v>
      </c>
    </row>
    <row r="26" spans="1:7" x14ac:dyDescent="0.2">
      <c r="A26" s="5">
        <v>1965</v>
      </c>
      <c r="B26" s="92">
        <v>4843.3999999999996</v>
      </c>
      <c r="C26" s="4">
        <v>4560.8</v>
      </c>
      <c r="D26" s="3">
        <v>-282.59999999999945</v>
      </c>
      <c r="E26" s="2">
        <v>27.038272148971554</v>
      </c>
      <c r="F26" s="11">
        <v>25.460658136232706</v>
      </c>
      <c r="G26" s="10">
        <v>-1.5776140127388503</v>
      </c>
    </row>
    <row r="27" spans="1:7" x14ac:dyDescent="0.2">
      <c r="A27" s="5">
        <v>1966</v>
      </c>
      <c r="B27" s="92">
        <v>5251.2</v>
      </c>
      <c r="C27" s="4">
        <v>4982.7</v>
      </c>
      <c r="D27" s="3">
        <v>-268.5</v>
      </c>
      <c r="E27" s="2">
        <v>26.908757814769302</v>
      </c>
      <c r="F27" s="11">
        <v>25.532881543961572</v>
      </c>
      <c r="G27" s="10">
        <v>-1.3758762708077312</v>
      </c>
    </row>
    <row r="28" spans="1:7" x14ac:dyDescent="0.2">
      <c r="A28" s="5">
        <v>1967</v>
      </c>
      <c r="B28" s="92">
        <v>5824.7</v>
      </c>
      <c r="C28" s="4">
        <v>5256.1</v>
      </c>
      <c r="D28" s="3">
        <v>-568.59999999999945</v>
      </c>
      <c r="E28" s="2">
        <v>28.064574883574359</v>
      </c>
      <c r="F28" s="11">
        <v>25.324945841941251</v>
      </c>
      <c r="G28" s="10">
        <v>-2.7396290416331079</v>
      </c>
    </row>
    <row r="29" spans="1:7" x14ac:dyDescent="0.2">
      <c r="A29" s="5">
        <v>1968</v>
      </c>
      <c r="B29" s="92">
        <v>6262.5</v>
      </c>
      <c r="C29" s="4">
        <v>5648.7</v>
      </c>
      <c r="D29" s="3">
        <v>-613.80000000000018</v>
      </c>
      <c r="E29" s="2">
        <v>28.085219421177857</v>
      </c>
      <c r="F29" s="11">
        <v>25.332531567969237</v>
      </c>
      <c r="G29" s="10">
        <v>-2.7526878532086183</v>
      </c>
    </row>
    <row r="30" spans="1:7" x14ac:dyDescent="0.2">
      <c r="A30" s="5">
        <v>1969</v>
      </c>
      <c r="B30" s="92">
        <v>6772.6</v>
      </c>
      <c r="C30" s="4">
        <v>6251.7</v>
      </c>
      <c r="D30" s="3">
        <v>-520.90000000000055</v>
      </c>
      <c r="E30" s="2">
        <v>27.818808292537319</v>
      </c>
      <c r="F30" s="11">
        <v>25.679184331343283</v>
      </c>
      <c r="G30" s="10">
        <v>-2.1396239611940322</v>
      </c>
    </row>
    <row r="31" spans="1:7" x14ac:dyDescent="0.2">
      <c r="A31" s="5">
        <v>1970</v>
      </c>
      <c r="B31" s="92">
        <v>7382.4</v>
      </c>
      <c r="C31" s="4">
        <v>6857.8</v>
      </c>
      <c r="D31" s="3">
        <v>-162.69999999999999</v>
      </c>
      <c r="E31" s="2">
        <v>27.025656784080024</v>
      </c>
      <c r="F31" s="11">
        <v>25.105189246568056</v>
      </c>
      <c r="G31" s="10">
        <v>-0.59561583750133029</v>
      </c>
    </row>
    <row r="32" spans="1:7" x14ac:dyDescent="0.2">
      <c r="A32" s="5">
        <v>1971</v>
      </c>
      <c r="B32" s="92">
        <v>8180.6</v>
      </c>
      <c r="C32" s="4">
        <v>7617.8</v>
      </c>
      <c r="D32" s="3">
        <v>-122.8</v>
      </c>
      <c r="E32" s="2">
        <v>26.826059334636103</v>
      </c>
      <c r="F32" s="11">
        <v>24.98050935131786</v>
      </c>
      <c r="G32" s="10">
        <v>-0.40268929984271484</v>
      </c>
    </row>
    <row r="33" spans="1:7" x14ac:dyDescent="0.2">
      <c r="A33" s="5">
        <v>1972</v>
      </c>
      <c r="B33" s="92">
        <v>9294</v>
      </c>
      <c r="C33" s="4">
        <v>8735.9</v>
      </c>
      <c r="D33" s="3">
        <v>-104</v>
      </c>
      <c r="E33" s="2">
        <v>26.668938607832509</v>
      </c>
      <c r="F33" s="11">
        <v>25.067482330983857</v>
      </c>
      <c r="G33" s="10">
        <v>-0.29842582474871754</v>
      </c>
    </row>
    <row r="34" spans="1:7" x14ac:dyDescent="0.2">
      <c r="A34" s="5">
        <v>1973</v>
      </c>
      <c r="B34" s="92">
        <v>10257.799999999999</v>
      </c>
      <c r="C34" s="4">
        <v>9325</v>
      </c>
      <c r="D34" s="3">
        <v>-521.1</v>
      </c>
      <c r="E34" s="2">
        <v>25.972547260147941</v>
      </c>
      <c r="F34" s="11">
        <v>23.610716060059616</v>
      </c>
      <c r="G34" s="10">
        <v>-1.3194149210613477</v>
      </c>
    </row>
    <row r="35" spans="1:7" x14ac:dyDescent="0.2">
      <c r="A35" s="5">
        <v>1974</v>
      </c>
      <c r="B35" s="92">
        <v>12146.1</v>
      </c>
      <c r="C35" s="4">
        <v>10799</v>
      </c>
      <c r="D35" s="3">
        <v>-847</v>
      </c>
      <c r="E35" s="2">
        <v>27.019849299987072</v>
      </c>
      <c r="F35" s="11">
        <v>24.023131094800831</v>
      </c>
      <c r="G35" s="10">
        <v>-1.8842107637092607</v>
      </c>
    </row>
    <row r="36" spans="1:7" x14ac:dyDescent="0.2">
      <c r="A36" s="5">
        <v>1975</v>
      </c>
      <c r="B36" s="92">
        <v>14294.5</v>
      </c>
      <c r="C36" s="4">
        <v>11593.7</v>
      </c>
      <c r="D36" s="3">
        <v>-2155.9</v>
      </c>
      <c r="E36" s="2">
        <v>29.978755159117235</v>
      </c>
      <c r="F36" s="11">
        <v>24.314575094494913</v>
      </c>
      <c r="G36" s="10">
        <v>-4.5214032143510341</v>
      </c>
    </row>
    <row r="37" spans="1:7" x14ac:dyDescent="0.2">
      <c r="A37" s="5">
        <v>1976</v>
      </c>
      <c r="B37" s="92">
        <v>16126.1</v>
      </c>
      <c r="C37" s="4">
        <v>12928.8</v>
      </c>
      <c r="D37" s="3">
        <v>-2417.1</v>
      </c>
      <c r="E37" s="2">
        <v>29.003776978417267</v>
      </c>
      <c r="F37" s="11">
        <v>23.253237410071939</v>
      </c>
      <c r="G37" s="10">
        <v>-4.3473021582733811</v>
      </c>
    </row>
    <row r="38" spans="1:7" x14ac:dyDescent="0.2">
      <c r="A38" s="5">
        <v>1977</v>
      </c>
      <c r="B38" s="92">
        <v>17198.599999999999</v>
      </c>
      <c r="C38" s="4">
        <v>14155.3</v>
      </c>
      <c r="D38" s="3">
        <v>-2172.5</v>
      </c>
      <c r="E38" s="2">
        <v>27.997069835585215</v>
      </c>
      <c r="F38" s="11">
        <v>23.04297574475012</v>
      </c>
      <c r="G38" s="10">
        <v>-3.5365456617287969</v>
      </c>
    </row>
    <row r="39" spans="1:7" x14ac:dyDescent="0.2">
      <c r="A39" s="5">
        <v>1978</v>
      </c>
      <c r="B39" s="92">
        <v>19340.8</v>
      </c>
      <c r="C39" s="4">
        <v>15621</v>
      </c>
      <c r="D39" s="3">
        <v>-2574.3000000000002</v>
      </c>
      <c r="E39" s="2">
        <v>29.773857356178507</v>
      </c>
      <c r="F39" s="2">
        <v>24.047476100309424</v>
      </c>
      <c r="G39" s="2">
        <v>-3.962961252482335</v>
      </c>
    </row>
    <row r="40" spans="1:7" x14ac:dyDescent="0.2">
      <c r="A40" s="5">
        <v>1979</v>
      </c>
      <c r="B40" s="92">
        <v>20939.5</v>
      </c>
      <c r="C40" s="4">
        <v>17268.599999999999</v>
      </c>
      <c r="D40" s="3">
        <v>-2363.5</v>
      </c>
      <c r="E40" s="2">
        <v>29.361985557035688</v>
      </c>
      <c r="F40" s="2">
        <v>24.214541120381405</v>
      </c>
      <c r="G40" s="2">
        <v>-3.3141695295519882</v>
      </c>
    </row>
    <row r="41" spans="1:7" x14ac:dyDescent="0.2">
      <c r="A41" s="5">
        <v>1980</v>
      </c>
      <c r="B41" s="92">
        <v>22273.7</v>
      </c>
      <c r="C41" s="4">
        <v>18824.3</v>
      </c>
      <c r="D41" s="3">
        <v>-2128.5</v>
      </c>
      <c r="E41" s="2">
        <v>29.079455846258288</v>
      </c>
      <c r="F41" s="2">
        <v>24.576087524152694</v>
      </c>
      <c r="G41" s="2">
        <v>-2.7788657371142094</v>
      </c>
    </row>
    <row r="42" spans="1:7" x14ac:dyDescent="0.2">
      <c r="A42" s="5">
        <v>1981</v>
      </c>
      <c r="B42" s="92">
        <v>24669.3</v>
      </c>
      <c r="C42" s="4">
        <v>20914.599999999999</v>
      </c>
      <c r="D42" s="3">
        <v>-1998.6</v>
      </c>
      <c r="E42" s="2">
        <v>30.2330968050296</v>
      </c>
      <c r="F42" s="2">
        <v>25.631579592386977</v>
      </c>
      <c r="G42" s="2">
        <v>-2.4493547556895474</v>
      </c>
    </row>
    <row r="43" spans="1:7" x14ac:dyDescent="0.2">
      <c r="A43" s="5">
        <v>1982</v>
      </c>
      <c r="B43" s="92">
        <v>27090.6</v>
      </c>
      <c r="C43" s="4">
        <v>21871.200000000001</v>
      </c>
      <c r="D43" s="3">
        <v>-3386.9</v>
      </c>
      <c r="E43" s="2">
        <v>30.916519258202566</v>
      </c>
      <c r="F43" s="2">
        <v>24.96</v>
      </c>
      <c r="G43" s="2">
        <v>-3.8652211126961484</v>
      </c>
    </row>
    <row r="44" spans="1:7" x14ac:dyDescent="0.2">
      <c r="A44" s="5">
        <v>1983</v>
      </c>
      <c r="B44" s="92">
        <v>29635.3</v>
      </c>
      <c r="C44" s="4">
        <v>23013.5</v>
      </c>
      <c r="D44" s="3">
        <v>-4765.1000000000004</v>
      </c>
      <c r="E44" s="2">
        <v>31.752560750867872</v>
      </c>
      <c r="F44" s="2">
        <v>24.657673681052589</v>
      </c>
      <c r="G44" s="2">
        <v>-5.1055372219603141</v>
      </c>
    </row>
    <row r="45" spans="1:7" x14ac:dyDescent="0.2">
      <c r="A45" s="5">
        <v>1984</v>
      </c>
      <c r="B45" s="92">
        <v>31622.5</v>
      </c>
      <c r="C45" s="4">
        <v>25064.9</v>
      </c>
      <c r="D45" s="3">
        <v>-4171.8</v>
      </c>
      <c r="E45" s="2">
        <v>32.264235647019213</v>
      </c>
      <c r="F45" s="2">
        <v>25.573558070012552</v>
      </c>
      <c r="G45" s="2">
        <v>-4.256461009478528</v>
      </c>
    </row>
    <row r="46" spans="1:7" x14ac:dyDescent="0.2">
      <c r="A46" s="5">
        <v>1985</v>
      </c>
      <c r="B46" s="92">
        <v>33769.1</v>
      </c>
      <c r="C46" s="4">
        <v>27099.4</v>
      </c>
      <c r="D46" s="3">
        <v>-4369</v>
      </c>
      <c r="E46" s="2">
        <v>32.652704048579082</v>
      </c>
      <c r="F46" s="2">
        <v>26.203502257805628</v>
      </c>
      <c r="G46" s="2">
        <v>-4.224562217774297</v>
      </c>
    </row>
    <row r="47" spans="1:7" x14ac:dyDescent="0.2">
      <c r="A47" s="5">
        <v>1986</v>
      </c>
      <c r="B47" s="92">
        <v>36219.4</v>
      </c>
      <c r="C47" s="4">
        <v>28464.1</v>
      </c>
      <c r="D47" s="3">
        <v>-5311.7</v>
      </c>
      <c r="E47" s="2">
        <v>33.241921124847423</v>
      </c>
      <c r="F47" s="2">
        <v>26.124159071927458</v>
      </c>
      <c r="G47" s="2">
        <v>-4.8750424479381778</v>
      </c>
    </row>
    <row r="48" spans="1:7" x14ac:dyDescent="0.2">
      <c r="A48" s="5">
        <v>1987</v>
      </c>
      <c r="B48" s="92">
        <v>37387.300000000003</v>
      </c>
      <c r="C48" s="4">
        <v>29763.599999999999</v>
      </c>
      <c r="D48" s="3">
        <v>-5072.5</v>
      </c>
      <c r="E48" s="2">
        <v>33.060067734262397</v>
      </c>
      <c r="F48" s="2">
        <v>26.318740107349079</v>
      </c>
      <c r="G48" s="2">
        <v>-4.4854053002502452</v>
      </c>
    </row>
    <row r="49" spans="1:7" x14ac:dyDescent="0.2">
      <c r="A49" s="5">
        <v>1988</v>
      </c>
      <c r="B49" s="92">
        <v>37631.699999999997</v>
      </c>
      <c r="C49" s="4">
        <v>32800.400000000001</v>
      </c>
      <c r="D49" s="3">
        <v>-4831.2999999999956</v>
      </c>
      <c r="E49" s="2">
        <v>31.734748950093604</v>
      </c>
      <c r="F49" s="2">
        <v>27.660521832993204</v>
      </c>
      <c r="G49" s="2">
        <v>-4.0742271171004001</v>
      </c>
    </row>
    <row r="50" spans="1:7" x14ac:dyDescent="0.2">
      <c r="A50" s="5">
        <v>1989</v>
      </c>
      <c r="B50" s="92">
        <v>39291.599999999999</v>
      </c>
      <c r="C50" s="4">
        <v>34734.6</v>
      </c>
      <c r="D50" s="3">
        <v>-4557</v>
      </c>
      <c r="E50" s="2">
        <v>30.978271153300323</v>
      </c>
      <c r="F50" s="2">
        <v>27.385442618814846</v>
      </c>
      <c r="G50" s="2">
        <v>-3.5928285344854771</v>
      </c>
    </row>
    <row r="51" spans="1:7" x14ac:dyDescent="0.2">
      <c r="A51" s="5">
        <v>1990</v>
      </c>
      <c r="B51" s="92">
        <v>41041</v>
      </c>
      <c r="C51" s="4">
        <v>36471.599999999999</v>
      </c>
      <c r="D51" s="3">
        <v>-4569.4000000000015</v>
      </c>
      <c r="E51" s="2">
        <v>30.130016958733751</v>
      </c>
      <c r="F51" s="2">
        <v>26.775417911653072</v>
      </c>
      <c r="G51" s="2">
        <v>-3.3545990470806766</v>
      </c>
    </row>
    <row r="52" spans="1:7" x14ac:dyDescent="0.2">
      <c r="A52" s="5">
        <v>1991</v>
      </c>
      <c r="B52" s="92">
        <v>45046.8</v>
      </c>
      <c r="C52" s="4">
        <v>40490</v>
      </c>
      <c r="D52" s="3">
        <v>-4556.8000000000029</v>
      </c>
      <c r="E52" s="2">
        <v>30.836442296502675</v>
      </c>
      <c r="F52" s="2">
        <v>27.717119719611453</v>
      </c>
      <c r="G52" s="2">
        <v>-3.1193225768912214</v>
      </c>
    </row>
    <row r="53" spans="1:7" x14ac:dyDescent="0.2">
      <c r="A53" s="5">
        <v>1992</v>
      </c>
      <c r="B53" s="92">
        <v>47815.82</v>
      </c>
      <c r="C53" s="4">
        <v>42990.559999999998</v>
      </c>
      <c r="D53" s="3">
        <v>-4825.260000000002</v>
      </c>
      <c r="E53" s="2">
        <v>31.007554780262893</v>
      </c>
      <c r="F53" s="2">
        <v>27.878475036801184</v>
      </c>
      <c r="G53" s="2">
        <v>-3.1290797434617117</v>
      </c>
    </row>
    <row r="54" spans="1:7" x14ac:dyDescent="0.2">
      <c r="A54" s="5">
        <v>1993</v>
      </c>
      <c r="B54" s="92">
        <v>50848.09</v>
      </c>
      <c r="C54" s="4">
        <v>43708.71</v>
      </c>
      <c r="D54" s="3">
        <v>-7139.3799999999974</v>
      </c>
      <c r="E54" s="2">
        <v>31.947782106056799</v>
      </c>
      <c r="F54" s="2">
        <v>27.462119879366675</v>
      </c>
      <c r="G54" s="2">
        <v>-4.4856622266901223</v>
      </c>
    </row>
    <row r="55" spans="1:7" x14ac:dyDescent="0.2">
      <c r="A55" s="5">
        <v>1994</v>
      </c>
      <c r="B55" s="92">
        <v>53156.33</v>
      </c>
      <c r="C55" s="4">
        <v>45538.91</v>
      </c>
      <c r="D55" s="3">
        <v>-7617.4199999999983</v>
      </c>
      <c r="E55" s="2">
        <v>31.828231842404648</v>
      </c>
      <c r="F55" s="2">
        <v>27.267175618226457</v>
      </c>
      <c r="G55" s="2">
        <v>-4.5610562241781922</v>
      </c>
    </row>
    <row r="56" spans="1:7" x14ac:dyDescent="0.2">
      <c r="A56" s="5">
        <v>1995</v>
      </c>
      <c r="B56" s="92">
        <v>55565.14</v>
      </c>
      <c r="C56" s="4">
        <v>46996.752</v>
      </c>
      <c r="D56" s="3">
        <v>-8568.387999999999</v>
      </c>
      <c r="E56" s="2">
        <v>31.788928681762531</v>
      </c>
      <c r="F56" s="2">
        <v>26.886936622538531</v>
      </c>
      <c r="G56" s="2">
        <v>-4.9019920592239998</v>
      </c>
    </row>
    <row r="57" spans="1:7" x14ac:dyDescent="0.2">
      <c r="A57" s="5">
        <v>1996</v>
      </c>
      <c r="B57" s="92">
        <v>54852.58</v>
      </c>
      <c r="C57" s="4">
        <v>48358.106999999996</v>
      </c>
      <c r="D57" s="3">
        <v>-6494.4730000000054</v>
      </c>
      <c r="E57" s="2">
        <v>30.379142667257423</v>
      </c>
      <c r="F57" s="2">
        <v>26.782292312804607</v>
      </c>
      <c r="G57" s="2">
        <v>-3.5968503544528163</v>
      </c>
    </row>
    <row r="58" spans="1:7" x14ac:dyDescent="0.2">
      <c r="A58" s="5">
        <v>1997</v>
      </c>
      <c r="B58" s="92">
        <v>60524.55</v>
      </c>
      <c r="C58" s="4">
        <v>55639.561000000002</v>
      </c>
      <c r="D58" s="3">
        <v>-4884.9890000000014</v>
      </c>
      <c r="E58" s="2">
        <v>32.836491772505575</v>
      </c>
      <c r="F58" s="2">
        <v>30.186230000922308</v>
      </c>
      <c r="G58" s="2">
        <v>-2.6502617715832715</v>
      </c>
    </row>
    <row r="59" spans="1:7" x14ac:dyDescent="0.2">
      <c r="A59" s="5">
        <v>1998</v>
      </c>
      <c r="B59" s="92">
        <v>56510.400000000001</v>
      </c>
      <c r="C59" s="4">
        <v>51712.034</v>
      </c>
      <c r="D59" s="3">
        <v>-4798.3660000000018</v>
      </c>
      <c r="E59" s="2">
        <v>29.446149517224132</v>
      </c>
      <c r="F59" s="2">
        <v>26.945841561974039</v>
      </c>
      <c r="G59" s="2">
        <v>-2.5003079552500909</v>
      </c>
    </row>
    <row r="60" spans="1:7" x14ac:dyDescent="0.2">
      <c r="A60" s="5">
        <v>1999</v>
      </c>
      <c r="B60" s="92">
        <v>57249.06</v>
      </c>
      <c r="C60" s="4">
        <v>52293.177000000003</v>
      </c>
      <c r="D60" s="3">
        <v>-4955.8829999999944</v>
      </c>
      <c r="E60" s="2">
        <v>28.72996898617928</v>
      </c>
      <c r="F60" s="2">
        <v>26.242899942790039</v>
      </c>
      <c r="G60" s="2">
        <v>-2.4870690433892357</v>
      </c>
    </row>
    <row r="61" spans="1:7" x14ac:dyDescent="0.2">
      <c r="A61" s="5">
        <v>2000</v>
      </c>
      <c r="B61" s="92">
        <v>58246.877</v>
      </c>
      <c r="C61" s="4">
        <v>55393.358999999997</v>
      </c>
      <c r="D61" s="3">
        <v>-2853.5180000000037</v>
      </c>
      <c r="E61" s="2">
        <v>27.939636117693333</v>
      </c>
      <c r="F61" s="2">
        <v>26.570871667450138</v>
      </c>
      <c r="G61" s="2">
        <v>-1.3687644502431975</v>
      </c>
    </row>
    <row r="62" spans="1:7" x14ac:dyDescent="0.2">
      <c r="A62" s="5">
        <v>2001</v>
      </c>
      <c r="B62" s="92">
        <v>60409.126383000003</v>
      </c>
      <c r="C62" s="4">
        <v>58994.483</v>
      </c>
      <c r="D62" s="3">
        <v>-1414.6433830000024</v>
      </c>
      <c r="E62" s="2">
        <v>28.202074865663558</v>
      </c>
      <c r="F62" s="2">
        <v>27.541646864393726</v>
      </c>
      <c r="G62" s="2">
        <v>-0.66042800126983647</v>
      </c>
    </row>
    <row r="63" spans="1:7" x14ac:dyDescent="0.2">
      <c r="A63" s="5">
        <v>2002</v>
      </c>
      <c r="B63" s="92">
        <v>61818.061869999998</v>
      </c>
      <c r="C63" s="4">
        <v>59428.077060000003</v>
      </c>
      <c r="D63" s="3">
        <v>-2389.9848099999945</v>
      </c>
      <c r="E63" s="2">
        <v>28.031715497734989</v>
      </c>
      <c r="F63" s="2">
        <v>26.947964693985824</v>
      </c>
      <c r="G63" s="2">
        <v>-1.0837508037491643</v>
      </c>
    </row>
    <row r="64" spans="1:7" x14ac:dyDescent="0.2">
      <c r="A64" s="5">
        <v>2003</v>
      </c>
      <c r="B64" s="92">
        <v>61387.150095000005</v>
      </c>
      <c r="C64" s="4">
        <v>57889.528610000001</v>
      </c>
      <c r="D64" s="3">
        <v>-3497.6214850000033</v>
      </c>
      <c r="E64" s="2">
        <v>27.283662862895341</v>
      </c>
      <c r="F64" s="2">
        <v>25.729136789098469</v>
      </c>
      <c r="G64" s="2">
        <v>-1.5545260737968689</v>
      </c>
    </row>
    <row r="65" spans="1:13" x14ac:dyDescent="0.2">
      <c r="A65" s="5">
        <v>2004</v>
      </c>
      <c r="B65" s="92">
        <v>64977.383074999998</v>
      </c>
      <c r="C65" s="4">
        <v>60347.247074999999</v>
      </c>
      <c r="D65" s="3">
        <v>-4630.1359999999986</v>
      </c>
      <c r="E65" s="2">
        <v>27.684349521533136</v>
      </c>
      <c r="F65" s="2">
        <v>25.711627671404464</v>
      </c>
      <c r="G65" s="2">
        <v>-1.9727218501286701</v>
      </c>
    </row>
    <row r="66" spans="1:13" x14ac:dyDescent="0.2">
      <c r="A66" s="5">
        <v>2005</v>
      </c>
      <c r="B66" s="92">
        <v>66041.229709000007</v>
      </c>
      <c r="C66" s="4">
        <v>61492.877664</v>
      </c>
      <c r="D66" s="3">
        <v>-4548.3520450000069</v>
      </c>
      <c r="E66" s="2">
        <v>26.928894895674905</v>
      </c>
      <c r="F66" s="2">
        <v>25.074264164114776</v>
      </c>
      <c r="G66" s="2">
        <v>-1.8546307315601289</v>
      </c>
    </row>
    <row r="67" spans="1:13" x14ac:dyDescent="0.2">
      <c r="A67" s="5">
        <v>2006</v>
      </c>
      <c r="B67" s="92">
        <v>70561.243610000005</v>
      </c>
      <c r="C67" s="4">
        <v>66144.749198000005</v>
      </c>
      <c r="D67" s="3">
        <v>-4416.494412</v>
      </c>
      <c r="E67" s="2">
        <v>27.240147474848861</v>
      </c>
      <c r="F67" s="2">
        <v>25.535161097770953</v>
      </c>
      <c r="G67" s="2">
        <v>-1.7049863770779126</v>
      </c>
    </row>
    <row r="68" spans="1:13" x14ac:dyDescent="0.2">
      <c r="A68" s="5">
        <v>2007</v>
      </c>
      <c r="B68" s="92">
        <v>72331.915718000004</v>
      </c>
      <c r="C68" s="4">
        <v>69462.338755000004</v>
      </c>
      <c r="D68" s="3">
        <v>-2869.5769629999995</v>
      </c>
      <c r="E68" s="2">
        <v>26.396582628275315</v>
      </c>
      <c r="F68" s="2">
        <v>25.34936820487556</v>
      </c>
      <c r="G68" s="2">
        <v>-1.0472144233997516</v>
      </c>
    </row>
    <row r="69" spans="1:13" x14ac:dyDescent="0.2">
      <c r="A69" s="5">
        <v>2008</v>
      </c>
      <c r="B69" s="92">
        <v>80298.266522999998</v>
      </c>
      <c r="C69" s="4">
        <v>70734.196077000001</v>
      </c>
      <c r="D69" s="3">
        <v>-9564.0704459999979</v>
      </c>
      <c r="E69" s="2">
        <v>28.399435013404258</v>
      </c>
      <c r="F69" s="2">
        <v>25.016868877720643</v>
      </c>
      <c r="G69" s="2">
        <v>-3.3825661356836165</v>
      </c>
      <c r="I69" s="9"/>
      <c r="J69" s="7"/>
      <c r="K69" s="7"/>
      <c r="L69" s="7"/>
    </row>
    <row r="70" spans="1:13" x14ac:dyDescent="0.2">
      <c r="A70" s="5">
        <v>2009</v>
      </c>
      <c r="B70" s="93">
        <v>69456.578999999998</v>
      </c>
      <c r="C70" s="4">
        <v>62376.485000000001</v>
      </c>
      <c r="D70" s="3">
        <v>-7080.0939999999973</v>
      </c>
      <c r="E70" s="2">
        <v>25.273664388795495</v>
      </c>
      <c r="F70" s="2">
        <v>22.697379720396775</v>
      </c>
      <c r="G70" s="2">
        <v>-2.5762846683987215</v>
      </c>
      <c r="I70" s="9"/>
      <c r="J70" s="7"/>
      <c r="K70" s="7"/>
      <c r="L70" s="7"/>
    </row>
    <row r="71" spans="1:13" x14ac:dyDescent="0.2">
      <c r="A71" s="5">
        <v>2010</v>
      </c>
      <c r="B71" s="93">
        <v>67286.862999999998</v>
      </c>
      <c r="C71" s="4">
        <v>59434.141000000003</v>
      </c>
      <c r="D71" s="3">
        <v>-7852.7219999999943</v>
      </c>
      <c r="E71" s="2">
        <v>23.510680754864655</v>
      </c>
      <c r="F71" s="2">
        <v>20.766863733721877</v>
      </c>
      <c r="G71" s="2">
        <v>-2.7438170211427773</v>
      </c>
      <c r="I71" s="8"/>
      <c r="J71" s="6"/>
      <c r="K71" s="7"/>
      <c r="L71" s="6"/>
    </row>
    <row r="72" spans="1:13" ht="13.5" x14ac:dyDescent="0.2">
      <c r="A72" s="5" t="s">
        <v>4</v>
      </c>
      <c r="B72" s="93">
        <v>70162.05</v>
      </c>
      <c r="C72" s="4">
        <v>62540.415000000001</v>
      </c>
      <c r="D72" s="3">
        <v>-7621.635000000002</v>
      </c>
      <c r="E72" s="2">
        <v>23.958357520915143</v>
      </c>
      <c r="F72" s="2">
        <v>21.355784531330031</v>
      </c>
      <c r="G72" s="2">
        <v>-2.6025729895851124</v>
      </c>
      <c r="I72" s="8"/>
      <c r="J72" s="7"/>
      <c r="K72" s="6"/>
      <c r="L72" s="6"/>
      <c r="M72" s="6"/>
    </row>
    <row r="73" spans="1:13" ht="13.5" x14ac:dyDescent="0.2">
      <c r="A73" s="5" t="s">
        <v>3</v>
      </c>
      <c r="B73" s="93">
        <v>70162.05</v>
      </c>
      <c r="C73" s="4">
        <v>62540.415000000001</v>
      </c>
      <c r="D73" s="3">
        <v>-7621.635000000002</v>
      </c>
      <c r="E73" s="2">
        <v>23.365542160650062</v>
      </c>
      <c r="F73" s="2">
        <v>20.82736612495005</v>
      </c>
      <c r="G73" s="2">
        <v>-2.5381760357000145</v>
      </c>
      <c r="J73" s="6"/>
      <c r="K73" s="6"/>
      <c r="L73" s="6"/>
      <c r="M73" s="6"/>
    </row>
    <row r="74" spans="1:13" ht="13.5" x14ac:dyDescent="0.2">
      <c r="A74" s="5" t="s">
        <v>2</v>
      </c>
      <c r="B74" s="93">
        <v>73584.811000000002</v>
      </c>
      <c r="C74" s="4">
        <v>64408.023999999998</v>
      </c>
      <c r="D74" s="3">
        <v>-9176.7870000000039</v>
      </c>
      <c r="E74" s="2">
        <v>23.803070130038172</v>
      </c>
      <c r="F74" s="2">
        <v>20.834581095943584</v>
      </c>
      <c r="G74" s="2">
        <v>-2.9684890340945862</v>
      </c>
    </row>
    <row r="76" spans="1:13" s="58" customFormat="1" ht="15.75" customHeight="1" x14ac:dyDescent="0.2">
      <c r="A76" s="58" t="s">
        <v>1</v>
      </c>
    </row>
    <row r="77" spans="1:13" s="57" customFormat="1" ht="74.25" customHeight="1" x14ac:dyDescent="0.2">
      <c r="A77" s="56" t="s">
        <v>0</v>
      </c>
    </row>
  </sheetData>
  <mergeCells count="6">
    <mergeCell ref="A1:XFD1"/>
    <mergeCell ref="A2:XFD2"/>
    <mergeCell ref="A77:XFD77"/>
    <mergeCell ref="A76:XFD76"/>
    <mergeCell ref="A3:XFD3"/>
    <mergeCell ref="A5:XFD5"/>
  </mergeCells>
  <pageMargins left="0.7" right="0.7" top="0.78740157499999996" bottom="0.78740157499999996" header="0.3" footer="0.3"/>
  <pageSetup paperSize="9" scale="57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1"/>
  <sheetViews>
    <sheetView workbookViewId="0">
      <selection sqref="A1:XFD1"/>
    </sheetView>
  </sheetViews>
  <sheetFormatPr baseColWidth="10" defaultColWidth="12.85546875" defaultRowHeight="12" x14ac:dyDescent="0.2"/>
  <cols>
    <col min="1" max="1" width="17.85546875" style="21" customWidth="1"/>
    <col min="2" max="2" width="13.5703125" style="21" customWidth="1"/>
    <col min="3" max="3" width="14.7109375" style="21" customWidth="1"/>
    <col min="4" max="4" width="14.140625" style="21" customWidth="1"/>
    <col min="5" max="5" width="12.7109375" style="21" customWidth="1"/>
    <col min="6" max="6" width="11.42578125" style="21" customWidth="1"/>
    <col min="7" max="16384" width="12.85546875" style="21"/>
  </cols>
  <sheetData>
    <row r="1" spans="1:6" s="62" customFormat="1" x14ac:dyDescent="0.2">
      <c r="A1" s="61" t="s">
        <v>23</v>
      </c>
      <c r="B1" s="61"/>
      <c r="C1" s="61"/>
      <c r="D1" s="61"/>
      <c r="E1" s="61"/>
      <c r="F1" s="61"/>
    </row>
    <row r="2" spans="1:6" s="62" customFormat="1" x14ac:dyDescent="0.2">
      <c r="A2" s="61" t="s">
        <v>22</v>
      </c>
      <c r="B2" s="61"/>
      <c r="C2" s="61"/>
      <c r="D2" s="61"/>
      <c r="E2" s="61"/>
      <c r="F2" s="61"/>
    </row>
    <row r="3" spans="1:6" s="69" customFormat="1" x14ac:dyDescent="0.2">
      <c r="A3" s="68"/>
      <c r="B3" s="68"/>
      <c r="C3" s="68"/>
      <c r="D3" s="68"/>
      <c r="E3" s="68"/>
      <c r="F3" s="68"/>
    </row>
    <row r="4" spans="1:6" s="27" customFormat="1" ht="27.75" customHeight="1" x14ac:dyDescent="0.2">
      <c r="A4" s="30"/>
      <c r="B4" s="29" t="s">
        <v>21</v>
      </c>
      <c r="C4" s="29" t="s">
        <v>20</v>
      </c>
      <c r="D4" s="29" t="s">
        <v>19</v>
      </c>
      <c r="E4" s="29" t="s">
        <v>18</v>
      </c>
      <c r="F4" s="28" t="s">
        <v>17</v>
      </c>
    </row>
    <row r="5" spans="1:6" s="70" customFormat="1" ht="18.75" customHeight="1" x14ac:dyDescent="0.2"/>
    <row r="6" spans="1:6" ht="12.75" x14ac:dyDescent="0.2">
      <c r="A6" s="26">
        <v>1980</v>
      </c>
      <c r="B6" s="24">
        <f>'[1]Kurztabelle Staatsquoten '!C34</f>
        <v>36307.549724110351</v>
      </c>
      <c r="C6" s="24">
        <f>'[1]Kurztabelle Staatsquoten '!E34</f>
        <v>29958.683366842637</v>
      </c>
      <c r="D6" s="24">
        <f>'[1]Kurztabelle Staatsquoten '!I34</f>
        <v>37905.261033604897</v>
      </c>
      <c r="E6" s="23">
        <f>'[1]Kurztabelle Staatsquoten '!K34</f>
        <v>-1597.7113094945457</v>
      </c>
      <c r="F6" s="22">
        <f>'[1]Kurztabelle Staatsquoten '!B34</f>
        <v>76595.709999999992</v>
      </c>
    </row>
    <row r="7" spans="1:6" ht="12.75" x14ac:dyDescent="0.2">
      <c r="A7" s="26">
        <v>1981</v>
      </c>
      <c r="B7" s="24">
        <f>'[1]Kurztabelle Staatsquoten '!C35</f>
        <v>39866.348741482645</v>
      </c>
      <c r="C7" s="24">
        <f>'[1]Kurztabelle Staatsquoten '!E35</f>
        <v>32704.844203264351</v>
      </c>
      <c r="D7" s="24">
        <f>'[1]Kurztabelle Staatsquoten '!I35</f>
        <v>41578.290257091503</v>
      </c>
      <c r="E7" s="23">
        <f>'[1]Kurztabelle Staatsquoten '!K35</f>
        <v>-1711.9415156088642</v>
      </c>
      <c r="F7" s="22">
        <f>'[1]Kurztabelle Staatsquoten '!B35</f>
        <v>81596.948999999993</v>
      </c>
    </row>
    <row r="8" spans="1:6" ht="14.25" customHeight="1" x14ac:dyDescent="0.2">
      <c r="A8" s="26">
        <v>1982</v>
      </c>
      <c r="B8" s="24">
        <f>'[1]Kurztabelle Staatsquoten '!C36</f>
        <v>41975.760542577613</v>
      </c>
      <c r="C8" s="24">
        <f>'[1]Kurztabelle Staatsquoten '!E36</f>
        <v>34265.796652134079</v>
      </c>
      <c r="D8" s="24">
        <f>'[1]Kurztabelle Staatsquoten '!I36</f>
        <v>45173.382243393527</v>
      </c>
      <c r="E8" s="23">
        <f>'[1]Kurztabelle Staatsquoten '!K36</f>
        <v>-3197.6217008159033</v>
      </c>
      <c r="F8" s="22">
        <f>'[1]Kurztabelle Staatsquoten '!B36</f>
        <v>87625.032000000007</v>
      </c>
    </row>
    <row r="9" spans="1:6" ht="12.75" x14ac:dyDescent="0.2">
      <c r="A9" s="26">
        <v>1983</v>
      </c>
      <c r="B9" s="24">
        <f>'[1]Kurztabelle Staatsquoten '!C37</f>
        <v>44315.688516049886</v>
      </c>
      <c r="C9" s="24">
        <f>'[1]Kurztabelle Staatsquoten '!E37</f>
        <v>36135.938269606537</v>
      </c>
      <c r="D9" s="24">
        <f>'[1]Kurztabelle Staatsquoten '!I37</f>
        <v>48525.402441126425</v>
      </c>
      <c r="E9" s="23">
        <f>'[1]Kurztabelle Staatsquoten '!K37</f>
        <v>-4209.7139250765313</v>
      </c>
      <c r="F9" s="22">
        <f>'[1]Kurztabelle Staatsquoten '!B37</f>
        <v>93331.880999999994</v>
      </c>
    </row>
    <row r="10" spans="1:6" ht="12.75" x14ac:dyDescent="0.2">
      <c r="A10" s="26">
        <v>1984</v>
      </c>
      <c r="B10" s="24">
        <f>'[1]Kurztabelle Staatsquoten '!C38</f>
        <v>48188.708841996799</v>
      </c>
      <c r="C10" s="24">
        <f>'[1]Kurztabelle Staatsquoten '!E38</f>
        <v>39517.225999396724</v>
      </c>
      <c r="D10" s="24">
        <f>'[1]Kurztabelle Staatsquoten '!I38</f>
        <v>51071.875905946101</v>
      </c>
      <c r="E10" s="23">
        <f>'[1]Kurztabelle Staatsquoten '!K38</f>
        <v>-2883.1670639493163</v>
      </c>
      <c r="F10" s="22">
        <f>'[1]Kurztabelle Staatsquoten '!B38</f>
        <v>98011.346000000005</v>
      </c>
    </row>
    <row r="11" spans="1:6" ht="12.75" x14ac:dyDescent="0.2">
      <c r="A11" s="26">
        <v>1985</v>
      </c>
      <c r="B11" s="24">
        <f>'[1]Kurztabelle Staatsquoten '!C39</f>
        <v>51667.047506797586</v>
      </c>
      <c r="C11" s="24">
        <f>'[1]Kurztabelle Staatsquoten '!E39</f>
        <v>42453.660836349962</v>
      </c>
      <c r="D11" s="24">
        <f>'[1]Kurztabelle Staatsquoten '!I39</f>
        <v>54847.812727862016</v>
      </c>
      <c r="E11" s="23">
        <f>'[1]Kurztabelle Staatsquoten '!K39</f>
        <v>-3180.7652210644264</v>
      </c>
      <c r="F11" s="22">
        <f>'[1]Kurztabelle Staatsquoten '!B39</f>
        <v>103419.239</v>
      </c>
    </row>
    <row r="12" spans="1:6" ht="12.75" x14ac:dyDescent="0.2">
      <c r="A12" s="26">
        <v>1986</v>
      </c>
      <c r="B12" s="24">
        <f>'[1]Kurztabelle Staatsquoten '!C40</f>
        <v>54132.458781260233</v>
      </c>
      <c r="C12" s="24">
        <f>'[1]Kurztabelle Staatsquoten '!E40</f>
        <v>44471.24333670568</v>
      </c>
      <c r="D12" s="24">
        <f>'[1]Kurztabelle Staatsquoten '!I40</f>
        <v>58628.251281081793</v>
      </c>
      <c r="E12" s="23">
        <f>'[1]Kurztabelle Staatsquoten '!K40</f>
        <v>-4495.7924998215667</v>
      </c>
      <c r="F12" s="22">
        <f>'[1]Kurztabelle Staatsquoten '!B40</f>
        <v>108956.92200000001</v>
      </c>
    </row>
    <row r="13" spans="1:6" ht="12.75" x14ac:dyDescent="0.2">
      <c r="A13" s="26">
        <v>1987</v>
      </c>
      <c r="B13" s="24">
        <f>'[1]Kurztabelle Staatsquoten '!C41</f>
        <v>55794.145128674638</v>
      </c>
      <c r="C13" s="24">
        <f>'[1]Kurztabelle Staatsquoten '!E41</f>
        <v>45656.911608940856</v>
      </c>
      <c r="D13" s="24">
        <f>'[1]Kurztabelle Staatsquoten '!I41</f>
        <v>61145.516577766837</v>
      </c>
      <c r="E13" s="23">
        <f>'[1]Kurztabelle Staatsquoten '!K41</f>
        <v>-5351.3714490921757</v>
      </c>
      <c r="F13" s="22">
        <f>'[1]Kurztabelle Staatsquoten '!B41</f>
        <v>113089.09199999999</v>
      </c>
    </row>
    <row r="14" spans="1:6" ht="12.75" x14ac:dyDescent="0.2">
      <c r="A14" s="26">
        <v>1988</v>
      </c>
      <c r="B14" s="24">
        <f>'[1]Kurztabelle Staatsquoten '!C42</f>
        <v>58776.520904962803</v>
      </c>
      <c r="C14" s="24">
        <f>'[1]Kurztabelle Staatsquoten '!E42</f>
        <v>48091.22091883215</v>
      </c>
      <c r="D14" s="24">
        <f>'[1]Kurztabelle Staatsquoten '!I42</f>
        <v>62940.548257014656</v>
      </c>
      <c r="E14" s="23">
        <f>'[1]Kurztabelle Staatsquoten '!K42</f>
        <v>-4164.0273520518695</v>
      </c>
      <c r="F14" s="22">
        <f>'[1]Kurztabelle Staatsquoten '!B42</f>
        <v>118582.10699999999</v>
      </c>
    </row>
    <row r="15" spans="1:6" ht="12.75" x14ac:dyDescent="0.2">
      <c r="A15" s="26">
        <v>1989</v>
      </c>
      <c r="B15" s="24">
        <f>'[1]Kurztabelle Staatsquoten '!C43</f>
        <v>61451.477181711256</v>
      </c>
      <c r="C15" s="24">
        <f>'[1]Kurztabelle Staatsquoten '!E43</f>
        <v>50090.663276208594</v>
      </c>
      <c r="D15" s="24">
        <f>'[1]Kurztabelle Staatsquoten '!I43</f>
        <v>65441.336497519151</v>
      </c>
      <c r="E15" s="23">
        <f>'[1]Kurztabelle Staatsquoten '!K43</f>
        <v>-3989.8593158078893</v>
      </c>
      <c r="F15" s="22">
        <f>'[1]Kurztabelle Staatsquoten '!B43</f>
        <v>126835.81</v>
      </c>
    </row>
    <row r="16" spans="1:6" ht="12.75" x14ac:dyDescent="0.2">
      <c r="A16" s="26">
        <v>1990</v>
      </c>
      <c r="B16" s="24">
        <f>'[1]Kurztabelle Staatsquoten '!C44</f>
        <v>66591.617649620239</v>
      </c>
      <c r="C16" s="24">
        <f>'[1]Kurztabelle Staatsquoten '!E44</f>
        <v>54191.782192647384</v>
      </c>
      <c r="D16" s="24">
        <f>'[1]Kurztabelle Staatsquoten '!I44</f>
        <v>70139.178364685402</v>
      </c>
      <c r="E16" s="23">
        <f>'[1]Kurztabelle Staatsquoten '!K44</f>
        <v>-3547.5607150651808</v>
      </c>
      <c r="F16" s="22">
        <f>'[1]Kurztabelle Staatsquoten '!B44</f>
        <v>136212.90899999999</v>
      </c>
    </row>
    <row r="17" spans="1:6" ht="12.75" x14ac:dyDescent="0.2">
      <c r="A17" s="26">
        <v>1991</v>
      </c>
      <c r="B17" s="24">
        <f>'[1]Kurztabelle Staatsquoten '!C45</f>
        <v>72366.990512682445</v>
      </c>
      <c r="C17" s="24">
        <f>'[1]Kurztabelle Staatsquoten '!E45</f>
        <v>59090.703175081908</v>
      </c>
      <c r="D17" s="24">
        <f>'[1]Kurztabelle Staatsquoten '!I45</f>
        <v>76770.69732597041</v>
      </c>
      <c r="E17" s="23">
        <f>'[1]Kurztabelle Staatsquoten '!K45</f>
        <v>-4403.706813287964</v>
      </c>
      <c r="F17" s="22">
        <f>'[1]Kurztabelle Staatsquoten '!B45</f>
        <v>146083.16199999998</v>
      </c>
    </row>
    <row r="18" spans="1:6" ht="12.75" x14ac:dyDescent="0.2">
      <c r="A18" s="26">
        <v>1992</v>
      </c>
      <c r="B18" s="24">
        <f>'[1]Kurztabelle Staatsquoten '!C46</f>
        <v>79072.78909517682</v>
      </c>
      <c r="C18" s="24">
        <f>'[1]Kurztabelle Staatsquoten '!E46</f>
        <v>64322.464813051134</v>
      </c>
      <c r="D18" s="24">
        <f>'[1]Kurztabelle Staatsquoten '!I46</f>
        <v>82261.578971877971</v>
      </c>
      <c r="E18" s="23">
        <f>'[1]Kurztabelle Staatsquoten '!K46</f>
        <v>-3188.7898767011443</v>
      </c>
      <c r="F18" s="22">
        <f>'[1]Kurztabelle Staatsquoten '!B46</f>
        <v>154206.88100000002</v>
      </c>
    </row>
    <row r="19" spans="1:6" ht="12.75" x14ac:dyDescent="0.2">
      <c r="A19" s="26">
        <v>1993</v>
      </c>
      <c r="B19" s="24">
        <f>'[1]Kurztabelle Staatsquoten '!C47</f>
        <v>82598.270307696293</v>
      </c>
      <c r="C19" s="24">
        <f>'[1]Kurztabelle Staatsquoten '!E47</f>
        <v>67417.266853583307</v>
      </c>
      <c r="D19" s="24">
        <f>'[1]Kurztabelle Staatsquoten '!I47</f>
        <v>89740.855540789096</v>
      </c>
      <c r="E19" s="23">
        <f>'[1]Kurztabelle Staatsquoten '!K47</f>
        <v>-7142.5852330927883</v>
      </c>
      <c r="F19" s="22">
        <f>'[1]Kurztabelle Staatsquoten '!B47</f>
        <v>159160.39599999998</v>
      </c>
    </row>
    <row r="20" spans="1:6" ht="12.75" x14ac:dyDescent="0.2">
      <c r="A20" s="26">
        <v>1994</v>
      </c>
      <c r="B20" s="24">
        <f>'[1]Kurztabelle Staatsquoten '!C48</f>
        <v>85311.783844369231</v>
      </c>
      <c r="C20" s="24">
        <f>'[1]Kurztabelle Staatsquoten '!E48</f>
        <v>69398.102262418513</v>
      </c>
      <c r="D20" s="24">
        <f>'[1]Kurztabelle Staatsquoten '!I48</f>
        <v>93636.663538691486</v>
      </c>
      <c r="E20" s="23">
        <f>'[1]Kurztabelle Staatsquoten '!K48</f>
        <v>-8324.8796943222587</v>
      </c>
      <c r="F20" s="22">
        <f>'[1]Kurztabelle Staatsquoten '!B48</f>
        <v>167009.878</v>
      </c>
    </row>
    <row r="21" spans="1:6" ht="13.9" customHeight="1" x14ac:dyDescent="0.2">
      <c r="A21" s="26">
        <v>1995</v>
      </c>
      <c r="B21" s="24">
        <f>'[1]Kurztabelle Staatsquoten '!C49</f>
        <v>88147.656218820252</v>
      </c>
      <c r="C21" s="24">
        <f>'[1]Kurztabelle Staatsquoten '!E49</f>
        <v>72305.534169995852</v>
      </c>
      <c r="D21" s="24">
        <f>'[1]Kurztabelle Staatsquoten '!I49</f>
        <v>98256.285963938106</v>
      </c>
      <c r="E21" s="23">
        <f>'[1]Kurztabelle Staatsquoten '!K49</f>
        <v>-10108.629745117854</v>
      </c>
      <c r="F21" s="22">
        <f>'[1]Kurztabelle Staatsquoten '!B49</f>
        <v>174794.21900000001</v>
      </c>
    </row>
    <row r="22" spans="1:6" ht="12.75" x14ac:dyDescent="0.2">
      <c r="A22" s="26">
        <v>1996</v>
      </c>
      <c r="B22" s="24">
        <f>'[1]Kurztabelle Staatsquoten '!C50</f>
        <v>93389.152522250632</v>
      </c>
      <c r="C22" s="24">
        <f>'[1]Kurztabelle Staatsquoten '!E50</f>
        <v>77247.951140316465</v>
      </c>
      <c r="D22" s="24">
        <f>'[1]Kurztabelle Staatsquoten '!I50</f>
        <v>100575.97285997802</v>
      </c>
      <c r="E22" s="23">
        <f>'[1]Kurztabelle Staatsquoten '!K50</f>
        <v>-7186.8203377273894</v>
      </c>
      <c r="F22" s="22">
        <f>'[1]Kurztabelle Staatsquoten '!B50</f>
        <v>180560.06599999999</v>
      </c>
    </row>
    <row r="23" spans="1:6" ht="12.75" x14ac:dyDescent="0.2">
      <c r="A23" s="26">
        <v>1997</v>
      </c>
      <c r="B23" s="24">
        <f>'[1]Kurztabelle Staatsquoten '!C51</f>
        <v>94977.864406875771</v>
      </c>
      <c r="C23" s="24">
        <f>'[1]Kurztabelle Staatsquoten '!E51</f>
        <v>81381.703332687117</v>
      </c>
      <c r="D23" s="24">
        <f>'[1]Kurztabelle Staatsquoten '!I51</f>
        <v>98304.63508896422</v>
      </c>
      <c r="E23" s="23">
        <f>'[1]Kurztabelle Staatsquoten '!K51</f>
        <v>-3326.7706820884487</v>
      </c>
      <c r="F23" s="22">
        <f>'[1]Kurztabelle Staatsquoten '!B51</f>
        <v>184320.967</v>
      </c>
    </row>
    <row r="24" spans="1:6" ht="12.75" x14ac:dyDescent="0.2">
      <c r="A24" s="26">
        <v>1998</v>
      </c>
      <c r="B24" s="24">
        <f>'[1]Kurztabelle Staatsquoten '!C52</f>
        <v>98309.294564251657</v>
      </c>
      <c r="C24" s="24">
        <f>'[1]Kurztabelle Staatsquoten '!E52</f>
        <v>84659.827124527335</v>
      </c>
      <c r="D24" s="24">
        <f>'[1]Kurztabelle Staatsquoten '!I52</f>
        <v>102823.81270939899</v>
      </c>
      <c r="E24" s="23">
        <f>'[1]Kurztabelle Staatsquoten '!K52</f>
        <v>-4514.5181451473327</v>
      </c>
      <c r="F24" s="22">
        <f>'[1]Kurztabelle Staatsquoten '!B52</f>
        <v>191911.29499999998</v>
      </c>
    </row>
    <row r="25" spans="1:6" ht="12.75" x14ac:dyDescent="0.2">
      <c r="A25" s="26">
        <v>1999</v>
      </c>
      <c r="B25" s="24">
        <f>'[1]Kurztabelle Staatsquoten '!C53</f>
        <v>101622.39695570359</v>
      </c>
      <c r="C25" s="24">
        <f>'[1]Kurztabelle Staatsquoten '!E53</f>
        <v>87191.587202040857</v>
      </c>
      <c r="D25" s="24">
        <f>'[1]Kurztabelle Staatsquoten '!I53</f>
        <v>106199.03416730824</v>
      </c>
      <c r="E25" s="23">
        <f>'[1]Kurztabelle Staatsquoten '!K53</f>
        <v>-4576.637211604655</v>
      </c>
      <c r="F25" s="22">
        <f>'[1]Kurztabelle Staatsquoten '!B53</f>
        <v>199266.448</v>
      </c>
    </row>
    <row r="26" spans="1:6" ht="12.75" x14ac:dyDescent="0.2">
      <c r="A26" s="26">
        <v>2000</v>
      </c>
      <c r="B26" s="24">
        <f>'[1]Kurztabelle Staatsquoten '!C54</f>
        <v>104442.57819820433</v>
      </c>
      <c r="C26" s="24">
        <f>'[1]Kurztabelle Staatsquoten '!E54</f>
        <v>89731.201950820439</v>
      </c>
      <c r="D26" s="24">
        <f>'[1]Kurztabelle Staatsquoten '!I54</f>
        <v>107941.77320404552</v>
      </c>
      <c r="E26" s="23">
        <f>'[1]Kurztabelle Staatsquoten '!K54</f>
        <v>-3499.1950058411894</v>
      </c>
      <c r="F26" s="22">
        <f>'[1]Kurztabelle Staatsquoten '!B54</f>
        <v>208473.592</v>
      </c>
    </row>
    <row r="27" spans="1:6" ht="12.75" x14ac:dyDescent="0.2">
      <c r="A27" s="26">
        <v>2001</v>
      </c>
      <c r="B27" s="24">
        <f>'[1]Kurztabelle Staatsquoten '!C55</f>
        <v>109463.11528104615</v>
      </c>
      <c r="C27" s="24">
        <f>'[1]Kurztabelle Staatsquoten '!E55</f>
        <v>96175.278042839462</v>
      </c>
      <c r="D27" s="24">
        <f>'[1]Kurztabelle Staatsquoten '!I55</f>
        <v>109568.00185701239</v>
      </c>
      <c r="E27" s="23">
        <f>'[1]Kurztabelle Staatsquoten '!K55</f>
        <v>-104.88657596624398</v>
      </c>
      <c r="F27" s="22">
        <f>'[1]Kurztabelle Staatsquoten '!B55</f>
        <v>214200.92299999998</v>
      </c>
    </row>
    <row r="28" spans="1:6" ht="12.75" x14ac:dyDescent="0.2">
      <c r="A28" s="26">
        <v>2002</v>
      </c>
      <c r="B28" s="24">
        <f>'[1]Kurztabelle Staatsquoten '!C56</f>
        <v>109744.69336985196</v>
      </c>
      <c r="C28" s="24">
        <f>'[1]Kurztabelle Staatsquoten '!E56</f>
        <v>96146.809781983466</v>
      </c>
      <c r="D28" s="24">
        <f>'[1]Kurztabelle Staatsquoten '!I56</f>
        <v>111309.32146576536</v>
      </c>
      <c r="E28" s="23">
        <f>'[1]Kurztabelle Staatsquoten '!K56</f>
        <v>-1564.6280959134019</v>
      </c>
      <c r="F28" s="22">
        <f>'[1]Kurztabelle Staatsquoten '!B56</f>
        <v>220529.174</v>
      </c>
    </row>
    <row r="29" spans="1:6" ht="12.75" x14ac:dyDescent="0.2">
      <c r="A29" s="26">
        <v>2003</v>
      </c>
      <c r="B29" s="24">
        <f>'[1]Kurztabelle Staatsquoten '!C57</f>
        <v>111746.28452594043</v>
      </c>
      <c r="C29" s="24">
        <f>'[1]Kurztabelle Staatsquoten '!E57</f>
        <v>97732.575447712239</v>
      </c>
      <c r="D29" s="24">
        <f>'[1]Kurztabelle Staatsquoten '!I57</f>
        <v>115136.39083333587</v>
      </c>
      <c r="E29" s="23">
        <f>'[1]Kurztabelle Staatsquoten '!K57</f>
        <v>-3390.1063073954429</v>
      </c>
      <c r="F29" s="22">
        <f>'[1]Kurztabelle Staatsquoten '!B57</f>
        <v>224995.95800000001</v>
      </c>
    </row>
    <row r="30" spans="1:6" ht="12.75" x14ac:dyDescent="0.2">
      <c r="A30" s="26">
        <v>2004</v>
      </c>
      <c r="B30" s="24">
        <f>'[1]Kurztabelle Staatsquoten '!C58</f>
        <v>115454.91610581253</v>
      </c>
      <c r="C30" s="24">
        <f>'[1]Kurztabelle Staatsquoten '!E58</f>
        <v>100913.8111943937</v>
      </c>
      <c r="D30" s="24">
        <f>'[1]Kurztabelle Staatsquoten '!I58</f>
        <v>125894.62400877345</v>
      </c>
      <c r="E30" s="23">
        <f>'[1]Kurztabelle Staatsquoten '!K58</f>
        <v>-10439.707902960916</v>
      </c>
      <c r="F30" s="22">
        <f>'[1]Kurztabelle Staatsquoten '!B58</f>
        <v>234707.83</v>
      </c>
    </row>
    <row r="31" spans="1:6" ht="12.75" x14ac:dyDescent="0.2">
      <c r="A31" s="26">
        <v>2005</v>
      </c>
      <c r="B31" s="24">
        <f>'[1]Kurztabelle Staatsquoten '!C59</f>
        <v>118165.0654790136</v>
      </c>
      <c r="C31" s="24">
        <f>'[1]Kurztabelle Staatsquoten '!E59</f>
        <v>103144.49512933264</v>
      </c>
      <c r="D31" s="24">
        <f>'[1]Kurztabelle Staatsquoten '!I59</f>
        <v>122327.40012816162</v>
      </c>
      <c r="E31" s="23">
        <f>'[1]Kurztabelle Staatsquoten '!K59</f>
        <v>-4162.3346491480188</v>
      </c>
      <c r="F31" s="22">
        <f>'[1]Kurztabelle Staatsquoten '!B59</f>
        <v>245243.41399999999</v>
      </c>
    </row>
    <row r="32" spans="1:6" ht="12.75" x14ac:dyDescent="0.2">
      <c r="A32" s="26">
        <v>2006</v>
      </c>
      <c r="B32" s="24">
        <f>'[1]Kurztabelle Staatsquoten '!C60</f>
        <v>122954.76125021945</v>
      </c>
      <c r="C32" s="24">
        <f>'[1]Kurztabelle Staatsquoten '!E60</f>
        <v>107407.20205522806</v>
      </c>
      <c r="D32" s="24">
        <f>'[1]Kurztabelle Staatsquoten '!I60</f>
        <v>126961.25476571108</v>
      </c>
      <c r="E32" s="23">
        <f>'[1]Kurztabelle Staatsquoten '!K60</f>
        <v>-4006.4935154916311</v>
      </c>
      <c r="F32" s="22">
        <f>'[1]Kurztabelle Staatsquoten '!B60</f>
        <v>259034.47699999998</v>
      </c>
    </row>
    <row r="33" spans="1:6" ht="12.75" x14ac:dyDescent="0.2">
      <c r="A33" s="26">
        <v>2007</v>
      </c>
      <c r="B33" s="24">
        <f>'[1]Kurztabelle Staatsquoten '!C61</f>
        <v>130456.29409177425</v>
      </c>
      <c r="C33" s="24">
        <f>'[1]Kurztabelle Staatsquoten '!E61</f>
        <v>114265.24333538853</v>
      </c>
      <c r="D33" s="24">
        <f>'[1]Kurztabelle Staatsquoten '!I61</f>
        <v>132828.06997006692</v>
      </c>
      <c r="E33" s="23">
        <f>'[1]Kurztabelle Staatsquoten '!K61</f>
        <v>-2371.7758782926685</v>
      </c>
      <c r="F33" s="22">
        <f>'[1]Kurztabelle Staatsquoten '!B61</f>
        <v>274019.77900000004</v>
      </c>
    </row>
    <row r="34" spans="1:6" ht="12.75" x14ac:dyDescent="0.2">
      <c r="A34" s="26">
        <v>2008</v>
      </c>
      <c r="B34" s="24">
        <f>'[1]Kurztabelle Staatsquoten '!C62</f>
        <v>136655.95321293076</v>
      </c>
      <c r="C34" s="24">
        <f>'[1]Kurztabelle Staatsquoten '!E62</f>
        <v>120667.48654329148</v>
      </c>
      <c r="D34" s="24">
        <f>'[1]Kurztabelle Staatsquoten '!I62</f>
        <v>139290.74123863329</v>
      </c>
      <c r="E34" s="23">
        <f>'[1]Kurztabelle Staatsquoten '!K62</f>
        <v>-2634.7880257025245</v>
      </c>
      <c r="F34" s="22">
        <f>'[1]Kurztabelle Staatsquoten '!B62</f>
        <v>282745.99400000001</v>
      </c>
    </row>
    <row r="35" spans="1:6" ht="12.75" x14ac:dyDescent="0.2">
      <c r="A35" s="26">
        <v>2009</v>
      </c>
      <c r="B35" s="24">
        <f>'[1]Kurztabelle Staatsquoten '!C63</f>
        <v>133968.71954245356</v>
      </c>
      <c r="C35" s="24">
        <f>'[1]Kurztabelle Staatsquoten '!E63</f>
        <v>117050.47909566096</v>
      </c>
      <c r="D35" s="24">
        <f>'[1]Kurztabelle Staatsquoten '!I63</f>
        <v>145299.44246727985</v>
      </c>
      <c r="E35" s="23">
        <f>'[1]Kurztabelle Staatsquoten '!K63</f>
        <v>-11330.722924826288</v>
      </c>
      <c r="F35" s="22">
        <f>'[1]Kurztabelle Staatsquoten '!B63</f>
        <v>274818.18</v>
      </c>
    </row>
    <row r="36" spans="1:6" ht="12.75" x14ac:dyDescent="0.2">
      <c r="A36" s="26">
        <v>2010</v>
      </c>
      <c r="B36" s="24">
        <f>'[1]Kurztabelle Staatsquoten '!C64</f>
        <v>137791.63846368791</v>
      </c>
      <c r="C36" s="24">
        <f>'[1]Kurztabelle Staatsquoten '!E64</f>
        <v>120191.90423559331</v>
      </c>
      <c r="D36" s="24">
        <v>150366</v>
      </c>
      <c r="E36" s="23">
        <f>B36-D36</f>
        <v>-12574.361536312092</v>
      </c>
      <c r="F36" s="22">
        <f>'[1]Kurztabelle Staatsquoten '!B64</f>
        <v>286197.29000000004</v>
      </c>
    </row>
    <row r="37" spans="1:6" ht="13.5" x14ac:dyDescent="0.2">
      <c r="A37" s="25" t="s">
        <v>16</v>
      </c>
      <c r="B37" s="24">
        <v>143970</v>
      </c>
      <c r="C37" s="24">
        <f>'[1]Kurztabelle Staatsquoten '!E65</f>
        <v>125810.50793571</v>
      </c>
      <c r="D37" s="24">
        <v>154695</v>
      </c>
      <c r="E37" s="23">
        <f>B37-D37</f>
        <v>-10725</v>
      </c>
      <c r="F37" s="22">
        <v>300280</v>
      </c>
    </row>
    <row r="38" spans="1:6" ht="13.5" x14ac:dyDescent="0.2">
      <c r="A38" s="25" t="s">
        <v>15</v>
      </c>
      <c r="B38" s="24">
        <f>'[1]Kurztabelle Staatsquoten '!C66</f>
        <v>148347.43872813036</v>
      </c>
      <c r="C38" s="24">
        <f>'[1]Kurztabelle Staatsquoten '!E66</f>
        <v>130034.88424118327</v>
      </c>
      <c r="D38" s="24">
        <f>'[1]Kurztabelle Staatsquoten '!I66</f>
        <v>158373</v>
      </c>
      <c r="E38" s="23">
        <f>'[1]Kurztabelle Staatsquoten '!K66</f>
        <v>-10025.561271869636</v>
      </c>
      <c r="F38" s="22">
        <f>'[1]Kurztabelle Staatsquoten '!B66</f>
        <v>309140</v>
      </c>
    </row>
    <row r="40" spans="1:6" s="67" customFormat="1" ht="16.5" customHeight="1" x14ac:dyDescent="0.2">
      <c r="A40" s="64" t="s">
        <v>14</v>
      </c>
      <c r="B40" s="66"/>
      <c r="C40" s="66"/>
      <c r="D40" s="66"/>
      <c r="E40" s="66"/>
      <c r="F40" s="66"/>
    </row>
    <row r="41" spans="1:6" s="65" customFormat="1" ht="34.5" customHeight="1" x14ac:dyDescent="0.2">
      <c r="A41" s="63" t="s">
        <v>13</v>
      </c>
      <c r="B41" s="64"/>
      <c r="C41" s="64"/>
      <c r="D41" s="64"/>
      <c r="E41" s="64"/>
      <c r="F41" s="64"/>
    </row>
  </sheetData>
  <mergeCells count="6">
    <mergeCell ref="A1:XFD1"/>
    <mergeCell ref="A2:XFD2"/>
    <mergeCell ref="A41:XFD41"/>
    <mergeCell ref="A40:XFD40"/>
    <mergeCell ref="A3:XFD3"/>
    <mergeCell ref="A5:XFD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1"/>
  <sheetViews>
    <sheetView zoomScaleNormal="100" workbookViewId="0">
      <selection sqref="A1:XFD1"/>
    </sheetView>
  </sheetViews>
  <sheetFormatPr baseColWidth="10" defaultRowHeight="12.75" x14ac:dyDescent="0.2"/>
  <cols>
    <col min="1" max="1" width="14.85546875" customWidth="1"/>
    <col min="3" max="3" width="19.85546875" bestFit="1" customWidth="1"/>
  </cols>
  <sheetData>
    <row r="1" spans="1:5" s="71" customFormat="1" x14ac:dyDescent="0.2">
      <c r="A1" s="71" t="s">
        <v>30</v>
      </c>
    </row>
    <row r="2" spans="1:5" s="71" customFormat="1" x14ac:dyDescent="0.2">
      <c r="A2" s="71" t="s">
        <v>29</v>
      </c>
    </row>
    <row r="3" spans="1:5" s="74" customFormat="1" x14ac:dyDescent="0.2"/>
    <row r="4" spans="1:5" ht="25.5" x14ac:dyDescent="0.2">
      <c r="B4" s="35" t="s">
        <v>21</v>
      </c>
      <c r="C4" s="35" t="s">
        <v>20</v>
      </c>
      <c r="D4" s="35" t="s">
        <v>19</v>
      </c>
      <c r="E4" s="35" t="s">
        <v>28</v>
      </c>
    </row>
    <row r="5" spans="1:5" s="71" customFormat="1" x14ac:dyDescent="0.2">
      <c r="A5" s="75"/>
    </row>
    <row r="6" spans="1:5" x14ac:dyDescent="0.2">
      <c r="A6">
        <v>1980</v>
      </c>
      <c r="B6" s="31">
        <f>'[1]Kurztabelle Staatsquoten '!D34</f>
        <v>47.401544713287933</v>
      </c>
      <c r="C6" s="31">
        <f>'[1]Kurztabelle Staatsquoten '!F34</f>
        <v>39.112743216092184</v>
      </c>
      <c r="D6" s="31">
        <f>'[1]Kurztabelle Staatsquoten '!J34</f>
        <v>49.487446534022467</v>
      </c>
      <c r="E6" s="31">
        <f>'[1]Kurztabelle Staatsquoten '!L34</f>
        <v>-2.085901820734537</v>
      </c>
    </row>
    <row r="7" spans="1:5" x14ac:dyDescent="0.2">
      <c r="A7">
        <v>1981</v>
      </c>
      <c r="B7" s="31">
        <f>'[1]Kurztabelle Staatsquoten '!D35</f>
        <v>48.857646309156301</v>
      </c>
      <c r="C7" s="31">
        <f>'[1]Kurztabelle Staatsquoten '!F35</f>
        <v>40.080964550849018</v>
      </c>
      <c r="D7" s="31">
        <f>'[1]Kurztabelle Staatsquoten '!J35</f>
        <v>50.955692298117064</v>
      </c>
      <c r="E7" s="31">
        <f>'[1]Kurztabelle Staatsquoten '!L35</f>
        <v>-2.0980459889607688</v>
      </c>
    </row>
    <row r="8" spans="1:5" x14ac:dyDescent="0.2">
      <c r="A8">
        <v>1982</v>
      </c>
      <c r="B8" s="31">
        <f>'[1]Kurztabelle Staatsquoten '!D36</f>
        <v>47.903846177856586</v>
      </c>
      <c r="C8" s="31">
        <f>'[1]Kurztabelle Staatsquoten '!F36</f>
        <v>39.105031827131405</v>
      </c>
      <c r="D8" s="31">
        <f>'[1]Kurztabelle Staatsquoten '!J36</f>
        <v>51.553056486636748</v>
      </c>
      <c r="E8" s="31">
        <f>'[1]Kurztabelle Staatsquoten '!L36</f>
        <v>-3.6492103087801473</v>
      </c>
    </row>
    <row r="9" spans="1:5" x14ac:dyDescent="0.2">
      <c r="A9">
        <v>1983</v>
      </c>
      <c r="B9" s="31">
        <f>'[1]Kurztabelle Staatsquoten '!D37</f>
        <v>47.481833689872694</v>
      </c>
      <c r="C9" s="31">
        <f>'[1]Kurztabelle Staatsquoten '!F37</f>
        <v>38.717679192179297</v>
      </c>
      <c r="D9" s="31">
        <f>'[1]Kurztabelle Staatsquoten '!J37</f>
        <v>51.992311652999291</v>
      </c>
      <c r="E9" s="31">
        <f>'[1]Kurztabelle Staatsquoten '!L37</f>
        <v>-4.5104779631265881</v>
      </c>
    </row>
    <row r="10" spans="1:5" x14ac:dyDescent="0.2">
      <c r="A10">
        <v>1984</v>
      </c>
      <c r="B10" s="31">
        <f>'[1]Kurztabelle Staatsquoten '!D38</f>
        <v>49.166459607642565</v>
      </c>
      <c r="C10" s="31">
        <f>'[1]Kurztabelle Staatsquoten '!F38</f>
        <v>40.31903204287871</v>
      </c>
      <c r="D10" s="31">
        <f>'[1]Kurztabelle Staatsquoten '!J38</f>
        <v>52.108126242798555</v>
      </c>
      <c r="E10" s="31">
        <f>'[1]Kurztabelle Staatsquoten '!L38</f>
        <v>-2.9416666351560115</v>
      </c>
    </row>
    <row r="11" spans="1:5" x14ac:dyDescent="0.2">
      <c r="A11">
        <v>1985</v>
      </c>
      <c r="B11" s="31">
        <f>'[1]Kurztabelle Staatsquoten '!D39</f>
        <v>49.958835518793158</v>
      </c>
      <c r="C11" s="31">
        <f>'[1]Kurztabelle Staatsquoten '!F39</f>
        <v>41.050061136448669</v>
      </c>
      <c r="D11" s="31">
        <f>'[1]Kurztabelle Staatsquoten '!J39</f>
        <v>53.034438522470673</v>
      </c>
      <c r="E11" s="31">
        <f>'[1]Kurztabelle Staatsquoten '!L39</f>
        <v>-3.0756030036775135</v>
      </c>
    </row>
    <row r="12" spans="1:5" x14ac:dyDescent="0.2">
      <c r="A12">
        <v>1986</v>
      </c>
      <c r="B12" s="31">
        <f>'[1]Kurztabelle Staatsquoten '!D40</f>
        <v>49.682441269091861</v>
      </c>
      <c r="C12" s="31">
        <f>'[1]Kurztabelle Staatsquoten '!F40</f>
        <v>40.815436523349732</v>
      </c>
      <c r="D12" s="31">
        <f>'[1]Kurztabelle Staatsquoten '!J40</f>
        <v>53.808652268170519</v>
      </c>
      <c r="E12" s="31">
        <f>'[1]Kurztabelle Staatsquoten '!L40</f>
        <v>-4.1262109990786691</v>
      </c>
    </row>
    <row r="13" spans="1:5" x14ac:dyDescent="0.2">
      <c r="A13">
        <v>1987</v>
      </c>
      <c r="B13" s="31">
        <f>'[1]Kurztabelle Staatsquoten '!D41</f>
        <v>49.336451590463419</v>
      </c>
      <c r="C13" s="31">
        <f>'[1]Kurztabelle Staatsquoten '!F41</f>
        <v>40.372515864696176</v>
      </c>
      <c r="D13" s="31">
        <f>'[1]Kurztabelle Staatsquoten '!J41</f>
        <v>54.068447713566258</v>
      </c>
      <c r="E13" s="31">
        <f>'[1]Kurztabelle Staatsquoten '!L41</f>
        <v>-4.7319961231028156</v>
      </c>
    </row>
    <row r="14" spans="1:5" x14ac:dyDescent="0.2">
      <c r="A14">
        <v>1988</v>
      </c>
      <c r="B14" s="31">
        <f>'[1]Kurztabelle Staatsquoten '!D42</f>
        <v>49.566095924541806</v>
      </c>
      <c r="C14" s="31">
        <f>'[1]Kurztabelle Staatsquoten '!F42</f>
        <v>40.555208652880623</v>
      </c>
      <c r="D14" s="31">
        <f>'[1]Kurztabelle Staatsquoten '!J42</f>
        <v>53.077609977881956</v>
      </c>
      <c r="E14" s="31">
        <f>'[1]Kurztabelle Staatsquoten '!L42</f>
        <v>-3.5115140533401639</v>
      </c>
    </row>
    <row r="15" spans="1:5" x14ac:dyDescent="0.2">
      <c r="A15">
        <v>1989</v>
      </c>
      <c r="B15" s="31">
        <f>'[1]Kurztabelle Staatsquoten '!D43</f>
        <v>48.449627263555342</v>
      </c>
      <c r="C15" s="31">
        <f>'[1]Kurztabelle Staatsquoten '!F43</f>
        <v>39.492524450475457</v>
      </c>
      <c r="D15" s="31">
        <f>'[1]Kurztabelle Staatsquoten '!J43</f>
        <v>51.595315626966197</v>
      </c>
      <c r="E15" s="31">
        <f>'[1]Kurztabelle Staatsquoten '!L43</f>
        <v>-3.1456883634108452</v>
      </c>
    </row>
    <row r="16" spans="1:5" x14ac:dyDescent="0.2">
      <c r="A16">
        <v>1990</v>
      </c>
      <c r="B16" s="31">
        <f>'[1]Kurztabelle Staatsquoten '!D44</f>
        <v>48.887890390491727</v>
      </c>
      <c r="C16" s="31">
        <f>'[1]Kurztabelle Staatsquoten '!F44</f>
        <v>39.784615562866655</v>
      </c>
      <c r="D16" s="31">
        <f>'[1]Kurztabelle Staatsquoten '!J44</f>
        <v>51.492313672476818</v>
      </c>
      <c r="E16" s="31">
        <f>'[1]Kurztabelle Staatsquoten '!L44</f>
        <v>-2.604423281985103</v>
      </c>
    </row>
    <row r="17" spans="1:5" x14ac:dyDescent="0.2">
      <c r="A17">
        <v>1991</v>
      </c>
      <c r="B17" s="31">
        <f>'[1]Kurztabelle Staatsquoten '!D45</f>
        <v>49.538214755156005</v>
      </c>
      <c r="C17" s="31">
        <f>'[1]Kurztabelle Staatsquoten '!F45</f>
        <v>40.450043910660909</v>
      </c>
      <c r="D17" s="31">
        <f>'[1]Kurztabelle Staatsquoten '!J45</f>
        <v>52.552735219388545</v>
      </c>
      <c r="E17" s="31">
        <f>'[1]Kurztabelle Staatsquoten '!L45</f>
        <v>-3.0145204642325343</v>
      </c>
    </row>
    <row r="18" spans="1:5" x14ac:dyDescent="0.2">
      <c r="A18">
        <v>1992</v>
      </c>
      <c r="B18" s="31">
        <f>'[1]Kurztabelle Staatsquoten '!D46</f>
        <v>51.277082178438462</v>
      </c>
      <c r="C18" s="31">
        <f>'[1]Kurztabelle Staatsquoten '!F46</f>
        <v>41.711799367144401</v>
      </c>
      <c r="D18" s="31">
        <f>'[1]Kurztabelle Staatsquoten '!J46</f>
        <v>53.344947020799907</v>
      </c>
      <c r="E18" s="31">
        <f>'[1]Kurztabelle Staatsquoten '!L46</f>
        <v>-2.0678648423614403</v>
      </c>
    </row>
    <row r="19" spans="1:5" x14ac:dyDescent="0.2">
      <c r="A19">
        <v>1993</v>
      </c>
      <c r="B19" s="31">
        <f>'[1]Kurztabelle Staatsquoten '!D47</f>
        <v>51.896245789496717</v>
      </c>
      <c r="C19" s="31">
        <f>'[1]Kurztabelle Staatsquoten '!F47</f>
        <v>42.358066797963559</v>
      </c>
      <c r="D19" s="31">
        <f>'[1]Kurztabelle Staatsquoten '!J47</f>
        <v>56.383910693957503</v>
      </c>
      <c r="E19" s="31">
        <f>'[1]Kurztabelle Staatsquoten '!L47</f>
        <v>-4.4876649044607735</v>
      </c>
    </row>
    <row r="20" spans="1:5" x14ac:dyDescent="0.2">
      <c r="A20">
        <v>1994</v>
      </c>
      <c r="B20" s="31">
        <f>'[1]Kurztabelle Staatsquoten '!D48</f>
        <v>51.081879027759804</v>
      </c>
      <c r="C20" s="31">
        <f>'[1]Kurztabelle Staatsquoten '!F48</f>
        <v>41.553291992955359</v>
      </c>
      <c r="D20" s="31">
        <f>'[1]Kurztabelle Staatsquoten '!J48</f>
        <v>56.066542087224015</v>
      </c>
      <c r="E20" s="31">
        <f>'[1]Kurztabelle Staatsquoten '!L48</f>
        <v>-4.9846630594642187</v>
      </c>
    </row>
    <row r="21" spans="1:5" x14ac:dyDescent="0.2">
      <c r="A21">
        <v>1995</v>
      </c>
      <c r="B21" s="31">
        <f>'[1]Kurztabelle Staatsquoten '!D49</f>
        <v>50.429388753881064</v>
      </c>
      <c r="C21" s="31">
        <f>'[1]Kurztabelle Staatsquoten '!F49</f>
        <v>41.366090127955459</v>
      </c>
      <c r="D21" s="31">
        <f>'[1]Kurztabelle Staatsquoten '!J49</f>
        <v>56.212548976770279</v>
      </c>
      <c r="E21" s="31">
        <f>'[1]Kurztabelle Staatsquoten '!L49</f>
        <v>-5.7831602228892098</v>
      </c>
    </row>
    <row r="22" spans="1:5" x14ac:dyDescent="0.2">
      <c r="A22">
        <v>1996</v>
      </c>
      <c r="B22" s="31">
        <f>'[1]Kurztabelle Staatsquoten '!D50</f>
        <v>51.721930873823808</v>
      </c>
      <c r="C22" s="31">
        <f>'[1]Kurztabelle Staatsquoten '!F50</f>
        <v>42.782411887419485</v>
      </c>
      <c r="D22" s="31">
        <f>'[1]Kurztabelle Staatsquoten '!J50</f>
        <v>55.702224244854918</v>
      </c>
      <c r="E22" s="31">
        <f>'[1]Kurztabelle Staatsquoten '!L50</f>
        <v>-3.9802933710311059</v>
      </c>
    </row>
    <row r="23" spans="1:5" x14ac:dyDescent="0.2">
      <c r="A23">
        <v>1997</v>
      </c>
      <c r="B23" s="31">
        <f>'[1]Kurztabelle Staatsquoten '!D51</f>
        <v>51.528518948620629</v>
      </c>
      <c r="C23" s="31">
        <f>'[1]Kurztabelle Staatsquoten '!F51</f>
        <v>44.152168175575554</v>
      </c>
      <c r="D23" s="31">
        <f>'[1]Kurztabelle Staatsquoten '!J51</f>
        <v>53.333398087567666</v>
      </c>
      <c r="E23" s="31">
        <f>'[1]Kurztabelle Staatsquoten '!L51</f>
        <v>-1.8048791389470349</v>
      </c>
    </row>
    <row r="24" spans="1:5" x14ac:dyDescent="0.2">
      <c r="A24">
        <v>1998</v>
      </c>
      <c r="B24" s="31">
        <f>'[1]Kurztabelle Staatsquoten '!D52</f>
        <v>51.226424460452769</v>
      </c>
      <c r="C24" s="31">
        <f>'[1]Kurztabelle Staatsquoten '!F52</f>
        <v>44.114040877337288</v>
      </c>
      <c r="D24" s="31">
        <f>'[1]Kurztabelle Staatsquoten '!J52</f>
        <v>53.578822814675398</v>
      </c>
      <c r="E24" s="31">
        <f>'[1]Kurztabelle Staatsquoten '!L52</f>
        <v>-2.3523983542226281</v>
      </c>
    </row>
    <row r="25" spans="1:5" x14ac:dyDescent="0.2">
      <c r="A25">
        <v>1999</v>
      </c>
      <c r="B25" s="31">
        <f>'[1]Kurztabelle Staatsquoten '!D53</f>
        <v>50.998247811243957</v>
      </c>
      <c r="C25" s="31">
        <f>'[1]Kurztabelle Staatsquoten '!F53</f>
        <v>43.756281138729811</v>
      </c>
      <c r="D25" s="31">
        <f>'[1]Kurztabelle Staatsquoten '!J53</f>
        <v>53.294990317340449</v>
      </c>
      <c r="E25" s="31">
        <f>'[1]Kurztabelle Staatsquoten '!L53</f>
        <v>-2.2967425060964879</v>
      </c>
    </row>
    <row r="26" spans="1:5" x14ac:dyDescent="0.2">
      <c r="A26">
        <v>2000</v>
      </c>
      <c r="B26" s="31">
        <f>'[1]Kurztabelle Staatsquoten '!D54</f>
        <v>50.098709000132892</v>
      </c>
      <c r="C26" s="31">
        <f>'[1]Kurztabelle Staatsquoten '!F54</f>
        <v>43.041999271936774</v>
      </c>
      <c r="D26" s="31">
        <f>'[1]Kurztabelle Staatsquoten '!J54</f>
        <v>51.777192577967149</v>
      </c>
      <c r="E26" s="31">
        <f>'[1]Kurztabelle Staatsquoten '!L54</f>
        <v>-1.6784835778342562</v>
      </c>
    </row>
    <row r="27" spans="1:5" x14ac:dyDescent="0.2">
      <c r="A27">
        <v>2001</v>
      </c>
      <c r="B27" s="31">
        <f>'[1]Kurztabelle Staatsquoten '!D55</f>
        <v>51.103008216750844</v>
      </c>
      <c r="C27" s="31">
        <f>'[1]Kurztabelle Staatsquoten '!F55</f>
        <v>44.899562847747141</v>
      </c>
      <c r="D27" s="31">
        <f>'[1]Kurztabelle Staatsquoten '!J55</f>
        <v>51.151974661198075</v>
      </c>
      <c r="E27" s="31">
        <f>'[1]Kurztabelle Staatsquoten '!L55</f>
        <v>-4.8966444447227704E-2</v>
      </c>
    </row>
    <row r="28" spans="1:5" x14ac:dyDescent="0.2">
      <c r="A28">
        <v>2002</v>
      </c>
      <c r="B28" s="31">
        <f>'[1]Kurztabelle Staatsquoten '!D56</f>
        <v>49.764251767365693</v>
      </c>
      <c r="C28" s="31">
        <f>'[1]Kurztabelle Staatsquoten '!F56</f>
        <v>43.598226954762673</v>
      </c>
      <c r="D28" s="31">
        <f>'[1]Kurztabelle Staatsquoten '!J56</f>
        <v>50.473739799055053</v>
      </c>
      <c r="E28" s="31">
        <f>'[1]Kurztabelle Staatsquoten '!L56</f>
        <v>-0.70948803168935914</v>
      </c>
    </row>
    <row r="29" spans="1:5" x14ac:dyDescent="0.2">
      <c r="A29">
        <v>2003</v>
      </c>
      <c r="B29" s="31">
        <f>'[1]Kurztabelle Staatsquoten '!D57</f>
        <v>49.665907565299648</v>
      </c>
      <c r="C29" s="31">
        <f>'[1]Kurztabelle Staatsquoten '!F57</f>
        <v>43.437480529188988</v>
      </c>
      <c r="D29" s="31">
        <f>'[1]Kurztabelle Staatsquoten '!J57</f>
        <v>51.172648547462288</v>
      </c>
      <c r="E29" s="31">
        <f>'[1]Kurztabelle Staatsquoten '!L57</f>
        <v>-1.5067409821626407</v>
      </c>
    </row>
    <row r="30" spans="1:5" x14ac:dyDescent="0.2">
      <c r="A30">
        <v>2004</v>
      </c>
      <c r="B30" s="31">
        <f>'[1]Kurztabelle Staatsquoten '!D58</f>
        <v>49.190909440819482</v>
      </c>
      <c r="C30" s="31">
        <f>'[1]Kurztabelle Staatsquoten '!F58</f>
        <v>42.995502618891621</v>
      </c>
      <c r="D30" s="31">
        <f>'[1]Kurztabelle Staatsquoten '!J58</f>
        <v>53.638868378943073</v>
      </c>
      <c r="E30" s="31">
        <f>'[1]Kurztabelle Staatsquoten '!L58</f>
        <v>-4.4479589381235884</v>
      </c>
    </row>
    <row r="31" spans="1:5" x14ac:dyDescent="0.2">
      <c r="A31">
        <v>2005</v>
      </c>
      <c r="B31" s="31">
        <f>'[1]Kurztabelle Staatsquoten '!D59</f>
        <v>48.182768112587773</v>
      </c>
      <c r="C31" s="31">
        <f>'[1]Kurztabelle Staatsquoten '!F59</f>
        <v>42.058008183384956</v>
      </c>
      <c r="D31" s="31">
        <f>'[1]Kurztabelle Staatsquoten '!J59</f>
        <v>49.879993975357735</v>
      </c>
      <c r="E31" s="31">
        <f>'[1]Kurztabelle Staatsquoten '!L59</f>
        <v>-1.6972258627699657</v>
      </c>
    </row>
    <row r="32" spans="1:5" x14ac:dyDescent="0.2">
      <c r="A32">
        <v>2006</v>
      </c>
      <c r="B32" s="31">
        <f>'[1]Kurztabelle Staatsquoten '!D60</f>
        <v>47.466562240755103</v>
      </c>
      <c r="C32" s="31">
        <f>'[1]Kurztabelle Staatsquoten '!F60</f>
        <v>41.464442609787447</v>
      </c>
      <c r="D32" s="31">
        <f>'[1]Kurztabelle Staatsquoten '!J60</f>
        <v>49.013265043367603</v>
      </c>
      <c r="E32" s="31">
        <f>'[1]Kurztabelle Staatsquoten '!L60</f>
        <v>-1.5467028026124998</v>
      </c>
    </row>
    <row r="33" spans="1:5" x14ac:dyDescent="0.2">
      <c r="A33">
        <v>2007</v>
      </c>
      <c r="B33" s="31">
        <f>'[1]Kurztabelle Staatsquoten '!D61</f>
        <v>47.608349502308819</v>
      </c>
      <c r="C33" s="31">
        <f>'[1]Kurztabelle Staatsquoten '!F61</f>
        <v>41.699633417844815</v>
      </c>
      <c r="D33" s="31">
        <f>'[1]Kurztabelle Staatsquoten '!J61</f>
        <v>48.473898656077267</v>
      </c>
      <c r="E33" s="31">
        <f>'[1]Kurztabelle Staatsquoten '!L61</f>
        <v>-0.86554915376844677</v>
      </c>
    </row>
    <row r="34" spans="1:5" x14ac:dyDescent="0.2">
      <c r="A34" s="34">
        <v>2008</v>
      </c>
      <c r="B34" s="31">
        <f>'[1]Kurztabelle Staatsquoten '!D62</f>
        <v>48.331702698829666</v>
      </c>
      <c r="C34" s="31">
        <f>'[1]Kurztabelle Staatsquoten '!F62</f>
        <v>42.676992461046673</v>
      </c>
      <c r="D34" s="31">
        <f>'[1]Kurztabelle Staatsquoten '!J62</f>
        <v>49.263559588622599</v>
      </c>
      <c r="E34" s="31">
        <f>'[1]Kurztabelle Staatsquoten '!L62</f>
        <v>-0.93185688979293713</v>
      </c>
    </row>
    <row r="35" spans="1:5" x14ac:dyDescent="0.2">
      <c r="A35" s="34">
        <v>2009</v>
      </c>
      <c r="B35" s="31">
        <f>'[1]Kurztabelle Staatsquoten '!D63</f>
        <v>48.74812850534618</v>
      </c>
      <c r="C35" s="31">
        <f>'[1]Kurztabelle Staatsquoten '!F63</f>
        <v>42.591970842562517</v>
      </c>
      <c r="D35" s="31">
        <f>'[1]Kurztabelle Staatsquoten '!J63</f>
        <v>52.871117357403307</v>
      </c>
      <c r="E35" s="31">
        <f>'[1]Kurztabelle Staatsquoten '!L63</f>
        <v>-4.1229888520571265</v>
      </c>
    </row>
    <row r="36" spans="1:5" x14ac:dyDescent="0.2">
      <c r="A36" s="33">
        <v>2010</v>
      </c>
      <c r="B36" s="31">
        <f>'[1]Kurztabelle Staatsquoten '!D64</f>
        <v>48.1456824639003</v>
      </c>
      <c r="C36" s="31">
        <f>'[1]Kurztabelle Staatsquoten '!F64</f>
        <v>41.996171324890355</v>
      </c>
      <c r="D36" s="31">
        <v>52.5</v>
      </c>
      <c r="E36" s="31">
        <v>-4.4000000000000004</v>
      </c>
    </row>
    <row r="37" spans="1:5" ht="13.5" x14ac:dyDescent="0.2">
      <c r="A37" s="32" t="s">
        <v>27</v>
      </c>
      <c r="B37" s="31">
        <v>47.9</v>
      </c>
      <c r="C37" s="31">
        <v>42</v>
      </c>
      <c r="D37" s="31">
        <v>51.5</v>
      </c>
      <c r="E37" s="31">
        <v>-3.6</v>
      </c>
    </row>
    <row r="38" spans="1:5" ht="13.5" x14ac:dyDescent="0.2">
      <c r="A38" s="32" t="s">
        <v>26</v>
      </c>
      <c r="B38" s="31">
        <f>'[1]Kurztabelle Staatsquoten '!D66</f>
        <v>47.987138101873057</v>
      </c>
      <c r="C38" s="31">
        <f>'[1]Kurztabelle Staatsquoten '!F66</f>
        <v>42.063428945197415</v>
      </c>
      <c r="D38" s="31">
        <f>'[1]Kurztabelle Staatsquoten '!J66</f>
        <v>51.230186970304715</v>
      </c>
      <c r="E38" s="31">
        <f>'[1]Kurztabelle Staatsquoten '!L66</f>
        <v>-3.2430488684316603</v>
      </c>
    </row>
    <row r="40" spans="1:5" s="67" customFormat="1" ht="16.5" customHeight="1" x14ac:dyDescent="0.2">
      <c r="A40" s="64" t="s">
        <v>25</v>
      </c>
      <c r="B40" s="66"/>
    </row>
    <row r="41" spans="1:5" s="73" customFormat="1" ht="28.5" customHeight="1" x14ac:dyDescent="0.2">
      <c r="A41" s="72" t="s">
        <v>24</v>
      </c>
    </row>
  </sheetData>
  <mergeCells count="6">
    <mergeCell ref="A1:XFD1"/>
    <mergeCell ref="A2:XFD2"/>
    <mergeCell ref="A41:XFD41"/>
    <mergeCell ref="A40:XFD40"/>
    <mergeCell ref="A3:XFD3"/>
    <mergeCell ref="A5:XFD5"/>
  </mergeCells>
  <pageMargins left="0.7" right="0.7" top="0.78740157499999996" bottom="0.78740157499999996" header="0.3" footer="0.3"/>
  <pageSetup paperSize="9" scale="97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zoomScaleNormal="100" workbookViewId="0">
      <selection sqref="A1:XFD1"/>
    </sheetView>
  </sheetViews>
  <sheetFormatPr baseColWidth="10" defaultRowHeight="12.75" x14ac:dyDescent="0.2"/>
  <cols>
    <col min="1" max="1" width="15.7109375" customWidth="1"/>
    <col min="2" max="2" width="16" customWidth="1"/>
    <col min="3" max="3" width="14.7109375" customWidth="1"/>
    <col min="4" max="4" width="14.85546875" customWidth="1"/>
    <col min="5" max="5" width="15.42578125" customWidth="1"/>
  </cols>
  <sheetData>
    <row r="1" spans="1:5" s="71" customFormat="1" x14ac:dyDescent="0.2">
      <c r="A1" s="71" t="s">
        <v>38</v>
      </c>
    </row>
    <row r="2" spans="1:5" s="71" customFormat="1" x14ac:dyDescent="0.2">
      <c r="A2" s="71" t="s">
        <v>29</v>
      </c>
    </row>
    <row r="3" spans="1:5" s="71" customFormat="1" x14ac:dyDescent="0.2"/>
    <row r="4" spans="1:5" ht="14.25" x14ac:dyDescent="0.2">
      <c r="B4" t="s">
        <v>37</v>
      </c>
      <c r="C4" t="s">
        <v>36</v>
      </c>
      <c r="D4" s="36" t="s">
        <v>35</v>
      </c>
      <c r="E4" s="36" t="s">
        <v>34</v>
      </c>
    </row>
    <row r="5" spans="1:5" s="71" customFormat="1" x14ac:dyDescent="0.2">
      <c r="A5" s="75"/>
    </row>
    <row r="6" spans="1:5" s="1" customFormat="1" x14ac:dyDescent="0.2">
      <c r="A6" s="37">
        <v>1995</v>
      </c>
      <c r="B6" s="31">
        <f>'[1]Kurztabelle Staatsquoten '!L49</f>
        <v>-5.7831602228892098</v>
      </c>
      <c r="C6" s="39">
        <v>-5.2425914595451006</v>
      </c>
      <c r="D6" s="39">
        <v>-0.41063902556378706</v>
      </c>
      <c r="E6" s="39">
        <v>-0.1157992133427868</v>
      </c>
    </row>
    <row r="7" spans="1:5" s="1" customFormat="1" x14ac:dyDescent="0.2">
      <c r="A7" s="37">
        <v>1996</v>
      </c>
      <c r="B7" s="31">
        <f>'[1]Kurztabelle Staatsquoten '!L50</f>
        <v>-3.9802933710311059</v>
      </c>
      <c r="C7" s="39">
        <v>-4.1129836880710187</v>
      </c>
      <c r="D7" s="39">
        <v>0.13600585989493066</v>
      </c>
      <c r="E7" s="39">
        <v>8.3416167919484491E-3</v>
      </c>
    </row>
    <row r="8" spans="1:5" x14ac:dyDescent="0.2">
      <c r="A8" s="37">
        <v>1997</v>
      </c>
      <c r="B8" s="31">
        <f>'[1]Kurztabelle Staatsquoten '!L51</f>
        <v>-1.8048791389470349</v>
      </c>
      <c r="C8" s="39">
        <v>-2.7380033810193041</v>
      </c>
      <c r="D8" s="39">
        <v>0.76527526101120213</v>
      </c>
      <c r="E8" s="39">
        <v>0.15957872237589529</v>
      </c>
    </row>
    <row r="9" spans="1:5" x14ac:dyDescent="0.2">
      <c r="A9" s="37">
        <v>1998</v>
      </c>
      <c r="B9" s="31">
        <f>'[1]Kurztabelle Staatsquoten '!L52</f>
        <v>-2.3523983542226281</v>
      </c>
      <c r="C9" s="39">
        <v>-2.9652788585504566</v>
      </c>
      <c r="D9" s="39">
        <v>0.50456185912635854</v>
      </c>
      <c r="E9" s="39">
        <v>0.10931472820240637</v>
      </c>
    </row>
    <row r="10" spans="1:5" x14ac:dyDescent="0.2">
      <c r="A10" s="37">
        <v>1999</v>
      </c>
      <c r="B10" s="31">
        <f>'[1]Kurztabelle Staatsquoten '!L53</f>
        <v>-2.2967425060964879</v>
      </c>
      <c r="C10" s="39">
        <v>-2.4714204133165851</v>
      </c>
      <c r="D10" s="39">
        <v>0.2470253164309536</v>
      </c>
      <c r="E10" s="39">
        <v>-4.1821973966474892E-2</v>
      </c>
    </row>
    <row r="11" spans="1:5" x14ac:dyDescent="0.2">
      <c r="A11" s="37">
        <v>2000</v>
      </c>
      <c r="B11" s="31">
        <f>'[1]Kurztabelle Staatsquoten '!L54</f>
        <v>-1.6784835778342562</v>
      </c>
      <c r="C11" s="39">
        <v>-1.6967688188475816</v>
      </c>
      <c r="D11" s="39">
        <v>0.1335291106666158</v>
      </c>
      <c r="E11" s="39">
        <v>-0.12517448820734159</v>
      </c>
    </row>
    <row r="12" spans="1:5" x14ac:dyDescent="0.2">
      <c r="A12" s="37">
        <v>2001</v>
      </c>
      <c r="B12" s="31">
        <f>'[1]Kurztabelle Staatsquoten '!L55</f>
        <v>-4.8966444447227704E-2</v>
      </c>
      <c r="C12" s="39">
        <v>-0.7300299945895431</v>
      </c>
      <c r="D12" s="39">
        <v>0.71844442600015879</v>
      </c>
      <c r="E12" s="39">
        <v>2.0090302616889593E-3</v>
      </c>
    </row>
    <row r="13" spans="1:5" x14ac:dyDescent="0.2">
      <c r="A13" s="37">
        <v>2002</v>
      </c>
      <c r="B13" s="31">
        <f>'[1]Kurztabelle Staatsquoten '!L56</f>
        <v>-0.70948803168935914</v>
      </c>
      <c r="C13" s="39">
        <v>-1.1715820848442924</v>
      </c>
      <c r="D13" s="39">
        <v>0.54102765933279251</v>
      </c>
      <c r="E13" s="39">
        <v>-3.93999986922395E-2</v>
      </c>
    </row>
    <row r="14" spans="1:5" x14ac:dyDescent="0.2">
      <c r="A14" s="37">
        <v>2003</v>
      </c>
      <c r="B14" s="31">
        <f>'[1]Kurztabelle Staatsquoten '!L57</f>
        <v>-1.5067409821626407</v>
      </c>
      <c r="C14" s="39">
        <v>-1.6347926804785842</v>
      </c>
      <c r="D14" s="39">
        <v>0.27312745863733806</v>
      </c>
      <c r="E14" s="39">
        <v>-5.7943415853416842E-2</v>
      </c>
    </row>
    <row r="15" spans="1:5" x14ac:dyDescent="0.2">
      <c r="A15" s="37">
        <v>2004</v>
      </c>
      <c r="B15" s="31">
        <f>'[1]Kurztabelle Staatsquoten '!L58</f>
        <v>-4.4479589381235884</v>
      </c>
      <c r="C15" s="39">
        <v>-4.6033253029289449</v>
      </c>
      <c r="D15" s="39">
        <v>0.29522798680144591</v>
      </c>
      <c r="E15" s="39">
        <v>-8.7298299683860853E-2</v>
      </c>
    </row>
    <row r="16" spans="1:5" x14ac:dyDescent="0.2">
      <c r="A16" s="37">
        <v>2005</v>
      </c>
      <c r="B16" s="31">
        <f>'[1]Kurztabelle Staatsquoten '!L59</f>
        <v>-1.6972258627699657</v>
      </c>
      <c r="C16" s="39">
        <v>-1.8529540015073394</v>
      </c>
      <c r="D16" s="39">
        <v>0.18003765529594395</v>
      </c>
      <c r="E16" s="7">
        <v>-2.4309516513096173E-2</v>
      </c>
    </row>
    <row r="17" spans="1:6" x14ac:dyDescent="0.2">
      <c r="A17" s="37">
        <v>2006</v>
      </c>
      <c r="B17" s="31">
        <f>'[1]Kurztabelle Staatsquoten '!L60</f>
        <v>-1.5467028026124998</v>
      </c>
      <c r="C17" s="39">
        <v>-1.4551174904863109</v>
      </c>
      <c r="D17" s="39">
        <v>-9.0336686653965298E-2</v>
      </c>
      <c r="E17" s="7">
        <v>-1.2486255327498034E-3</v>
      </c>
    </row>
    <row r="18" spans="1:6" x14ac:dyDescent="0.2">
      <c r="A18" s="37">
        <v>2007</v>
      </c>
      <c r="B18" s="31">
        <f>'[1]Kurztabelle Staatsquoten '!L61</f>
        <v>-0.86554915376844677</v>
      </c>
      <c r="C18" s="39">
        <v>-0.88940662466138609</v>
      </c>
      <c r="D18" s="39">
        <v>0.11658575541813855</v>
      </c>
      <c r="E18" s="7">
        <v>-9.2728284571439556E-2</v>
      </c>
    </row>
    <row r="19" spans="1:6" x14ac:dyDescent="0.2">
      <c r="A19" s="37">
        <v>2008</v>
      </c>
      <c r="B19" s="31">
        <f>'[1]Kurztabelle Staatsquoten '!L62</f>
        <v>-0.93185688979293713</v>
      </c>
      <c r="C19" s="39">
        <v>-1.070024935298489</v>
      </c>
      <c r="D19" s="39">
        <v>8.6231161764184758E-2</v>
      </c>
      <c r="E19" s="7">
        <v>5.1936883647197729E-2</v>
      </c>
    </row>
    <row r="20" spans="1:6" x14ac:dyDescent="0.2">
      <c r="A20" s="37">
        <v>2009</v>
      </c>
      <c r="B20" s="31">
        <f>'[1]Kurztabelle Staatsquoten '!L63</f>
        <v>-4.1229888520571265</v>
      </c>
      <c r="C20" s="39">
        <v>-3.1899686269183358</v>
      </c>
      <c r="D20" s="39">
        <v>-1.0064626627351625</v>
      </c>
      <c r="E20" s="7">
        <v>7.3442437620937315E-2</v>
      </c>
    </row>
    <row r="21" spans="1:6" x14ac:dyDescent="0.2">
      <c r="A21" s="37">
        <v>2010</v>
      </c>
      <c r="B21" s="31">
        <v>-4.4000000000000004</v>
      </c>
      <c r="C21" s="39">
        <v>-3.4</v>
      </c>
      <c r="D21" s="39">
        <v>-1.2173910061082043</v>
      </c>
      <c r="E21" s="7">
        <v>0.22018458459326382</v>
      </c>
    </row>
    <row r="22" spans="1:6" ht="14.25" x14ac:dyDescent="0.2">
      <c r="A22" s="41" t="s">
        <v>33</v>
      </c>
      <c r="B22" s="31">
        <v>-3.6</v>
      </c>
      <c r="C22" s="39">
        <v>-2.9</v>
      </c>
      <c r="D22" s="40">
        <v>-0.75</v>
      </c>
      <c r="E22" s="39">
        <v>0.1</v>
      </c>
      <c r="F22" s="38"/>
    </row>
    <row r="23" spans="1:6" x14ac:dyDescent="0.2">
      <c r="A23" s="37">
        <v>2012</v>
      </c>
      <c r="B23" s="31">
        <f>'[1]Kurztabelle Staatsquoten '!L66</f>
        <v>-3.2430488684316603</v>
      </c>
      <c r="C23" s="36">
        <v>-2.6</v>
      </c>
      <c r="D23" s="36">
        <v>-0.6</v>
      </c>
      <c r="E23" s="31">
        <v>0</v>
      </c>
    </row>
    <row r="25" spans="1:6" s="67" customFormat="1" ht="16.5" customHeight="1" x14ac:dyDescent="0.2">
      <c r="A25" s="64" t="s">
        <v>32</v>
      </c>
      <c r="B25" s="66"/>
    </row>
    <row r="26" spans="1:6" s="71" customFormat="1" ht="79.5" customHeight="1" x14ac:dyDescent="0.2">
      <c r="A26" s="72" t="s">
        <v>31</v>
      </c>
    </row>
  </sheetData>
  <mergeCells count="6">
    <mergeCell ref="A1:XFD1"/>
    <mergeCell ref="A2:XFD2"/>
    <mergeCell ref="A26:XFD26"/>
    <mergeCell ref="A25:XFD25"/>
    <mergeCell ref="A3:XFD3"/>
    <mergeCell ref="A5:XFD5"/>
  </mergeCells>
  <pageMargins left="0.7" right="0.7" top="0.78740157499999996" bottom="0.78740157499999996" header="0.3" footer="0.3"/>
  <pageSetup paperSize="9" scale="8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3"/>
  <sheetViews>
    <sheetView zoomScaleNormal="100" workbookViewId="0">
      <selection sqref="A1:XFD1"/>
    </sheetView>
  </sheetViews>
  <sheetFormatPr baseColWidth="10" defaultRowHeight="12" x14ac:dyDescent="0.2"/>
  <cols>
    <col min="1" max="1" width="8.5703125" style="42" customWidth="1"/>
    <col min="2" max="2" width="40.140625" style="42" customWidth="1"/>
    <col min="3" max="3" width="9" style="42" customWidth="1"/>
    <col min="4" max="5" width="10" style="42" customWidth="1"/>
    <col min="6" max="6" width="13.85546875" style="42" customWidth="1"/>
    <col min="7" max="7" width="12.28515625" style="42" customWidth="1"/>
    <col min="8" max="16384" width="11.42578125" style="42"/>
  </cols>
  <sheetData>
    <row r="1" spans="1:8" s="90" customFormat="1" ht="12.75" x14ac:dyDescent="0.2">
      <c r="A1" s="89" t="s">
        <v>61</v>
      </c>
      <c r="B1" s="89"/>
      <c r="C1" s="89"/>
      <c r="D1" s="89"/>
      <c r="E1" s="89"/>
      <c r="F1" s="89"/>
      <c r="G1" s="89"/>
    </row>
    <row r="2" spans="1:8" s="85" customFormat="1" ht="14.25" customHeight="1" x14ac:dyDescent="0.2">
      <c r="A2" s="91" t="s">
        <v>22</v>
      </c>
      <c r="B2" s="91"/>
      <c r="C2" s="91"/>
      <c r="D2" s="91"/>
      <c r="E2" s="91"/>
      <c r="F2" s="91"/>
      <c r="G2" s="91"/>
    </row>
    <row r="3" spans="1:8" s="84" customFormat="1" ht="14.25" customHeight="1" x14ac:dyDescent="0.2">
      <c r="A3" s="83"/>
      <c r="B3" s="83"/>
      <c r="C3" s="83"/>
      <c r="D3" s="83"/>
      <c r="E3" s="83"/>
      <c r="F3" s="83"/>
      <c r="G3" s="83"/>
    </row>
    <row r="4" spans="1:8" s="51" customFormat="1" ht="16.5" customHeight="1" x14ac:dyDescent="0.2">
      <c r="C4" s="52">
        <v>2007</v>
      </c>
      <c r="D4" s="52">
        <v>2008</v>
      </c>
      <c r="E4" s="52">
        <v>2009</v>
      </c>
      <c r="F4" s="51">
        <v>2010</v>
      </c>
      <c r="G4" s="53" t="s">
        <v>60</v>
      </c>
      <c r="H4" s="53" t="s">
        <v>59</v>
      </c>
    </row>
    <row r="5" spans="1:8" s="85" customFormat="1" ht="15" customHeight="1" x14ac:dyDescent="0.2"/>
    <row r="6" spans="1:8" s="44" customFormat="1" ht="19.5" customHeight="1" x14ac:dyDescent="0.2">
      <c r="A6" s="86" t="s">
        <v>58</v>
      </c>
      <c r="B6" s="86"/>
      <c r="C6" s="45">
        <f>'[3]S.1311 (2)'!H4</f>
        <v>-2869.5769622800581</v>
      </c>
      <c r="D6" s="45">
        <f>'[3]S.1311 (2)'!I4</f>
        <v>-9564</v>
      </c>
      <c r="E6" s="45">
        <f>'[3]S.1311 (2)'!J4</f>
        <v>-7080.0937623202044</v>
      </c>
      <c r="F6" s="45">
        <f>'[3]S.1311 (2)'!K4</f>
        <v>-7852.7828658700528</v>
      </c>
      <c r="G6" s="45">
        <v>-7622</v>
      </c>
      <c r="H6" s="45">
        <f>'[2]AUS-EIN-DEF 2012_4.10.2011'!$Z$45</f>
        <v>-9176.7868936711602</v>
      </c>
    </row>
    <row r="7" spans="1:8" s="87" customFormat="1" x14ac:dyDescent="0.2"/>
    <row r="8" spans="1:8" x14ac:dyDescent="0.2">
      <c r="A8" s="88" t="s">
        <v>57</v>
      </c>
      <c r="B8" s="88"/>
      <c r="C8" s="44"/>
      <c r="D8" s="44"/>
    </row>
    <row r="9" spans="1:8" x14ac:dyDescent="0.2">
      <c r="B9" s="44" t="s">
        <v>56</v>
      </c>
      <c r="C9" s="46">
        <f>'[3]S.1311 (2)'!H16</f>
        <v>125.75531048999994</v>
      </c>
      <c r="D9" s="46">
        <f>'[3]S.1311 (2)'!I16</f>
        <v>108.39988542000003</v>
      </c>
      <c r="E9" s="46">
        <f>'[3]S.1311 (2)'!J16</f>
        <v>117.20943782000012</v>
      </c>
      <c r="F9" s="46">
        <f>'[3]S.1311 (2)'!K16</f>
        <v>679.97621680999998</v>
      </c>
    </row>
    <row r="10" spans="1:8" x14ac:dyDescent="0.2">
      <c r="B10" s="44" t="s">
        <v>55</v>
      </c>
      <c r="C10" s="46">
        <f>'[3]S.1311 (2)'!H27</f>
        <v>176.11294727000001</v>
      </c>
      <c r="D10" s="46">
        <f>'[3]S.1311 (2)'!I27</f>
        <v>1064.0791383800001</v>
      </c>
      <c r="E10" s="46">
        <f>'[3]S.1311 (2)'!J27</f>
        <v>4972.9837652200004</v>
      </c>
      <c r="F10" s="46">
        <f>812.0479169+625</f>
        <v>1437.0479169</v>
      </c>
    </row>
    <row r="11" spans="1:8" ht="13.5" x14ac:dyDescent="0.2">
      <c r="A11" s="44"/>
      <c r="B11" s="44" t="s">
        <v>54</v>
      </c>
      <c r="C11" s="46">
        <f>'[3]S.1311 (2)'!H28</f>
        <v>835.21241763999865</v>
      </c>
      <c r="D11" s="46">
        <f>'[3]S.1311 (2)'!I28</f>
        <v>6991.9613074300014</v>
      </c>
      <c r="E11" s="46">
        <f>'[3]S.1311 (2)'!J28</f>
        <v>-5389.117234309997</v>
      </c>
      <c r="F11" s="46">
        <f>'[3]S.1311 (2)'!K28</f>
        <v>-653.47334736000016</v>
      </c>
    </row>
    <row r="12" spans="1:8" s="87" customFormat="1" ht="12.75" customHeight="1" x14ac:dyDescent="0.2"/>
    <row r="13" spans="1:8" s="47" customFormat="1" ht="12.75" customHeight="1" x14ac:dyDescent="0.2">
      <c r="A13" s="50" t="s">
        <v>53</v>
      </c>
    </row>
    <row r="14" spans="1:8" s="47" customFormat="1" ht="12.75" customHeight="1" x14ac:dyDescent="0.2">
      <c r="B14" s="50" t="s">
        <v>52</v>
      </c>
      <c r="C14" s="48">
        <f>'[3]S.1311 (2)'!H46</f>
        <v>-1104.74</v>
      </c>
      <c r="D14" s="48">
        <f>'[3]S.1311 (2)'!I46</f>
        <v>-1274.2270000000001</v>
      </c>
      <c r="E14" s="48">
        <f>'[3]S.1311 (2)'!J46</f>
        <v>-1622.519</v>
      </c>
      <c r="F14" s="48">
        <f>'[3]S.1311 (2)'!K46</f>
        <v>-1581.125</v>
      </c>
    </row>
    <row r="15" spans="1:8" s="47" customFormat="1" ht="12.75" customHeight="1" x14ac:dyDescent="0.2">
      <c r="B15" s="49" t="s">
        <v>51</v>
      </c>
      <c r="C15" s="48">
        <f>'[3]S.1311 (2)'!H52</f>
        <v>-61.163999999999987</v>
      </c>
      <c r="D15" s="48">
        <f>'[3]S.1311 (2)'!I52</f>
        <v>-581.58100001107618</v>
      </c>
      <c r="E15" s="48">
        <f>'[3]S.1311 (2)'!J52</f>
        <v>-368.56899999999996</v>
      </c>
      <c r="F15" s="48">
        <f>'[3]S.1311 (2)'!K52</f>
        <v>-1479.1880000000001</v>
      </c>
    </row>
    <row r="16" spans="1:8" s="87" customFormat="1" ht="12.75" customHeight="1" x14ac:dyDescent="0.2"/>
    <row r="17" spans="1:10" x14ac:dyDescent="0.2">
      <c r="A17" s="88" t="s">
        <v>50</v>
      </c>
      <c r="B17" s="88"/>
      <c r="C17" s="44"/>
      <c r="D17" s="44"/>
    </row>
    <row r="18" spans="1:10" x14ac:dyDescent="0.2">
      <c r="B18" s="44" t="s">
        <v>49</v>
      </c>
      <c r="C18" s="46">
        <f>'[3]S.1311 (2)'!H62+'[3]S.1311 (2)'!H66+'[3]S.1311 (2)'!H67</f>
        <v>142.97967515303588</v>
      </c>
      <c r="D18" s="46">
        <f>'[3]S.1311 (2)'!I62+'[3]S.1311 (2)'!I66+'[3]S.1311 (2)'!I67</f>
        <v>-19.931338889999893</v>
      </c>
      <c r="E18" s="46">
        <f>'[3]S.1311 (2)'!J62+'[3]S.1311 (2)'!J66+'[3]S.1311 (2)'!J67</f>
        <v>718.25471594000032</v>
      </c>
      <c r="F18" s="46">
        <f>'[3]S.1311 (2)'!K62+'[3]S.1311 (2)'!K66+'[3]S.1311 (2)'!K67</f>
        <v>383.85575821999993</v>
      </c>
    </row>
    <row r="19" spans="1:10" x14ac:dyDescent="0.2">
      <c r="A19" s="44"/>
      <c r="B19" s="44" t="s">
        <v>48</v>
      </c>
      <c r="C19" s="46">
        <f>'[3]S.1311 (2)'!H56</f>
        <v>397</v>
      </c>
      <c r="D19" s="46">
        <f>'[3]S.1311 (2)'!I56</f>
        <v>292.00000000522903</v>
      </c>
      <c r="E19" s="46">
        <f>'[3]S.1311 (2)'!J56</f>
        <v>-13</v>
      </c>
      <c r="F19" s="46">
        <f>'[3]S.1311 (2)'!K56</f>
        <v>-904.00000000000011</v>
      </c>
    </row>
    <row r="20" spans="1:10" s="87" customFormat="1" ht="14.25" customHeight="1" x14ac:dyDescent="0.2"/>
    <row r="21" spans="1:10" ht="13.5" x14ac:dyDescent="0.2">
      <c r="A21" s="86" t="s">
        <v>47</v>
      </c>
      <c r="B21" s="86"/>
      <c r="C21" s="45">
        <f>C23-C6-C9-C10-C11-C14-C15-C18-C19</f>
        <v>3.4807983939799669E-4</v>
      </c>
      <c r="D21" s="45">
        <f>D23-D6-D9-D10-D11-D14-D15-D18-D19</f>
        <v>-7.0444456342556805E-2</v>
      </c>
      <c r="E21" s="45">
        <f>E23-E6-E9-E10-E11-E14-E15-E18-E19</f>
        <v>3.5420312633505091E-4</v>
      </c>
      <c r="F21" s="45">
        <f>F23-F6-F9-F10-F11-F14-F15-F18-F19</f>
        <v>298.68932130005339</v>
      </c>
    </row>
    <row r="22" spans="1:10" s="87" customFormat="1" ht="13.5" customHeight="1" x14ac:dyDescent="0.2"/>
    <row r="23" spans="1:10" x14ac:dyDescent="0.2">
      <c r="A23" s="88" t="s">
        <v>46</v>
      </c>
      <c r="B23" s="88"/>
      <c r="C23" s="45">
        <f>'[3]S.1311 (2)'!H86-'[3]S.1311 (2)'!H78</f>
        <v>-2358.4202636471841</v>
      </c>
      <c r="D23" s="45">
        <f>'[3]S.1311 (2)'!I86-'[3]S.1311 (2)'!I78</f>
        <v>-2983.3694521221878</v>
      </c>
      <c r="E23" s="45">
        <f>'[3]S.1311 (2)'!J86-'[3]S.1311 (2)'!J78</f>
        <v>-8664.8507234470744</v>
      </c>
      <c r="F23" s="45">
        <v>-9671</v>
      </c>
      <c r="G23" s="45"/>
      <c r="H23" s="45"/>
      <c r="J23" s="43"/>
    </row>
    <row r="24" spans="1:10" x14ac:dyDescent="0.2">
      <c r="A24" s="44"/>
      <c r="B24" s="44" t="s">
        <v>45</v>
      </c>
      <c r="C24" s="45">
        <f>'[3]S.1311 (2)'!H78</f>
        <v>-78.728999999999829</v>
      </c>
      <c r="D24" s="45">
        <f>'[3]S.1311 (2)'!I78</f>
        <v>-42.08241166000002</v>
      </c>
      <c r="E24" s="45">
        <f>'[3]S.1311 (2)'!J78</f>
        <v>-101.76300000000005</v>
      </c>
      <c r="F24" s="45">
        <f>F26-F23</f>
        <v>-49</v>
      </c>
    </row>
    <row r="25" spans="1:10" s="87" customFormat="1" x14ac:dyDescent="0.2"/>
    <row r="26" spans="1:10" x14ac:dyDescent="0.2">
      <c r="A26" s="88" t="s">
        <v>44</v>
      </c>
      <c r="B26" s="88"/>
      <c r="C26" s="45">
        <f>C23+C24</f>
        <v>-2437.1492636471839</v>
      </c>
      <c r="D26" s="45">
        <f>D23+D24</f>
        <v>-3025.451863782188</v>
      </c>
      <c r="E26" s="45">
        <f>E23+E24</f>
        <v>-8766.6137234470752</v>
      </c>
      <c r="F26" s="45">
        <v>-9720</v>
      </c>
      <c r="G26" s="45">
        <v>-8725</v>
      </c>
      <c r="H26" s="45">
        <f>'[2]Maastr_12 4.10.2011'!$F$28*1000</f>
        <v>-8170.2256392240051</v>
      </c>
    </row>
    <row r="27" spans="1:10" x14ac:dyDescent="0.2">
      <c r="B27" s="44" t="s">
        <v>43</v>
      </c>
      <c r="C27" s="45">
        <v>78</v>
      </c>
      <c r="D27" s="45">
        <v>129</v>
      </c>
      <c r="E27" s="45">
        <v>-1981</v>
      </c>
      <c r="F27" s="43">
        <v>-2244</v>
      </c>
    </row>
    <row r="28" spans="1:10" x14ac:dyDescent="0.2">
      <c r="B28" s="44" t="s">
        <v>42</v>
      </c>
      <c r="C28" s="45">
        <v>242</v>
      </c>
      <c r="D28" s="45">
        <v>115</v>
      </c>
      <c r="E28" s="45">
        <v>-785</v>
      </c>
      <c r="F28" s="43">
        <v>-1240</v>
      </c>
    </row>
    <row r="29" spans="1:10" x14ac:dyDescent="0.2">
      <c r="B29" s="44" t="s">
        <v>41</v>
      </c>
      <c r="C29" s="45">
        <v>-254.0938404531498</v>
      </c>
      <c r="D29" s="45">
        <v>146.84945792089266</v>
      </c>
      <c r="E29" s="45">
        <v>201.83317041749521</v>
      </c>
      <c r="F29" s="43">
        <v>630.16231410367868</v>
      </c>
    </row>
    <row r="30" spans="1:10" s="44" customFormat="1" x14ac:dyDescent="0.2">
      <c r="A30" s="86" t="s">
        <v>40</v>
      </c>
      <c r="B30" s="86"/>
      <c r="C30" s="45">
        <f>C26+C27+C28+C29</f>
        <v>-2371.2431041003338</v>
      </c>
      <c r="D30" s="45">
        <f>D26+D27+D28+D29</f>
        <v>-2634.6024058612952</v>
      </c>
      <c r="E30" s="45">
        <f>E26+E27+E28+E29</f>
        <v>-11330.780553029581</v>
      </c>
      <c r="F30" s="45">
        <f>F26+F27+F28+F29</f>
        <v>-12573.837685896322</v>
      </c>
      <c r="G30" s="45">
        <v>-10725</v>
      </c>
      <c r="H30" s="45">
        <f>'[1]Kurztabelle Staatsquoten '!K66</f>
        <v>-10025.561271869636</v>
      </c>
    </row>
    <row r="31" spans="1:10" x14ac:dyDescent="0.2">
      <c r="C31" s="43"/>
      <c r="D31" s="43"/>
      <c r="E31" s="43"/>
      <c r="F31" s="43"/>
    </row>
    <row r="32" spans="1:10" s="82" customFormat="1" ht="16.5" customHeight="1" x14ac:dyDescent="0.2">
      <c r="A32" s="79" t="s">
        <v>14</v>
      </c>
      <c r="B32" s="80"/>
      <c r="C32" s="81"/>
      <c r="D32" s="81"/>
      <c r="E32" s="81"/>
      <c r="F32" s="81"/>
      <c r="G32" s="81"/>
    </row>
    <row r="33" spans="1:7" s="78" customFormat="1" ht="56.25" customHeight="1" x14ac:dyDescent="0.2">
      <c r="A33" s="76" t="s">
        <v>39</v>
      </c>
      <c r="B33" s="77"/>
      <c r="C33" s="77"/>
      <c r="D33" s="77"/>
      <c r="E33" s="77"/>
      <c r="F33" s="77"/>
      <c r="G33" s="77"/>
    </row>
  </sheetData>
  <mergeCells count="19">
    <mergeCell ref="A26:B26"/>
    <mergeCell ref="A1:XFD1"/>
    <mergeCell ref="A2:XFD2"/>
    <mergeCell ref="A33:XFD33"/>
    <mergeCell ref="A32:XFD32"/>
    <mergeCell ref="A3:XFD3"/>
    <mergeCell ref="A5:XFD5"/>
    <mergeCell ref="A6:B6"/>
    <mergeCell ref="A7:XFD7"/>
    <mergeCell ref="A8:B8"/>
    <mergeCell ref="A12:XFD12"/>
    <mergeCell ref="A16:XFD16"/>
    <mergeCell ref="A17:B17"/>
    <mergeCell ref="A30:B30"/>
    <mergeCell ref="A20:XFD20"/>
    <mergeCell ref="A21:B21"/>
    <mergeCell ref="A22:XFD22"/>
    <mergeCell ref="A23:B23"/>
    <mergeCell ref="A25:XFD25"/>
  </mergeCells>
  <pageMargins left="0.70866141732283472" right="0.70866141732283472" top="0.78740157480314965" bottom="0.78740157480314965" header="0.31496062992125984" footer="0.31496062992125984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4</vt:i4>
      </vt:variant>
    </vt:vector>
  </HeadingPairs>
  <TitlesOfParts>
    <vt:vector size="9" baseType="lpstr">
      <vt:lpstr>Tabelle1</vt:lpstr>
      <vt:lpstr>Tabelle2</vt:lpstr>
      <vt:lpstr>Tabelle3</vt:lpstr>
      <vt:lpstr>Tabelle4</vt:lpstr>
      <vt:lpstr>Tabelle5</vt:lpstr>
      <vt:lpstr>Tabelle1!Druckbereich</vt:lpstr>
      <vt:lpstr>Tabelle3!Druckbereich</vt:lpstr>
      <vt:lpstr>Tabelle4!Druckbereich</vt:lpstr>
      <vt:lpstr>Tabelle5!Druckbereich</vt:lpstr>
    </vt:vector>
  </TitlesOfParts>
  <Company>BM für Finanzen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Eckwerte - Tabellen 2012</dc:title>
  <dc:creator>Leicher</dc:creator>
  <cp:lastModifiedBy>GANGL</cp:lastModifiedBy>
  <cp:lastPrinted>2012-01-31T16:16:02Z</cp:lastPrinted>
  <dcterms:created xsi:type="dcterms:W3CDTF">2012-01-31T09:13:33Z</dcterms:created>
  <dcterms:modified xsi:type="dcterms:W3CDTF">2012-02-10T08:48:41Z</dcterms:modified>
</cp:coreProperties>
</file>