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8515" windowHeight="12585"/>
  </bookViews>
  <sheets>
    <sheet name="Tabelle1" sheetId="1" r:id="rId1"/>
    <sheet name="Tabelle2" sheetId="2" r:id="rId2"/>
    <sheet name="Tabelle3" sheetId="3" r:id="rId3"/>
    <sheet name="Tabelle4" sheetId="5" r:id="rId4"/>
    <sheet name="Tabelle5" sheetId="6" r:id="rId5"/>
    <sheet name="Tabelle6" sheetId="7" r:id="rId6"/>
    <sheet name="Tabelle7" sheetId="8" r:id="rId7"/>
    <sheet name="Tabelle8" sheetId="9" r:id="rId8"/>
    <sheet name="Tabelle9" sheetId="10" r:id="rId9"/>
    <sheet name="Tabellenteil_Tab.1" sheetId="11" r:id="rId10"/>
    <sheet name="Tabellenteil_Tab.2" sheetId="12" r:id="rId11"/>
    <sheet name="Tabellenteil_Tab.3" sheetId="13" r:id="rId12"/>
    <sheet name="Tabellenteil_Tab.4" sheetId="14" r:id="rId13"/>
    <sheet name="Tabellenteil_Tab.5" sheetId="15" r:id="rId14"/>
    <sheet name="Tabellenteil_Tab.6" sheetId="16" r:id="rId15"/>
    <sheet name="Tabellenteil_Tab.7" sheetId="17" r:id="rId16"/>
    <sheet name="Tabellenteil_Tab.8" sheetId="18" r:id="rId17"/>
    <sheet name="Tabellenteil_Tab.9" sheetId="19" r:id="rId18"/>
    <sheet name="Technischer_Teil_Tab.1" sheetId="20" r:id="rId19"/>
    <sheet name="Technischer_Teil_Tab.2" sheetId="21" r:id="rId20"/>
    <sheet name="Technischer_Teil_Tab.3" sheetId="22" r:id="rId21"/>
  </sheets>
  <definedNames>
    <definedName name="_xlnm.Print_Area" localSheetId="1">Tabelle2!$A$1:$E$39</definedName>
    <definedName name="_xlnm.Print_Area" localSheetId="2">Tabelle3!$A$1:$E$16</definedName>
    <definedName name="_xlnm.Print_Area" localSheetId="10">Tabellenteil_Tab.2!$A$1:$M$17</definedName>
    <definedName name="_xlnm.Print_Area" localSheetId="12">Tabellenteil_Tab.4!$A$1:$Q$33</definedName>
  </definedNames>
  <calcPr calcId="145621"/>
</workbook>
</file>

<file path=xl/calcChain.xml><?xml version="1.0" encoding="utf-8"?>
<calcChain xmlns="http://schemas.openxmlformats.org/spreadsheetml/2006/main">
  <c r="C28" i="19" l="1"/>
  <c r="D28" i="19"/>
  <c r="E28" i="19"/>
  <c r="F28" i="19"/>
  <c r="G28" i="19"/>
  <c r="H28" i="19"/>
  <c r="I28" i="19"/>
  <c r="J28" i="19"/>
  <c r="K28" i="19"/>
  <c r="L28" i="19"/>
  <c r="C36" i="19"/>
  <c r="D36" i="19"/>
  <c r="E36" i="19"/>
  <c r="E38" i="19" s="1"/>
  <c r="F36" i="19"/>
  <c r="F38" i="19" s="1"/>
  <c r="G36" i="19"/>
  <c r="H36" i="19"/>
  <c r="I36" i="19"/>
  <c r="I38" i="19" s="1"/>
  <c r="J36" i="19"/>
  <c r="J38" i="19" s="1"/>
  <c r="K36" i="19"/>
  <c r="L36" i="19"/>
  <c r="C38" i="19"/>
  <c r="C56" i="19" s="1"/>
  <c r="D38" i="19"/>
  <c r="D56" i="19" s="1"/>
  <c r="G38" i="19"/>
  <c r="G56" i="19" s="1"/>
  <c r="H38" i="19"/>
  <c r="H56" i="19" s="1"/>
  <c r="K38" i="19"/>
  <c r="K56" i="19" s="1"/>
  <c r="L38" i="19"/>
  <c r="L56" i="19" s="1"/>
  <c r="C52" i="19"/>
  <c r="D52" i="19"/>
  <c r="E52" i="19"/>
  <c r="E54" i="19" s="1"/>
  <c r="F52" i="19"/>
  <c r="F54" i="19" s="1"/>
  <c r="G52" i="19"/>
  <c r="H52" i="19"/>
  <c r="I52" i="19"/>
  <c r="I54" i="19" s="1"/>
  <c r="J52" i="19"/>
  <c r="J54" i="19" s="1"/>
  <c r="K52" i="19"/>
  <c r="L52" i="19"/>
  <c r="C54" i="19"/>
  <c r="D54" i="19"/>
  <c r="G54" i="19"/>
  <c r="H54" i="19"/>
  <c r="K54" i="19"/>
  <c r="L54" i="19"/>
  <c r="C26" i="18"/>
  <c r="D26" i="18"/>
  <c r="E26" i="18"/>
  <c r="F26" i="18"/>
  <c r="G26" i="18"/>
  <c r="H26" i="18"/>
  <c r="I26" i="18"/>
  <c r="J26" i="18"/>
  <c r="K26" i="18"/>
  <c r="L26" i="18"/>
  <c r="C34" i="18"/>
  <c r="D34" i="18"/>
  <c r="E34" i="18"/>
  <c r="F34" i="18"/>
  <c r="F36" i="18" s="1"/>
  <c r="F54" i="18" s="1"/>
  <c r="G34" i="18"/>
  <c r="H34" i="18"/>
  <c r="I34" i="18"/>
  <c r="J34" i="18"/>
  <c r="K34" i="18"/>
  <c r="L34" i="18"/>
  <c r="C36" i="18"/>
  <c r="D36" i="18"/>
  <c r="E36" i="18"/>
  <c r="G36" i="18"/>
  <c r="H36" i="18"/>
  <c r="I36" i="18"/>
  <c r="J36" i="18"/>
  <c r="K36" i="18"/>
  <c r="L36" i="18"/>
  <c r="C50" i="18"/>
  <c r="D50" i="18"/>
  <c r="E50" i="18"/>
  <c r="F50" i="18"/>
  <c r="G50" i="18"/>
  <c r="H50" i="18"/>
  <c r="I50" i="18"/>
  <c r="J50" i="18"/>
  <c r="K50" i="18"/>
  <c r="L50" i="18"/>
  <c r="C52" i="18"/>
  <c r="D52" i="18"/>
  <c r="E52" i="18"/>
  <c r="F52" i="18"/>
  <c r="G52" i="18"/>
  <c r="H52" i="18"/>
  <c r="I52" i="18"/>
  <c r="J52" i="18"/>
  <c r="K52" i="18"/>
  <c r="L52" i="18"/>
  <c r="C54" i="18"/>
  <c r="D54" i="18"/>
  <c r="E54" i="18"/>
  <c r="G54" i="18"/>
  <c r="H54" i="18"/>
  <c r="I54" i="18"/>
  <c r="J54" i="18"/>
  <c r="K54" i="18"/>
  <c r="L54" i="18"/>
  <c r="C36" i="17"/>
  <c r="D36" i="17"/>
  <c r="E36" i="17"/>
  <c r="F36" i="17"/>
  <c r="G36" i="17"/>
  <c r="H36" i="17"/>
  <c r="I36" i="17"/>
  <c r="J36" i="17"/>
  <c r="K36" i="17"/>
  <c r="L36" i="17"/>
  <c r="M36" i="17"/>
  <c r="N36" i="17"/>
  <c r="C46" i="17"/>
  <c r="D46" i="17"/>
  <c r="E46" i="17"/>
  <c r="F46" i="17"/>
  <c r="G46" i="17"/>
  <c r="H46" i="17"/>
  <c r="I46" i="17"/>
  <c r="J46" i="17"/>
  <c r="K46" i="17"/>
  <c r="L46" i="17"/>
  <c r="M46" i="17"/>
  <c r="N46" i="17"/>
  <c r="C48" i="17"/>
  <c r="D48" i="17"/>
  <c r="E48" i="17"/>
  <c r="F48" i="17"/>
  <c r="G48" i="17"/>
  <c r="H48" i="17"/>
  <c r="I48" i="17"/>
  <c r="J48" i="17"/>
  <c r="K48" i="17"/>
  <c r="L48" i="17"/>
  <c r="M48" i="17"/>
  <c r="N48" i="17"/>
  <c r="C64" i="17"/>
  <c r="D64" i="17"/>
  <c r="E64" i="17"/>
  <c r="F64" i="17"/>
  <c r="G64" i="17"/>
  <c r="H64" i="17"/>
  <c r="I64" i="17"/>
  <c r="J64" i="17"/>
  <c r="K64" i="17"/>
  <c r="L64" i="17"/>
  <c r="M64" i="17"/>
  <c r="N64" i="17"/>
  <c r="C66" i="17"/>
  <c r="D66" i="17"/>
  <c r="E66" i="17"/>
  <c r="F66" i="17"/>
  <c r="G66" i="17"/>
  <c r="H66" i="17"/>
  <c r="I66" i="17"/>
  <c r="J66" i="17"/>
  <c r="K66" i="17"/>
  <c r="L66" i="17"/>
  <c r="M66" i="17"/>
  <c r="N66" i="17"/>
  <c r="J56" i="19" l="1"/>
  <c r="F56" i="19"/>
  <c r="I56" i="19"/>
  <c r="E56" i="19"/>
</calcChain>
</file>

<file path=xl/sharedStrings.xml><?xml version="1.0" encoding="utf-8"?>
<sst xmlns="http://schemas.openxmlformats.org/spreadsheetml/2006/main" count="741" uniqueCount="359">
  <si>
    <t>Ertragsanteile (2014: 24.286,4, 2015: 25.041,9)
Förderungen gemäß Gesundheits- und Sozialbereichsbeihilfengesetz (2014: 1.165,0, 2015: 1.215,0)</t>
  </si>
  <si>
    <t>Öffentliche Abgaben</t>
  </si>
  <si>
    <t>Erläuterungen (wesentliche Positionen)</t>
  </si>
  <si>
    <t>2015</t>
  </si>
  <si>
    <t>2014</t>
  </si>
  <si>
    <t>Untergliederung</t>
  </si>
  <si>
    <t>in Mio. €</t>
  </si>
  <si>
    <t>Zahlungen des Bundes aus den öffentlichen Abgaben an Länder und Gemeinden</t>
  </si>
  <si>
    <t>inkl. geringfügiger Beträge in anderen Untergliederungen</t>
  </si>
  <si>
    <t>Summe</t>
  </si>
  <si>
    <t>Transfers im Rahmen des Finanzausgleichs- und Katastrophenfondsgesetzes</t>
  </si>
  <si>
    <t>Finanzausgleich</t>
  </si>
  <si>
    <t>Kostenersatz an Länder für Landeslehrerinnen und Landeslehrer (2014 u 2015 je 41,0)
Marktordnungsmaßnahmen und Fischerei (2014: 46,8, davon 46,5 als Teil der Dürrehilfe von insg. 52,0; 2015: 0,3)
Zuschüsse für Schutzwasser- und Lawinenverbauung (2014 u 2015 je 7,2)</t>
  </si>
  <si>
    <t>Land-, Forst- und Wasserwirtschaft</t>
  </si>
  <si>
    <t>öffentlicher Personennahverkehr (2014 u 2015 je 7,3)
Bundesbeitrag für die Wiener U-Bahn (2014 u 2015 je 78,0)
Förderungen gem. Wasserbautenförderungsgesetz und KatFG (2014: 62,9; 2015: 56,0)
Zweckzuschüsse im Rahmen des österr. Verkehrssicherheitsfonds (2014 u 2015 je 2,1)</t>
  </si>
  <si>
    <t xml:space="preserve">Verkehr, Innovation und Technologie </t>
  </si>
  <si>
    <t>Förderungen für nicht in Bundeseigentum stehende Denkmale (2014: 1,4; 2015: 1,7)</t>
  </si>
  <si>
    <t xml:space="preserve">Kunst und Kultur </t>
  </si>
  <si>
    <t>Klinischer Mehraufwand</t>
  </si>
  <si>
    <t>Wissenschaft und Forschung</t>
  </si>
  <si>
    <t>Kostenersatz an Länder für Landeslehrerinnen und Landeslehrer (2014: 3.608,2; 2015: 3.586,0)
Zuschüsse für schulische Tagesbetreuung (2014: 116,1; 2015: 109,4)</t>
  </si>
  <si>
    <t>Bildung und Frauen</t>
  </si>
  <si>
    <t>Beitrag für das kostenfreie letzte Kindergartenjahr (2014 u 2015 je 70,0)
Zweckzuschuss an Länder gemäß B-KJHG (2014: 3,9)</t>
  </si>
  <si>
    <t>Familien und Jugend</t>
  </si>
  <si>
    <t>Zweckzuschüsse zur Krankenanstaltenfinanzierung (2014: 629,7; 2015: 648,4)</t>
  </si>
  <si>
    <t>Gesundheit</t>
  </si>
  <si>
    <t>Ersätze für Pensionen der Landeslehrerinnen und Landeslehrer</t>
  </si>
  <si>
    <t>Pensionen - Beamtinnen und Beamte</t>
  </si>
  <si>
    <t>Zuschüsse aus dem Pflegefonds (2014: 230,1; 2015: 299,9)</t>
  </si>
  <si>
    <t>Soziales und Konsumentenschutz</t>
  </si>
  <si>
    <t>Arbeitsmarktpolitische Maßnahmen (EU), insbes. Territoriale Beschäftigungspakte</t>
  </si>
  <si>
    <t>Arbeit</t>
  </si>
  <si>
    <t>Förderungen für Sportinfrastruktur</t>
  </si>
  <si>
    <t>Militärische Angelegenheiten und Sport</t>
  </si>
  <si>
    <t>sprachliche Frühförderung</t>
  </si>
  <si>
    <t>Äußeres</t>
  </si>
  <si>
    <t>Ersätze an Gemeinden für Wahlen (2014: 3,1; 2015: 7,1)
Überweisungen für Zivilschutz (2014 u. 2015 je 3,5)
Flüchtlingsbetreuung (Grundversorgung, 2014: 82,0, 2015: 81,7)</t>
  </si>
  <si>
    <t>Inneres</t>
  </si>
  <si>
    <t>Zahlungen für Landeshauptleute (inkl. StV), davon Ruhe- u. Versorgungsbezüge 2014 u 2015: je 0,9</t>
  </si>
  <si>
    <t>Bundeskanzleramt</t>
  </si>
  <si>
    <t>Zahlungen des Bundes an Länder und Gemeinden</t>
  </si>
  <si>
    <t>Quelle: BVA 2014 und 2015</t>
  </si>
  <si>
    <t>Personalkostenersätze für Schulaufsichtsbehörden</t>
  </si>
  <si>
    <t>Beihilfen nach Gesundheits- und Sozialbereichs-Beihilfengesetz</t>
  </si>
  <si>
    <t>Beiträge der Länder zu den Kosten der Behandlung von Häftlingen in öffentlichen Krankenanstalten</t>
  </si>
  <si>
    <t xml:space="preserve">Justiz </t>
  </si>
  <si>
    <t>Kostenersätze gem. Zivildienstgesetz (2014 u 2015 je 1,6) 
und im Rahmen der Grundversorgung (2014 u 2015 je 5,9)</t>
  </si>
  <si>
    <t xml:space="preserve">Inneres </t>
  </si>
  <si>
    <t>Zahlungen von Ländern und Gemeinden an den Bund</t>
  </si>
  <si>
    <t>Gesamt</t>
  </si>
  <si>
    <t>Wien</t>
  </si>
  <si>
    <t>Vorarlberg</t>
  </si>
  <si>
    <t>Tirol</t>
  </si>
  <si>
    <t>Steiermark</t>
  </si>
  <si>
    <t>Salzburg</t>
  </si>
  <si>
    <t>Oberösterrreich</t>
  </si>
  <si>
    <t>Niederösterreich</t>
  </si>
  <si>
    <t>Kärnten</t>
  </si>
  <si>
    <t>Burgenland</t>
  </si>
  <si>
    <t>Anteil in %</t>
  </si>
  <si>
    <t>EA je Einw.</t>
  </si>
  <si>
    <t>Fix-Schlüssel</t>
  </si>
  <si>
    <t>Einwohner</t>
  </si>
  <si>
    <t>Ertragsanteile der Länder: Aufteilungsschlüssel und Ertragsanteile je Einw. in Euro 2013:</t>
  </si>
  <si>
    <t>2013</t>
  </si>
  <si>
    <t>2011</t>
  </si>
  <si>
    <t>2009</t>
  </si>
  <si>
    <t>Vergleich zum Bundesschnitt</t>
  </si>
  <si>
    <t>Ertragsanteile je Einw. in Euro</t>
  </si>
  <si>
    <t>Ertragsanteile der Länder: Entwicklung der Ertragsanteile</t>
  </si>
  <si>
    <t>örtl. Aufk.</t>
  </si>
  <si>
    <t>Fix-Schl.</t>
  </si>
  <si>
    <t>aBS</t>
  </si>
  <si>
    <t>Ertragsanteile der Gemeinden: Aufteilungsschlüssel und Ertragsanteile je Einw. in Euro 2013:</t>
  </si>
  <si>
    <t>Ertragsanteile der Gemeinden: Entwicklung der Ertragsanteile</t>
  </si>
  <si>
    <t>über 50.000</t>
  </si>
  <si>
    <t>20.001-50.000</t>
  </si>
  <si>
    <t>10.001-20.000</t>
  </si>
  <si>
    <t>5.001-10.000</t>
  </si>
  <si>
    <t>2.501-5.000</t>
  </si>
  <si>
    <t>1.001-2.500</t>
  </si>
  <si>
    <t>501-1.000</t>
  </si>
  <si>
    <t>bis 500</t>
  </si>
  <si>
    <t>Vbg</t>
  </si>
  <si>
    <t>Stmk</t>
  </si>
  <si>
    <t>Sbg</t>
  </si>
  <si>
    <t>Oö</t>
  </si>
  <si>
    <t>Nö</t>
  </si>
  <si>
    <t>Ktn</t>
  </si>
  <si>
    <t>Bgld</t>
  </si>
  <si>
    <t>Ertragsanteile der Gemeinden je Einwohner 2013, in Euro</t>
  </si>
  <si>
    <t>Gemeinden</t>
  </si>
  <si>
    <t>Länder mit Wien</t>
  </si>
  <si>
    <t>Bund</t>
  </si>
  <si>
    <t>2016</t>
  </si>
  <si>
    <r>
      <t>1)</t>
    </r>
    <r>
      <rPr>
        <sz val="10"/>
        <rFont val="Arial"/>
        <family val="2"/>
      </rPr>
      <t xml:space="preserve"> Veranlagte Einkommensteuer: In den Jahren 2012 u. 2013 inkl.  Budgetposition 16.01.01.00-2/8300.001 (Vorwegbesteuerung Pensionskassen) iHv. 900 Mio. Euro
</t>
    </r>
    <r>
      <rPr>
        <vertAlign val="superscript"/>
        <sz val="10"/>
        <rFont val="Arial"/>
        <family val="2"/>
      </rPr>
      <t>2)</t>
    </r>
    <r>
      <rPr>
        <sz val="10"/>
        <rFont val="Arial"/>
        <family val="2"/>
      </rPr>
      <t xml:space="preserve">Gebühren und Ersätze in Rechtssachen: Budgetpositionen 13.02.01.00-2/8170.000, 13.02.01.00-2/8170.900, 13.02.02.00-2/8170.900, 13.02.03.00-2/8170.900, 13.02.04.00-2/8170.900, 13.02.05.00-2/8170.900
</t>
    </r>
    <r>
      <rPr>
        <vertAlign val="superscript"/>
        <sz val="10"/>
        <rFont val="Arial"/>
        <family val="2"/>
      </rPr>
      <t>3)</t>
    </r>
    <r>
      <rPr>
        <sz val="10"/>
        <rFont val="Arial"/>
        <family val="2"/>
      </rPr>
      <t>Gebühren gem. Patent- u. Markenschutzgesetz: Budgetpositionen 41.01.03.00-2/8155.001, 41.01.03.00-2/8155.002, 41.01.03.00-2/8155.003, 41.01.03.00-2/8155.004, 41.01.03.00-2/8155.005, 41.01.03.00-2/8155.006, 41.01.03.00-2/8155.007, 41.01.03.00-2/8155.010, 41.01.03.00-2/8157.000, 41.01.03.00-2/8157.900, 41.01.03.00-2/8830.006</t>
    </r>
  </si>
  <si>
    <t>Quelle: bis 2012: BRA, 2013 vorl. Erfolg, 2014 und 2015 BVA</t>
  </si>
  <si>
    <t>Summe Bundesabgaben</t>
  </si>
  <si>
    <r>
      <t xml:space="preserve">Gebühren gem. Patent- u. Markenschutzgesetz  </t>
    </r>
    <r>
      <rPr>
        <vertAlign val="superscript"/>
        <sz val="10"/>
        <rFont val="Arial"/>
        <family val="2"/>
      </rPr>
      <t>3)</t>
    </r>
  </si>
  <si>
    <r>
      <t xml:space="preserve">Gebühren und Ersätze in Rechtssachen </t>
    </r>
    <r>
      <rPr>
        <vertAlign val="superscript"/>
        <sz val="10"/>
        <rFont val="Arial"/>
        <family val="2"/>
      </rPr>
      <t>2)</t>
    </r>
  </si>
  <si>
    <t>Dienstgeberbeitrag zum FLAF</t>
  </si>
  <si>
    <t>25.01.07.00-2/8344.000</t>
  </si>
  <si>
    <t>Summe Bundesabgaben Untergliederung 16</t>
  </si>
  <si>
    <t>16.01.01</t>
  </si>
  <si>
    <t>Sonstige Abgaben in Untergliederung 16</t>
  </si>
  <si>
    <t>Motorbezogene Versicherungssteuer</t>
  </si>
  <si>
    <t>16.01.01.00-2/8435.100</t>
  </si>
  <si>
    <t>Versicherungssteuer</t>
  </si>
  <si>
    <t>16.01.01.00-2/8435.000</t>
  </si>
  <si>
    <t>Grunderwerbsteuer</t>
  </si>
  <si>
    <t>16.01.01.00-2/8434.000</t>
  </si>
  <si>
    <t>Normverbrauchsabgabe</t>
  </si>
  <si>
    <t>16.01.01.00-2/8418.000</t>
  </si>
  <si>
    <t>Energieabgabe</t>
  </si>
  <si>
    <t>16.01.01.00-2/8406.000</t>
  </si>
  <si>
    <t>Stempel-u.Rechtsgebühren,Bundesverwaltungsabgaben</t>
  </si>
  <si>
    <t>16.01.01.00-2/8431.900</t>
  </si>
  <si>
    <t>Mineralölsteuer</t>
  </si>
  <si>
    <t>16.01.01.00-2/8423.000</t>
  </si>
  <si>
    <t>Tabaksteuer</t>
  </si>
  <si>
    <t>16.01.01.00-2/8420.000</t>
  </si>
  <si>
    <t>Umsatzsteuer</t>
  </si>
  <si>
    <t>16.01.01.00-2/8403.000</t>
  </si>
  <si>
    <t>Sonderbeitrag zur Stabilitätsabgabe</t>
  </si>
  <si>
    <t>16.01.01.00-2/8323.001</t>
  </si>
  <si>
    <t>Stabilitätsabgabe</t>
  </si>
  <si>
    <t>16.01.01.00-2/8323.000</t>
  </si>
  <si>
    <t>Wohnbauförderungsbeitrag</t>
  </si>
  <si>
    <t>16.01.01.00-2/8315.009</t>
  </si>
  <si>
    <t>Abgeltungsteuern aus internationalen Abkommen</t>
  </si>
  <si>
    <t>16.01.01.00-2/8308.900</t>
  </si>
  <si>
    <t>Körperschaftsteuer</t>
  </si>
  <si>
    <t>16.01.01.00-2/8303.000</t>
  </si>
  <si>
    <t>Kapitalertragsteuern</t>
  </si>
  <si>
    <t>16.01.01.00-2/8302.900</t>
  </si>
  <si>
    <t>Lohnsteuer</t>
  </si>
  <si>
    <t>16.01.01.00-2/8301.000</t>
  </si>
  <si>
    <r>
      <t xml:space="preserve">Veranlagte Einkommensteuer </t>
    </r>
    <r>
      <rPr>
        <vertAlign val="superscript"/>
        <sz val="10"/>
        <rFont val="Arial"/>
        <family val="2"/>
      </rPr>
      <t>1)</t>
    </r>
  </si>
  <si>
    <t>16.01.01.00-2/8300.000</t>
  </si>
  <si>
    <t>2012</t>
  </si>
  <si>
    <t>2010</t>
  </si>
  <si>
    <t>2008</t>
  </si>
  <si>
    <t>2007</t>
  </si>
  <si>
    <t>2006</t>
  </si>
  <si>
    <t>2005</t>
  </si>
  <si>
    <t>2004</t>
  </si>
  <si>
    <t>Bezeichnung</t>
  </si>
  <si>
    <t>Budgetposition</t>
  </si>
  <si>
    <t>Tabelle 1, Einnahmen/Einzahlungen des Bundes aus Bundesabgaben</t>
  </si>
  <si>
    <t>Anmerkung: Trennung von Wien als Land und Gemeinde: lt. Tabelle 4.1.5 ("Rechnungsabschluss Wien: Landesabgaben") in den Gebarungsübersichten 2012</t>
  </si>
  <si>
    <t>Quelle: Gebarungsübersichten bzw. Gebarungen und Sektor Staat Teil II, herausgegeben von Statistik Austria</t>
  </si>
  <si>
    <t>Benützungsgebühren</t>
  </si>
  <si>
    <t>Summe Gemeinden ohne Benützungsgebühren</t>
  </si>
  <si>
    <t>Sonstige Abgaben</t>
  </si>
  <si>
    <t>Interessentenbeiträge</t>
  </si>
  <si>
    <t>Grundsteuer</t>
  </si>
  <si>
    <t>Kommunalsteuer</t>
  </si>
  <si>
    <t>Länder</t>
  </si>
  <si>
    <t>Tabelle 2, Landes- und Gemeindeabgaben</t>
  </si>
  <si>
    <r>
      <t>1)</t>
    </r>
    <r>
      <rPr>
        <sz val="10"/>
        <rFont val="Arial"/>
        <family val="2"/>
      </rPr>
      <t xml:space="preserve"> Beitrag zur EU: ab 2009 nur nationaler Beitrag, d.h. ohne traditionelle Eigenmittel. Die Angaben in den Tabellen 1, 2 und 4 der EU-Beilage basieren auf Zahlen der Europäischen Kommission in deren Finanzbericht (zur Vergleichbarkeit mit den EU-Mitgliedstaaten). Daraus ergeben sich Differenzen zu den im Detailbudget 16.01.04.00-2 verbuchten Überweisungen.</t>
    </r>
  </si>
  <si>
    <t>Anteil der Gemeinden</t>
  </si>
  <si>
    <t>16.01.04.00-2/8892.000</t>
  </si>
  <si>
    <t>Anteil der Länder</t>
  </si>
  <si>
    <t>16.01.04.00-2/8891.000</t>
  </si>
  <si>
    <t>Anteil der Bundes</t>
  </si>
  <si>
    <t>16.01.04.00-2/8890.000</t>
  </si>
  <si>
    <r>
      <t xml:space="preserve">Beitrag zur EU </t>
    </r>
    <r>
      <rPr>
        <vertAlign val="superscript"/>
        <sz val="10"/>
        <rFont val="Arial"/>
        <family val="2"/>
      </rPr>
      <t>1)</t>
    </r>
  </si>
  <si>
    <t>16.01.04.00-2</t>
  </si>
  <si>
    <t>Tabelle 3,  Beitrag zur Europäischen Union</t>
  </si>
  <si>
    <r>
      <t>1)</t>
    </r>
    <r>
      <rPr>
        <sz val="10"/>
        <rFont val="Arial"/>
        <family val="2"/>
      </rPr>
      <t xml:space="preserve">  Budgetpositionen: Länder 16.01.02.00-2/8391.100 + 16.01.02.00-2/8391.200 + 16.01.02.00-2/8491.000, Gemeinden 16.01.02.00-2/8392.000 + 16.01.02.00-2/8392.100 + 16.01.02.00-2/8492.000
</t>
    </r>
    <r>
      <rPr>
        <vertAlign val="superscript"/>
        <sz val="10"/>
        <rFont val="Arial"/>
        <family val="2"/>
      </rPr>
      <t>2)</t>
    </r>
    <r>
      <rPr>
        <sz val="10"/>
        <rFont val="Arial"/>
        <family val="2"/>
      </rPr>
      <t>Auszahlungen = Aufwendungen</t>
    </r>
  </si>
  <si>
    <t>Quelle: bis 2012: BRA, 2013: vorl. Erfolg, 2014 und 2015: BVA, länderweise Anteile: BMF</t>
  </si>
  <si>
    <t>Summe Ertragsanteile</t>
  </si>
  <si>
    <t>Ertragsanteile Gemeinden</t>
  </si>
  <si>
    <t>Oberösterreich</t>
  </si>
  <si>
    <t>Ertragsanteile Länder</t>
  </si>
  <si>
    <t>Tabelle 4,  Ertragsanteile der Länder und Gemeinden</t>
  </si>
  <si>
    <t>Quelle: BMF (bis 2012 Basis BRA, 2013 vorl. Erfolg, 2014 und 2015 BVA)</t>
  </si>
  <si>
    <t>Getränkesteuerausgleich</t>
  </si>
  <si>
    <t>Allgemeine Ertragsanteile</t>
  </si>
  <si>
    <t>davon als:</t>
  </si>
  <si>
    <t>Erhöhung der Ertragsanteile der Gemeinden</t>
  </si>
  <si>
    <t>Tabelle 5, Getränkesteuerausgleich als Teil der Ertragsanteile der Gemeinden</t>
  </si>
  <si>
    <t>Gemeinde-Werbesteuernausgleich</t>
  </si>
  <si>
    <t>Werbeabgabe: Verteilung nach Volkszahl</t>
  </si>
  <si>
    <t>Anteile der Gemeinden an der Werbeabgabe</t>
  </si>
  <si>
    <t>Tabelle 6, Anteile der Gemeinden an der Werbeabgabe</t>
  </si>
  <si>
    <r>
      <t xml:space="preserve">Unterscheidung zwischen Transfers an Länder und Gemeinden nicht gemäß haushaltsrechtlicher Zuordnung, sondern nach finanzausgleichsrechtlichen Gesichtspunkten (z. B. Mittel zur Finanzkraftstärkung der Gemeinden werden vom Bund an die Länder überwiesen, sind von diesen aber an die Gemeinden weiterzuleiten).
 </t>
    </r>
    <r>
      <rPr>
        <vertAlign val="superscript"/>
        <sz val="10"/>
        <rFont val="Arial"/>
        <family val="2"/>
      </rPr>
      <t>1)</t>
    </r>
    <r>
      <rPr>
        <sz val="10"/>
        <rFont val="Arial"/>
        <family val="2"/>
      </rPr>
      <t xml:space="preserve"> BSWG = Bundes-Sonderwohnbaugesetz
</t>
    </r>
    <r>
      <rPr>
        <vertAlign val="superscript"/>
        <sz val="10"/>
        <rFont val="Arial"/>
        <family val="2"/>
      </rPr>
      <t>2)</t>
    </r>
    <r>
      <rPr>
        <sz val="10"/>
        <rFont val="Arial"/>
        <family val="2"/>
      </rPr>
      <t xml:space="preserve">ZZG = Zweckzuschussgesetz 2001, WSG = Wohnhaussanierungsgesetz (1984)
</t>
    </r>
    <r>
      <rPr>
        <vertAlign val="superscript"/>
        <sz val="10"/>
        <rFont val="Arial"/>
        <family val="2"/>
      </rPr>
      <t>3)</t>
    </r>
    <r>
      <rPr>
        <sz val="10"/>
        <rFont val="Arial"/>
        <family val="2"/>
      </rPr>
      <t xml:space="preserve">Zuschüsse für Kinderbetreuungseinrichtungen: 44.01.04.00-1/7352.001 (Zuschüsse für den Ausbau des Kinderbetreuungsangebots) + 25.02.01.00-1/7353.000 (Zuschüsse für die Einführung der halbtägig kostenlosen Kinderbetreuungseinrichtungen) + 12.02.03.00-1/7302.012 (Zuschüsse für die frühe Sprachförderung)
</t>
    </r>
    <r>
      <rPr>
        <vertAlign val="superscript"/>
        <sz val="10"/>
        <rFont val="Arial"/>
        <family val="2"/>
      </rPr>
      <t>4)</t>
    </r>
    <r>
      <rPr>
        <sz val="10"/>
        <rFont val="Arial"/>
        <family val="2"/>
      </rPr>
      <t xml:space="preserve">Landeslehrerinnen und Landeslehrer: zur Aufgliederung der einzelnen Budgetpositionen siehe 4.3
</t>
    </r>
    <r>
      <rPr>
        <vertAlign val="superscript"/>
        <sz val="10"/>
        <rFont val="Arial"/>
        <family val="2"/>
      </rPr>
      <t>5)</t>
    </r>
    <r>
      <rPr>
        <sz val="10"/>
        <rFont val="Arial"/>
        <family val="2"/>
      </rPr>
      <t>GSBG = Gesundheits- und Sozialbereich-Beihilfengesetz</t>
    </r>
  </si>
  <si>
    <t>Summe Transfers an Länder und Gemeinden</t>
  </si>
  <si>
    <t>Summe Zahlungen des Bundes an die Gemeinden</t>
  </si>
  <si>
    <t>Katastrophenfonds: Schäden im Vermögen der Gemeinden</t>
  </si>
  <si>
    <t>44.02.01.00-1/7305.300 + 44.02.02.00-1/7305.301</t>
  </si>
  <si>
    <t>-</t>
  </si>
  <si>
    <t>Zuschüsse auf Grund von Sondergesetzen</t>
  </si>
  <si>
    <t>Bedarfszuweisungsgesetz</t>
  </si>
  <si>
    <t>44.01.04.00-1/7305.012</t>
  </si>
  <si>
    <t>Zuschüsse zur Theaterführung an Gemeinden</t>
  </si>
  <si>
    <t>44.01.04.00-1/7304.000</t>
  </si>
  <si>
    <t>Finanzzuweisung für Personennahverkehr</t>
  </si>
  <si>
    <t>44.01.02.00-1</t>
  </si>
  <si>
    <t>Polizeikostenersatz an Städte mit eigenem Statut</t>
  </si>
  <si>
    <t>44.01.04.00-1/7304.001</t>
  </si>
  <si>
    <t>Bedarfszuweisungen an Gemeinden</t>
  </si>
  <si>
    <t>Finanzkraftstärkung der Gemeinden</t>
  </si>
  <si>
    <t>44.01.01.00-1</t>
  </si>
  <si>
    <t>Zweckzuschüsse und Finanzzuweisungen</t>
  </si>
  <si>
    <t>Transfers des Bundes an die Gemeinden</t>
  </si>
  <si>
    <t>Summe Transfers des Bundes an die Länder</t>
  </si>
  <si>
    <t>Summe Kostentragung</t>
  </si>
  <si>
    <t>Schienenverbund</t>
  </si>
  <si>
    <t>41.02.02.00-1/7355.500 + 41.02.02.00-1/7355.501</t>
  </si>
  <si>
    <t>31.02.01.00-1/7353.440 + 31.02.01.00-1/7480.403</t>
  </si>
  <si>
    <t>Kostenersätze für Flüchtlingsbetreuung</t>
  </si>
  <si>
    <t>11.03.01.00-1/7303.010 + 11.03.01.00-2/8503.103</t>
  </si>
  <si>
    <r>
      <t xml:space="preserve">Ausgaben gemäß GSBG </t>
    </r>
    <r>
      <rPr>
        <vertAlign val="superscript"/>
        <sz val="10"/>
        <rFont val="Arial"/>
        <family val="2"/>
      </rPr>
      <t>5)</t>
    </r>
    <r>
      <rPr>
        <sz val="10"/>
        <rFont val="Arial"/>
        <family val="2"/>
      </rPr>
      <t xml:space="preserve"> : Länder</t>
    </r>
  </si>
  <si>
    <t>16.01.03.00-2/8491.001</t>
  </si>
  <si>
    <r>
      <t xml:space="preserve">Landeslehrerinnen und Landeslehrer </t>
    </r>
    <r>
      <rPr>
        <vertAlign val="superscript"/>
        <sz val="10"/>
        <rFont val="Arial"/>
        <family val="2"/>
      </rPr>
      <t>4)</t>
    </r>
  </si>
  <si>
    <t>Kostentragung</t>
  </si>
  <si>
    <t>Summe Zweckzuschüsse und Finanzzuweisungen</t>
  </si>
  <si>
    <t>Schäden an Landesstraßen B</t>
  </si>
  <si>
    <t>44.02.01.00-1/7303.009</t>
  </si>
  <si>
    <t>Finanzierung Landesanteil Stmk gem. WBFG</t>
  </si>
  <si>
    <t>44.02.01.00-1/7303.041</t>
  </si>
  <si>
    <t>Katastropheneinsatzgeräte der Feuerwehren</t>
  </si>
  <si>
    <t>44.02.01.00-1/7303.200 + 44.02.01.00-1/7303.202</t>
  </si>
  <si>
    <t>Warn- und Alarmsystem</t>
  </si>
  <si>
    <t>11.02.05.00-1/7353.500</t>
  </si>
  <si>
    <t>Schäden im Vermögen der Länder</t>
  </si>
  <si>
    <t>44.02.01.00-1/7303.030 + 44.02.02.00-1/7303.036</t>
  </si>
  <si>
    <t>Schäden im Vermögen privater Personen</t>
  </si>
  <si>
    <t>44.02.01.00-1/7303.008 + 44.02.02.00-1/7303.037</t>
  </si>
  <si>
    <t>Katastrophenfonds</t>
  </si>
  <si>
    <t>Zuschüsse für schulische Tagesbetreuung</t>
  </si>
  <si>
    <t>30.02.01.00-1/7303.000</t>
  </si>
  <si>
    <t>Zuschüsse aus dem Pflegefonds</t>
  </si>
  <si>
    <t>21.02.01.00-1/7303.039</t>
  </si>
  <si>
    <r>
      <t xml:space="preserve">Zuschüsse für Kinderbetreuungseinrichtungen </t>
    </r>
    <r>
      <rPr>
        <vertAlign val="superscript"/>
        <sz val="10"/>
        <rFont val="Arial"/>
        <family val="2"/>
      </rPr>
      <t>3)</t>
    </r>
  </si>
  <si>
    <t>Zuschüsse für Straßen</t>
  </si>
  <si>
    <t>41.02.04.02-1/7353.102</t>
  </si>
  <si>
    <r>
      <t xml:space="preserve">Zuschüsse für Wohnbauförderung (§ 1 und § 5 ZZG </t>
    </r>
    <r>
      <rPr>
        <vertAlign val="superscript"/>
        <sz val="10"/>
        <rFont val="Arial"/>
        <family val="2"/>
      </rPr>
      <t>2)</t>
    </r>
    <r>
      <rPr>
        <sz val="10"/>
        <rFont val="Arial"/>
        <family val="2"/>
      </rPr>
      <t xml:space="preserve"> ), FAG 2008</t>
    </r>
  </si>
  <si>
    <r>
      <t xml:space="preserve">Zuschüsse nach § 3 ZZG (WSG) </t>
    </r>
    <r>
      <rPr>
        <vertAlign val="superscript"/>
        <sz val="10"/>
        <rFont val="Arial"/>
        <family val="2"/>
      </rPr>
      <t>2)</t>
    </r>
  </si>
  <si>
    <r>
      <t xml:space="preserve">Zuschüsse nach dem BSWG 1982 und BSWG 1983 </t>
    </r>
    <r>
      <rPr>
        <vertAlign val="superscript"/>
        <sz val="10"/>
        <rFont val="Arial"/>
        <family val="2"/>
      </rPr>
      <t>1)</t>
    </r>
  </si>
  <si>
    <t>44.01.04.00-1/7353.410 + 44.01.04.00-1/7353.411</t>
  </si>
  <si>
    <t>Zuschüsse für Umweltschutz an Länder</t>
  </si>
  <si>
    <t>Zuschüsse zur Theaterführung an Länder</t>
  </si>
  <si>
    <t>44.01.04.00-1/7302.000 + 44.01.04.00-1/7302.017</t>
  </si>
  <si>
    <t>Zuschüsse für Krankenanstalten
(Gemeinde-Anteil)</t>
  </si>
  <si>
    <t>44.01.03.00-1</t>
  </si>
  <si>
    <t>Zweckzuschüsse zur
Krankenanstaltenfinanzierung</t>
  </si>
  <si>
    <t>24.02.01.00-1</t>
  </si>
  <si>
    <t xml:space="preserve">Finanzzuweisung für Zwecke des
öffentlichen Personennahverkehrs </t>
  </si>
  <si>
    <t>Finanzzuweisung in Agrarangelegenheiten</t>
  </si>
  <si>
    <t>Finanzzuweisungen f. umweltschonende
u. energiesparende Maßnahmen</t>
  </si>
  <si>
    <t>Bedarfszuweisungen an Länder</t>
  </si>
  <si>
    <t>44.01.05.00-1</t>
  </si>
  <si>
    <t>Ertragsanteile-Kopfquotenausgleich der Länder</t>
  </si>
  <si>
    <t>Transfers des Bundes an die Länder</t>
  </si>
  <si>
    <t xml:space="preserve">Tabelle 7, Die wichtigsten Transfers des Bundes an die Länder und Gemeinden </t>
  </si>
  <si>
    <r>
      <t>1)</t>
    </r>
    <r>
      <rPr>
        <sz val="10"/>
        <rFont val="Arial"/>
        <family val="2"/>
      </rPr>
      <t xml:space="preserve"> VA-Ansatz Zweckzuschüsse zur Krankenanstaltenfinanzierung: länderweise Aufgliederung ohne die nicht aufteilbaren Ausgaben der Bundesgesundheitsagentur für Transplantationswesen und Projekte und Planungen von überregionaler Bedeutung
</t>
    </r>
    <r>
      <rPr>
        <vertAlign val="superscript"/>
        <sz val="10"/>
        <rFont val="Arial"/>
        <family val="2"/>
      </rPr>
      <t>2)</t>
    </r>
    <r>
      <rPr>
        <sz val="10"/>
        <rFont val="Arial"/>
        <family val="2"/>
      </rPr>
      <t xml:space="preserve">BSWG = Bundes-Sonderwohnbaugesetz
</t>
    </r>
    <r>
      <rPr>
        <vertAlign val="superscript"/>
        <sz val="10"/>
        <rFont val="Arial"/>
        <family val="2"/>
      </rPr>
      <t>3)</t>
    </r>
    <r>
      <rPr>
        <sz val="10"/>
        <rFont val="Arial"/>
        <family val="2"/>
      </rPr>
      <t xml:space="preserve">Zuschüsse für Kinderbetreuungseinrichtungen: 1/44257 (Zuschüsse für den Ausbau des Kinderbetreuungsangebots) + 1/25118 (Zuschüsse für die Einführung der halbtägig kostenlosen Kinderbetreuungseinrichtungen) + 11.03.02.00-1/7303.040 (Zuschüsse für die frühe Sprachförderung)
</t>
    </r>
    <r>
      <rPr>
        <vertAlign val="superscript"/>
        <sz val="10"/>
        <rFont val="Arial"/>
        <family val="2"/>
      </rPr>
      <t>4)</t>
    </r>
    <r>
      <rPr>
        <sz val="10"/>
        <rFont val="Arial"/>
        <family val="2"/>
      </rPr>
      <t xml:space="preserve">Landeslehrerinnen und Landeslehrer: VA-Ansätze 1/30757 7302, 1/30857 7302, 1/42607 7302, 1/23107 7302
</t>
    </r>
    <r>
      <rPr>
        <vertAlign val="superscript"/>
        <sz val="10"/>
        <rFont val="Arial"/>
        <family val="2"/>
      </rPr>
      <t>5)</t>
    </r>
    <r>
      <rPr>
        <sz val="10"/>
        <rFont val="Arial"/>
        <family val="2"/>
      </rPr>
      <t xml:space="preserve">Ausgaben gemäß GSBG (Gesundheits- und Sozialbereich-Beihilfengesetz): ohne die Rückerstattungen der Länder
</t>
    </r>
    <r>
      <rPr>
        <vertAlign val="superscript"/>
        <sz val="10"/>
        <rFont val="Arial"/>
        <family val="2"/>
      </rPr>
      <t>6)</t>
    </r>
    <r>
      <rPr>
        <sz val="10"/>
        <rFont val="Arial"/>
        <family val="2"/>
      </rPr>
      <t xml:space="preserve">Kostenersätze für Flüchtlingsbetreuung: VA Ansatz 1/11507 7303 und 1/11508 7303, saldiert mit den Kostenersätzen der Länder lt. VA-Ansatz 2/11504 8503.
</t>
    </r>
    <r>
      <rPr>
        <vertAlign val="superscript"/>
        <sz val="10"/>
        <rFont val="Arial"/>
        <family val="2"/>
      </rPr>
      <t>7)</t>
    </r>
    <r>
      <rPr>
        <sz val="10"/>
        <rFont val="Arial"/>
        <family val="2"/>
      </rPr>
      <t>Klinischer Mehraufwand: VA-Ansatz 1/31048 VA-Post 7353/440 „Klinischer Mehraufwand (Klinikbauten)“ sowie VA-Post 7480/403 „VOEST-Alpine Medizintechnik Ges.m.b.H. (VAMED)“. Ohne laufenden klinischen Mehraufwand, da dieser ab dem Jahr 2007 nicht mehr gesondert budgetiert wird, sondern im Gesamtbetrag gem. § 12 UG 2002 enthalten ist; die Investitionen werden weiterhin getrennt budgetiert.</t>
    </r>
  </si>
  <si>
    <t>Quelle: BMF, Basis BRA 2012</t>
  </si>
  <si>
    <t>Summe der Zahlungen an die Länder und Gemeinden</t>
  </si>
  <si>
    <t>Summe der Zahlungen an die Gemeinden</t>
  </si>
  <si>
    <t>1/44408 7305 300</t>
  </si>
  <si>
    <t>1/44058</t>
  </si>
  <si>
    <t>1/44227 7304</t>
  </si>
  <si>
    <t>1/44097</t>
  </si>
  <si>
    <t>1/44067</t>
  </si>
  <si>
    <t>1/44017</t>
  </si>
  <si>
    <t>Ertragsanteile</t>
  </si>
  <si>
    <t>Zahlungen an die Gemeinden</t>
  </si>
  <si>
    <t>Summe der Zahlungen an die Länder</t>
  </si>
  <si>
    <t>1/41204</t>
  </si>
  <si>
    <r>
      <t xml:space="preserve">Klinischer Mehraufwand  </t>
    </r>
    <r>
      <rPr>
        <vertAlign val="superscript"/>
        <sz val="10"/>
        <rFont val="Arial"/>
        <family val="2"/>
      </rPr>
      <t>7)</t>
    </r>
  </si>
  <si>
    <r>
      <t xml:space="preserve">Kostenersätze für Flüchtlingsbetreuung </t>
    </r>
    <r>
      <rPr>
        <vertAlign val="superscript"/>
        <sz val="10"/>
        <rFont val="Arial"/>
        <family val="2"/>
      </rPr>
      <t>6)</t>
    </r>
  </si>
  <si>
    <r>
      <t xml:space="preserve">Ausgaben gemäß GSBG: Länder </t>
    </r>
    <r>
      <rPr>
        <vertAlign val="superscript"/>
        <sz val="10"/>
        <rFont val="Arial"/>
        <family val="2"/>
      </rPr>
      <t>5)</t>
    </r>
  </si>
  <si>
    <t>2/16825 8491</t>
  </si>
  <si>
    <t>1/44418</t>
  </si>
  <si>
    <t>1/44408 7303 200</t>
  </si>
  <si>
    <t>1/11078 7353</t>
  </si>
  <si>
    <t>1/44408 7303 100</t>
  </si>
  <si>
    <t>1/44408 7303</t>
  </si>
  <si>
    <t>Katastrophenfonds:</t>
  </si>
  <si>
    <t>1/30758/7303</t>
  </si>
  <si>
    <t>1/21358</t>
  </si>
  <si>
    <r>
      <t xml:space="preserve">Zuschüsse für Kinderbetreuungseinrichtungen  </t>
    </r>
    <r>
      <rPr>
        <vertAlign val="superscript"/>
        <sz val="10"/>
        <rFont val="Arial"/>
        <family val="2"/>
      </rPr>
      <t>3)</t>
    </r>
  </si>
  <si>
    <t>1/44267</t>
  </si>
  <si>
    <r>
      <t xml:space="preserve">Zuschüsse nach dem BSWG 1982 und BSWG 1983 </t>
    </r>
    <r>
      <rPr>
        <vertAlign val="superscript"/>
        <sz val="10"/>
        <rFont val="Arial"/>
        <family val="2"/>
      </rPr>
      <t>2)</t>
    </r>
  </si>
  <si>
    <t>1/44217</t>
  </si>
  <si>
    <t>1/44227 7302 + 1/44228 7302</t>
  </si>
  <si>
    <t>Zuschüsse für Krankenanstalten (Gemeinde-Anteil)</t>
  </si>
  <si>
    <t>1/44207</t>
  </si>
  <si>
    <r>
      <t xml:space="preserve">Zweckzuschüsse zur Krankenanstaltenfinanzierung </t>
    </r>
    <r>
      <rPr>
        <vertAlign val="superscript"/>
        <sz val="10"/>
        <rFont val="Arial"/>
        <family val="2"/>
      </rPr>
      <t>1)</t>
    </r>
  </si>
  <si>
    <t>1/24477</t>
  </si>
  <si>
    <t>Zahlungen an die Länder</t>
  </si>
  <si>
    <t>Vbg.</t>
  </si>
  <si>
    <t>Stmk.</t>
  </si>
  <si>
    <t>Sbg.</t>
  </si>
  <si>
    <t>Oö.</t>
  </si>
  <si>
    <t>Nö.</t>
  </si>
  <si>
    <t>Ktn.</t>
  </si>
  <si>
    <t>Bgld.</t>
  </si>
  <si>
    <t>VA-Ansatz</t>
  </si>
  <si>
    <t>Tabelle 8, Länderweise Anteile an den Ertragsanteilen, Zweckzuschüssen und Finanzzuweisungen im Jahr 2012</t>
  </si>
  <si>
    <r>
      <t>1)</t>
    </r>
    <r>
      <rPr>
        <sz val="10"/>
        <rFont val="Arial"/>
        <family val="2"/>
      </rPr>
      <t xml:space="preserve"> VA-Ansatz Zweckzuschüsse zur Krankenanstaltenfinanzierung: länderweise Aufgliederung ohne die nicht aufteilbaren Ausgaben der Bundesgesundheitsagentur für Transplantationswesen und Projekte und Planungen von überregionaler Bedeutung
</t>
    </r>
    <r>
      <rPr>
        <vertAlign val="superscript"/>
        <sz val="10"/>
        <rFont val="Arial"/>
        <family val="2"/>
      </rPr>
      <t>2)</t>
    </r>
    <r>
      <rPr>
        <sz val="10"/>
        <rFont val="Arial"/>
        <family val="2"/>
      </rPr>
      <t xml:space="preserve">BSWG = Bundes-Sonderwohnbaugesetz
</t>
    </r>
    <r>
      <rPr>
        <vertAlign val="superscript"/>
        <sz val="10"/>
        <rFont val="Arial"/>
        <family val="2"/>
      </rPr>
      <t>3)</t>
    </r>
    <r>
      <rPr>
        <sz val="10"/>
        <rFont val="Arial"/>
        <family val="2"/>
      </rPr>
      <t xml:space="preserve"> 44.01.04.00-1/7352.001 (Zuschüsse für den Ausbau des Kinderbetreuungsangebots) + 25.02.01.00-1/7353.000 (Zuschüsse für die Einführung der halbtägig kostenlosen Kinderbetreuungseinrichtungen) + 11.03.02.00-1/7303.040 (Zuschüsse für die frühe Sprachförderung)
</t>
    </r>
    <r>
      <rPr>
        <vertAlign val="superscript"/>
        <sz val="10"/>
        <rFont val="Arial"/>
        <family val="2"/>
      </rPr>
      <t>4)</t>
    </r>
    <r>
      <rPr>
        <sz val="10"/>
        <rFont val="Arial"/>
        <family val="2"/>
      </rPr>
      <t xml:space="preserve">Landeslehrerinnen und Landeslehrer: zur Aufgliederung der einzelnen Budgetpositionen siehe 4.3
</t>
    </r>
    <r>
      <rPr>
        <vertAlign val="superscript"/>
        <sz val="10"/>
        <rFont val="Arial"/>
        <family val="2"/>
      </rPr>
      <t>5)</t>
    </r>
    <r>
      <rPr>
        <sz val="10"/>
        <rFont val="Arial"/>
        <family val="2"/>
      </rPr>
      <t xml:space="preserve">Ausgaben gemäß GSBG (Gesundheits- und Sozialbereich-Beihilfengesetz): ohne die Rückerstattungen der Länder
</t>
    </r>
    <r>
      <rPr>
        <vertAlign val="superscript"/>
        <sz val="10"/>
        <rFont val="Arial"/>
        <family val="2"/>
      </rPr>
      <t>6)</t>
    </r>
    <r>
      <rPr>
        <sz val="10"/>
        <rFont val="Arial"/>
        <family val="2"/>
      </rPr>
      <t xml:space="preserve">Kostenersätze für Flüchtlingsbetreuung: Saldo aus den Finanzpositionen 11.03.01.00-1/7303.010 u. 11.03.01.00-2/8503.103
</t>
    </r>
    <r>
      <rPr>
        <vertAlign val="superscript"/>
        <sz val="10"/>
        <rFont val="Arial"/>
        <family val="2"/>
      </rPr>
      <t>7)</t>
    </r>
    <r>
      <rPr>
        <sz val="10"/>
        <rFont val="Arial"/>
        <family val="2"/>
      </rPr>
      <t>Klinischer Mehraufwand: Finanzposition 31.02.01.00-1/7353.440 „Klinischer Mehraufwand (Klinikbauten)“. Ohne laufenden klinischen Mehraufwand, da dieser ab dem Jahr 2007 nicht mehr gesondert budgetiert wird, sondern im Gesamtbetrag gem. § 12 UG 2002 enthalten ist; die Investitionen werden weiterhin getrennt budgetiert.</t>
    </r>
  </si>
  <si>
    <t>Quelle: BMF, Basis vorl. Erfolg</t>
  </si>
  <si>
    <t>44.02.01.00-1/7305.300 + 44.02.01.00-1/7305.301</t>
  </si>
  <si>
    <t>31.02.01.00-1/7353.440</t>
  </si>
  <si>
    <t>Finanzierung Landesanteil Stmk gemäß WBFG</t>
  </si>
  <si>
    <t>44.02.01.00-1/7303.200</t>
  </si>
  <si>
    <t>44.02.01.00-1/7303.030 + 44.02.01.00-1/7303.036</t>
  </si>
  <si>
    <t>44.02.01.00-1/7303.008 + 44.02.01.00-1/7303.037</t>
  </si>
  <si>
    <t>Finanzposition</t>
  </si>
  <si>
    <t>Tabelle 9, Länderweise Anteile an den Ertragsanteilen, Zweckzuschüssen und Finanzzuweisungen im Jahr 2013</t>
  </si>
  <si>
    <t>Quelle: 2012: BRA, 2013: vorl. Erfolg, 2014 und 2015 BVA</t>
  </si>
  <si>
    <t>Ab-Überweisungen Länder u. Gemeinden</t>
  </si>
  <si>
    <t>Ausgaben gemäß GSBG: Länder</t>
  </si>
  <si>
    <t>Gewerbesteuer an Gemeinden</t>
  </si>
  <si>
    <t>16.01.02.00-2/8392.001</t>
  </si>
  <si>
    <t>Kunstförderungsbeitrag an Gemeinden</t>
  </si>
  <si>
    <t>16.01.02.00-2/8392.100</t>
  </si>
  <si>
    <t>Kunstförderungsbeitrag an Länder</t>
  </si>
  <si>
    <t>16.01.02.00-2/8391.100</t>
  </si>
  <si>
    <t>Sonstige Steuern Gemeinden</t>
  </si>
  <si>
    <t>16.01.02.00-2/8492.000</t>
  </si>
  <si>
    <t>Sonstige Steuern Länder</t>
  </si>
  <si>
    <t>16.01.02.00-2/8491.000</t>
  </si>
  <si>
    <t>Einkommen- und Vermögensteuern Gemeinden</t>
  </si>
  <si>
    <t>16.01.02.00-2/8392.000</t>
  </si>
  <si>
    <t>Einkommen- und Vermögensteuern Länder</t>
  </si>
  <si>
    <t>16.01.02.00-2/8391.200</t>
  </si>
  <si>
    <t>Anteile an Abgaben</t>
  </si>
  <si>
    <t>Dienstgeberbeitrag Pensionen</t>
  </si>
  <si>
    <t>30.02.01.00-1/7302.018</t>
  </si>
  <si>
    <t>Pensionsaufwand (inkl. Pflegegeld)</t>
  </si>
  <si>
    <t>23.04.01 + 23.04.02</t>
  </si>
  <si>
    <t>Land- und forstw. Berufs- u. Fachschulen</t>
  </si>
  <si>
    <t>42.02.03.00-1/7302.014 + 42.02.03.00-1/7302.015</t>
  </si>
  <si>
    <t>Berufsbildende Pflichtschulen</t>
  </si>
  <si>
    <t>30.02.03.00-1/7302.000</t>
  </si>
  <si>
    <t>Allgemein bildende Pflichtschulen</t>
  </si>
  <si>
    <t>30.02.01.00-1/7302.000 + 30.02.01.00-1/7302.013</t>
  </si>
  <si>
    <t>Aufwendungen
2015</t>
  </si>
  <si>
    <t>Aufwendungen
2014</t>
  </si>
  <si>
    <t>Aufwendungen
2013</t>
  </si>
  <si>
    <t>Auszahlungen
2015</t>
  </si>
  <si>
    <t>Auszahlungen
2014</t>
  </si>
  <si>
    <t>Auszahlungen
2013</t>
  </si>
  <si>
    <t>Landeslehrerinnen und Landeslehrer:</t>
  </si>
  <si>
    <t>Anteile der Gemeinden</t>
  </si>
  <si>
    <t>Anteile der Länder</t>
  </si>
  <si>
    <t>Zweckzuschüsse des Bundes</t>
  </si>
  <si>
    <t>2015
Ausz = Aufw</t>
  </si>
  <si>
    <t>2014
Ausz = Aufw</t>
  </si>
  <si>
    <t>2013
Ausz = Aufw</t>
  </si>
  <si>
    <t>Krankenanstaltenfinanzierung</t>
  </si>
  <si>
    <t>Haushaltsergebnisse gemäß Österr. Stabilitätspakt 2012, in % des BIP</t>
  </si>
  <si>
    <r>
      <t xml:space="preserve">Budgetposition  </t>
    </r>
    <r>
      <rPr>
        <b/>
        <vertAlign val="superscript"/>
        <sz val="10"/>
        <rFont val="Arial"/>
        <family val="2"/>
      </rPr>
      <t>1)</t>
    </r>
  </si>
  <si>
    <r>
      <t xml:space="preserve">2013 </t>
    </r>
    <r>
      <rPr>
        <b/>
        <vertAlign val="superscript"/>
        <sz val="10"/>
        <rFont val="Arial"/>
        <family val="2"/>
      </rPr>
      <t>2)</t>
    </r>
  </si>
  <si>
    <r>
      <t xml:space="preserve">2014 </t>
    </r>
    <r>
      <rPr>
        <b/>
        <vertAlign val="superscript"/>
        <sz val="10"/>
        <rFont val="Arial"/>
        <family val="2"/>
      </rPr>
      <t>2)</t>
    </r>
  </si>
  <si>
    <r>
      <t xml:space="preserve">2015 </t>
    </r>
    <r>
      <rPr>
        <b/>
        <vertAlign val="superscript"/>
        <sz val="10"/>
        <rFont val="Arial"/>
        <family val="2"/>
      </rPr>
      <t>2)</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</si>
</sst>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64" formatCode="#,##0.0"/>
    <numFmt numFmtId="165" formatCode="0.0"/>
    <numFmt numFmtId="166" formatCode="0.0%"/>
    <numFmt numFmtId="167" formatCode="#,##0;\-#,##0;&quot;-&quot;"/>
    <numFmt numFmtId="168" formatCode="\+0.00;\-0.00;&quot;0&quot;"/>
    <numFmt numFmtId="169" formatCode="0;\-0;&quot;-&quot;"/>
  </numFmts>
  <fonts count="18" x14ac:knownFonts="1">
    <font>
      <sz val="10"/>
      <name val="Arial"/>
    </font>
    <font>
      <sz val="11"/>
      <color theme="1"/>
      <name val="Calibri"/>
      <family val="2"/>
      <scheme val="minor"/>
    </font>
    <font>
      <b/>
      <sz val="11"/>
      <color theme="1"/>
      <name val="Calibri"/>
      <family val="2"/>
      <scheme val="minor"/>
    </font>
    <font>
      <sz val="10"/>
      <name val="Arial"/>
      <family val="2"/>
    </font>
    <font>
      <b/>
      <sz val="10"/>
      <name val="Arial"/>
      <family val="2"/>
    </font>
    <font>
      <b/>
      <sz val="8"/>
      <name val="Helv"/>
    </font>
    <font>
      <sz val="8"/>
      <name val="Helv"/>
    </font>
    <font>
      <vertAlign val="superscript"/>
      <sz val="10"/>
      <name val="Arial"/>
      <family val="2"/>
    </font>
    <font>
      <sz val="10"/>
      <color indexed="10"/>
      <name val="Arial"/>
      <family val="2"/>
    </font>
    <font>
      <sz val="9"/>
      <name val="Arial"/>
      <family val="2"/>
    </font>
    <font>
      <sz val="9"/>
      <color indexed="10"/>
      <name val="Arial"/>
      <family val="2"/>
    </font>
    <font>
      <sz val="8"/>
      <name val="Arial"/>
      <family val="2"/>
    </font>
    <font>
      <b/>
      <sz val="9"/>
      <name val="Arial"/>
      <family val="2"/>
    </font>
    <font>
      <sz val="10"/>
      <name val="Tahoma"/>
      <family val="2"/>
    </font>
    <font>
      <b/>
      <sz val="10"/>
      <color rgb="FFFF0000"/>
      <name val="Arial"/>
      <family val="2"/>
    </font>
    <font>
      <sz val="10"/>
      <color rgb="FFFF0000"/>
      <name val="Arial"/>
      <family val="2"/>
    </font>
    <font>
      <b/>
      <sz val="10"/>
      <color indexed="10"/>
      <name val="Arial"/>
      <family val="2"/>
    </font>
    <font>
      <b/>
      <vertAlign val="superscript"/>
      <sz val="10"/>
      <name val="Arial"/>
      <family val="2"/>
    </font>
  </fonts>
  <fills count="2">
    <fill>
      <patternFill patternType="none"/>
    </fill>
    <fill>
      <patternFill patternType="gray125"/>
    </fill>
  </fills>
  <borders count="7">
    <border>
      <left/>
      <right/>
      <top/>
      <bottom/>
      <diagonal/>
    </border>
    <border>
      <left/>
      <right/>
      <top style="hair">
        <color indexed="64"/>
      </top>
      <bottom style="thin">
        <color indexed="64"/>
      </bottom>
      <diagonal/>
    </border>
    <border>
      <left/>
      <right/>
      <top style="thin">
        <color indexed="64"/>
      </top>
      <bottom style="hair">
        <color indexed="64"/>
      </bottom>
      <diagonal/>
    </border>
    <border>
      <left/>
      <right/>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s>
  <cellStyleXfs count="5">
    <xf numFmtId="0" fontId="0"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3" fillId="0" borderId="0"/>
  </cellStyleXfs>
  <cellXfs count="186">
    <xf numFmtId="0" fontId="0" fillId="0" borderId="0" xfId="0"/>
    <xf numFmtId="0" fontId="3" fillId="0" borderId="0" xfId="0" applyFont="1" applyAlignment="1">
      <alignment wrapText="1"/>
    </xf>
    <xf numFmtId="164" fontId="0" fillId="0" borderId="0" xfId="0" applyNumberFormat="1" applyFill="1"/>
    <xf numFmtId="0" fontId="0" fillId="0" borderId="0" xfId="0" applyFill="1"/>
    <xf numFmtId="0" fontId="0" fillId="0" borderId="0" xfId="0" applyFill="1" applyAlignment="1">
      <alignment horizontal="left"/>
    </xf>
    <xf numFmtId="0" fontId="3" fillId="0" borderId="0" xfId="0" applyFont="1" applyFill="1" applyAlignment="1">
      <alignment wrapText="1"/>
    </xf>
    <xf numFmtId="0" fontId="3" fillId="0" borderId="0" xfId="0" applyFont="1" applyFill="1"/>
    <xf numFmtId="0" fontId="1" fillId="0" borderId="0" xfId="1"/>
    <xf numFmtId="10" fontId="1" fillId="0" borderId="0" xfId="1" applyNumberFormat="1"/>
    <xf numFmtId="3" fontId="1" fillId="0" borderId="0" xfId="1" applyNumberFormat="1"/>
    <xf numFmtId="0" fontId="1" fillId="0" borderId="0" xfId="1" applyFill="1" applyAlignment="1">
      <alignment horizontal="left"/>
    </xf>
    <xf numFmtId="166" fontId="1" fillId="0" borderId="0" xfId="2" applyNumberFormat="1" applyFont="1"/>
    <xf numFmtId="164" fontId="1" fillId="0" borderId="0" xfId="1" applyNumberFormat="1"/>
    <xf numFmtId="164" fontId="4" fillId="0" borderId="0" xfId="1" quotePrefix="1" applyNumberFormat="1" applyFont="1" applyAlignment="1">
      <alignment horizontal="right"/>
    </xf>
    <xf numFmtId="164" fontId="2" fillId="0" borderId="0" xfId="1" applyNumberFormat="1" applyFont="1"/>
    <xf numFmtId="167" fontId="5" fillId="0" borderId="0" xfId="1" applyNumberFormat="1" applyFont="1" applyAlignment="1">
      <alignment horizontal="right"/>
    </xf>
    <xf numFmtId="167" fontId="6" fillId="0" borderId="0" xfId="3" applyNumberFormat="1" applyFont="1" applyAlignment="1">
      <alignment horizontal="right"/>
    </xf>
    <xf numFmtId="167" fontId="6" fillId="0" borderId="0" xfId="1" applyNumberFormat="1" applyFont="1" applyAlignment="1">
      <alignment horizontal="right"/>
    </xf>
    <xf numFmtId="168" fontId="0" fillId="0" borderId="0" xfId="0" applyNumberFormat="1"/>
    <xf numFmtId="0" fontId="3" fillId="0" borderId="0" xfId="4" applyFont="1" applyFill="1" applyBorder="1"/>
    <xf numFmtId="167" fontId="3" fillId="0" borderId="0" xfId="4" applyNumberFormat="1" applyFont="1" applyFill="1" applyBorder="1"/>
    <xf numFmtId="0" fontId="3" fillId="0" borderId="0" xfId="4" applyFont="1" applyFill="1" applyBorder="1" applyAlignment="1">
      <alignment wrapText="1"/>
    </xf>
    <xf numFmtId="0" fontId="3" fillId="0" borderId="0" xfId="4" applyFont="1"/>
    <xf numFmtId="0" fontId="8" fillId="0" borderId="0" xfId="4" applyFont="1"/>
    <xf numFmtId="3" fontId="3" fillId="0" borderId="0" xfId="4" applyNumberFormat="1" applyFont="1"/>
    <xf numFmtId="3" fontId="8" fillId="0" borderId="0" xfId="4" applyNumberFormat="1" applyFont="1"/>
    <xf numFmtId="0" fontId="3" fillId="0" borderId="2" xfId="4" applyFont="1" applyBorder="1"/>
    <xf numFmtId="0" fontId="3" fillId="0" borderId="0" xfId="4" applyFill="1"/>
    <xf numFmtId="0" fontId="9" fillId="0" borderId="0" xfId="4" applyFont="1" applyFill="1" applyBorder="1"/>
    <xf numFmtId="3" fontId="3" fillId="0" borderId="3" xfId="4" applyNumberFormat="1" applyFont="1" applyFill="1" applyBorder="1"/>
    <xf numFmtId="0" fontId="3" fillId="0" borderId="3" xfId="4" quotePrefix="1" applyFont="1" applyFill="1" applyBorder="1"/>
    <xf numFmtId="3" fontId="3" fillId="0" borderId="0" xfId="4" applyNumberFormat="1" applyFont="1" applyFill="1" applyBorder="1"/>
    <xf numFmtId="0" fontId="3" fillId="0" borderId="0" xfId="4" quotePrefix="1" applyFont="1" applyFill="1" applyBorder="1"/>
    <xf numFmtId="0" fontId="9" fillId="0" borderId="0" xfId="4" applyFont="1" applyFill="1"/>
    <xf numFmtId="0" fontId="10" fillId="0" borderId="0" xfId="4" applyFont="1" applyFill="1"/>
    <xf numFmtId="3" fontId="8" fillId="0" borderId="1" xfId="4" applyNumberFormat="1" applyFont="1" applyFill="1" applyBorder="1"/>
    <xf numFmtId="3" fontId="4" fillId="0" borderId="0" xfId="4" applyNumberFormat="1" applyFont="1" applyFill="1"/>
    <xf numFmtId="0" fontId="4" fillId="0" borderId="0" xfId="4" applyFont="1" applyFill="1"/>
    <xf numFmtId="0" fontId="3" fillId="0" borderId="0" xfId="4" quotePrefix="1" applyFont="1" applyFill="1"/>
    <xf numFmtId="3" fontId="3" fillId="0" borderId="0" xfId="4" applyNumberFormat="1" applyFont="1" applyFill="1"/>
    <xf numFmtId="0" fontId="3" fillId="0" borderId="0" xfId="4" applyFill="1" applyAlignment="1"/>
    <xf numFmtId="0" fontId="3" fillId="0" borderId="0" xfId="4" applyFont="1" applyFill="1" applyBorder="1" applyAlignment="1"/>
    <xf numFmtId="0" fontId="3" fillId="0" borderId="0" xfId="4"/>
    <xf numFmtId="0" fontId="9" fillId="0" borderId="0" xfId="4" applyFont="1"/>
    <xf numFmtId="3" fontId="3" fillId="0" borderId="3" xfId="4" applyNumberFormat="1" applyFont="1" applyBorder="1"/>
    <xf numFmtId="169" fontId="9" fillId="0" borderId="0" xfId="4" applyNumberFormat="1" applyFont="1" applyFill="1"/>
    <xf numFmtId="169" fontId="11" fillId="0" borderId="0" xfId="4" applyNumberFormat="1" applyFont="1" applyFill="1"/>
    <xf numFmtId="0" fontId="12" fillId="0" borderId="0" xfId="4" applyFont="1" applyFill="1"/>
    <xf numFmtId="169" fontId="3" fillId="0" borderId="0" xfId="4" applyNumberFormat="1" applyFont="1" applyFill="1"/>
    <xf numFmtId="0" fontId="3" fillId="0" borderId="0" xfId="4" applyFont="1" applyFill="1" applyAlignment="1">
      <alignment wrapText="1"/>
    </xf>
    <xf numFmtId="0" fontId="3" fillId="0" borderId="0" xfId="4" applyFont="1" applyFill="1"/>
    <xf numFmtId="169" fontId="3" fillId="0" borderId="0" xfId="4" applyNumberFormat="1" applyFont="1" applyFill="1" applyAlignment="1">
      <alignment horizontal="right"/>
    </xf>
    <xf numFmtId="169" fontId="3" fillId="0" borderId="6" xfId="4" applyNumberFormat="1" applyFont="1" applyFill="1" applyBorder="1"/>
    <xf numFmtId="0" fontId="3" fillId="0" borderId="6" xfId="4" applyFont="1" applyFill="1" applyBorder="1"/>
    <xf numFmtId="0" fontId="13" fillId="0" borderId="0" xfId="4" applyFont="1" applyFill="1"/>
    <xf numFmtId="0" fontId="3" fillId="0" borderId="0" xfId="4" applyNumberFormat="1" applyFont="1" applyFill="1" applyAlignment="1">
      <alignment wrapText="1"/>
    </xf>
    <xf numFmtId="3" fontId="3" fillId="0" borderId="0" xfId="4" quotePrefix="1" applyNumberFormat="1" applyFont="1" applyFill="1"/>
    <xf numFmtId="0" fontId="11" fillId="0" borderId="0" xfId="4" applyFont="1" applyFill="1"/>
    <xf numFmtId="164" fontId="3" fillId="0" borderId="0" xfId="4" applyNumberFormat="1" applyFont="1" applyFill="1"/>
    <xf numFmtId="164" fontId="3" fillId="0" borderId="6" xfId="4" applyNumberFormat="1" applyFont="1" applyFill="1" applyBorder="1"/>
    <xf numFmtId="164" fontId="3" fillId="0" borderId="0" xfId="4" applyNumberFormat="1" applyFont="1" applyFill="1" applyBorder="1"/>
    <xf numFmtId="3" fontId="3" fillId="0" borderId="0" xfId="4" applyNumberFormat="1" applyFill="1"/>
    <xf numFmtId="3" fontId="3" fillId="0" borderId="0" xfId="4" applyNumberFormat="1"/>
    <xf numFmtId="3" fontId="3" fillId="0" borderId="0" xfId="4" applyNumberFormat="1" applyFont="1" applyAlignment="1">
      <alignment horizontal="right"/>
    </xf>
    <xf numFmtId="0" fontId="0" fillId="0" borderId="0" xfId="0" applyAlignment="1">
      <alignment horizontal="left" vertical="top"/>
    </xf>
    <xf numFmtId="0" fontId="0" fillId="0" borderId="0" xfId="0" applyAlignment="1">
      <alignment vertical="top"/>
    </xf>
    <xf numFmtId="164" fontId="0" fillId="0" borderId="0" xfId="0" applyNumberFormat="1" applyFill="1" applyAlignment="1">
      <alignment vertical="top"/>
    </xf>
    <xf numFmtId="0" fontId="4" fillId="0" borderId="0" xfId="0" quotePrefix="1" applyFont="1" applyAlignment="1">
      <alignment horizontal="right"/>
    </xf>
    <xf numFmtId="0" fontId="4" fillId="0" borderId="0" xfId="0" applyFont="1"/>
    <xf numFmtId="0" fontId="3" fillId="0" borderId="0" xfId="0" applyFont="1" applyAlignment="1">
      <alignment vertical="top" wrapText="1"/>
    </xf>
    <xf numFmtId="0" fontId="4" fillId="0" borderId="0" xfId="0" applyFont="1" applyFill="1"/>
    <xf numFmtId="0" fontId="0" fillId="0" borderId="0" xfId="0" applyFill="1" applyAlignment="1">
      <alignment wrapText="1"/>
    </xf>
    <xf numFmtId="164" fontId="4" fillId="0" borderId="0" xfId="0" applyNumberFormat="1" applyFont="1" applyFill="1"/>
    <xf numFmtId="0" fontId="0" fillId="0" borderId="0" xfId="0" applyFill="1" applyAlignment="1">
      <alignment horizontal="left" vertical="top"/>
    </xf>
    <xf numFmtId="0" fontId="0" fillId="0" borderId="0" xfId="0" applyFill="1" applyAlignment="1">
      <alignment vertical="top"/>
    </xf>
    <xf numFmtId="0" fontId="3" fillId="0" borderId="0" xfId="0" applyFont="1" applyFill="1" applyAlignment="1">
      <alignment vertical="top"/>
    </xf>
    <xf numFmtId="165" fontId="0" fillId="0" borderId="0" xfId="0" applyNumberFormat="1" applyFill="1" applyAlignment="1">
      <alignment vertical="top"/>
    </xf>
    <xf numFmtId="0" fontId="3" fillId="0" borderId="0" xfId="0" applyFont="1" applyFill="1" applyAlignment="1">
      <alignment vertical="top" wrapText="1"/>
    </xf>
    <xf numFmtId="0" fontId="0" fillId="0" borderId="0" xfId="0" applyFill="1" applyAlignment="1">
      <alignment vertical="top" wrapText="1"/>
    </xf>
    <xf numFmtId="0" fontId="4" fillId="0" borderId="0" xfId="0" applyFont="1" applyFill="1" applyAlignment="1">
      <alignment vertical="top"/>
    </xf>
    <xf numFmtId="165" fontId="4" fillId="0" borderId="0" xfId="0" applyNumberFormat="1" applyFont="1" applyFill="1" applyAlignment="1">
      <alignment vertical="top"/>
    </xf>
    <xf numFmtId="0" fontId="4" fillId="0" borderId="0" xfId="0" applyFont="1" applyFill="1" applyAlignment="1">
      <alignment vertical="top" wrapText="1"/>
    </xf>
    <xf numFmtId="0" fontId="2" fillId="0" borderId="0" xfId="1" applyFont="1" applyFill="1" applyAlignment="1">
      <alignment horizontal="right"/>
    </xf>
    <xf numFmtId="0" fontId="2" fillId="0" borderId="0" xfId="1" applyFont="1"/>
    <xf numFmtId="10" fontId="2" fillId="0" borderId="0" xfId="1" applyNumberFormat="1" applyFont="1"/>
    <xf numFmtId="3" fontId="2" fillId="0" borderId="0" xfId="1" applyNumberFormat="1" applyFont="1"/>
    <xf numFmtId="166" fontId="2" fillId="0" borderId="0" xfId="2" applyNumberFormat="1" applyFont="1"/>
    <xf numFmtId="0" fontId="2" fillId="0" borderId="0" xfId="1" applyFont="1" applyAlignment="1">
      <alignment horizontal="right"/>
    </xf>
    <xf numFmtId="167" fontId="5" fillId="0" borderId="0" xfId="3" applyNumberFormat="1" applyFont="1" applyAlignment="1">
      <alignment horizontal="right"/>
    </xf>
    <xf numFmtId="0" fontId="4" fillId="0" borderId="0" xfId="0" quotePrefix="1" applyNumberFormat="1" applyFont="1" applyAlignment="1">
      <alignment horizontal="right"/>
    </xf>
    <xf numFmtId="0" fontId="4" fillId="0" borderId="0" xfId="4" applyFont="1" applyFill="1" applyBorder="1" applyAlignment="1">
      <alignment horizontal="left"/>
    </xf>
    <xf numFmtId="3" fontId="4" fillId="0" borderId="0" xfId="4" quotePrefix="1" applyNumberFormat="1" applyFont="1" applyFill="1" applyBorder="1" applyAlignment="1">
      <alignment horizontal="right"/>
    </xf>
    <xf numFmtId="49" fontId="4" fillId="0" borderId="0" xfId="4" quotePrefix="1" applyNumberFormat="1" applyFont="1" applyFill="1" applyBorder="1" applyAlignment="1">
      <alignment horizontal="right"/>
    </xf>
    <xf numFmtId="0" fontId="4" fillId="0" borderId="0" xfId="4" applyFont="1" applyFill="1" applyBorder="1"/>
    <xf numFmtId="3" fontId="4" fillId="0" borderId="2" xfId="4" quotePrefix="1" applyNumberFormat="1" applyFont="1" applyBorder="1" applyAlignment="1">
      <alignment horizontal="right"/>
    </xf>
    <xf numFmtId="167" fontId="14" fillId="0" borderId="0" xfId="4" applyNumberFormat="1" applyFont="1" applyFill="1" applyBorder="1"/>
    <xf numFmtId="0" fontId="15" fillId="0" borderId="0" xfId="4" applyFont="1" applyFill="1" applyBorder="1" applyAlignment="1">
      <alignment wrapText="1"/>
    </xf>
    <xf numFmtId="0" fontId="15" fillId="0" borderId="0" xfId="4" applyFont="1" applyFill="1" applyBorder="1"/>
    <xf numFmtId="167" fontId="15" fillId="0" borderId="0" xfId="4" applyNumberFormat="1" applyFont="1" applyFill="1" applyBorder="1"/>
    <xf numFmtId="3" fontId="14" fillId="0" borderId="0" xfId="4" applyNumberFormat="1" applyFont="1" applyFill="1" applyBorder="1" applyProtection="1">
      <protection locked="0"/>
    </xf>
    <xf numFmtId="0" fontId="16" fillId="0" borderId="1" xfId="4" applyFont="1" applyBorder="1"/>
    <xf numFmtId="3" fontId="16" fillId="0" borderId="1" xfId="4" applyNumberFormat="1" applyFont="1" applyBorder="1"/>
    <xf numFmtId="0" fontId="4" fillId="0" borderId="2" xfId="4" applyFont="1" applyFill="1" applyBorder="1"/>
    <xf numFmtId="3" fontId="4" fillId="0" borderId="2" xfId="4" applyNumberFormat="1" applyFont="1" applyFill="1" applyBorder="1" applyAlignment="1">
      <alignment horizontal="right"/>
    </xf>
    <xf numFmtId="3" fontId="4" fillId="0" borderId="2" xfId="4" quotePrefix="1" applyNumberFormat="1" applyFont="1" applyFill="1" applyBorder="1" applyAlignment="1">
      <alignment horizontal="right"/>
    </xf>
    <xf numFmtId="1" fontId="4" fillId="0" borderId="2" xfId="4" applyNumberFormat="1" applyFont="1" applyFill="1" applyBorder="1" applyAlignment="1">
      <alignment horizontal="right"/>
    </xf>
    <xf numFmtId="3" fontId="4" fillId="0" borderId="2" xfId="4" applyNumberFormat="1" applyFont="1" applyBorder="1" applyAlignment="1">
      <alignment horizontal="right"/>
    </xf>
    <xf numFmtId="169" fontId="4" fillId="0" borderId="2" xfId="4" quotePrefix="1" applyNumberFormat="1" applyFont="1" applyFill="1" applyBorder="1" applyAlignment="1">
      <alignment horizontal="right"/>
    </xf>
    <xf numFmtId="169" fontId="15" fillId="0" borderId="0" xfId="4" applyNumberFormat="1" applyFont="1" applyFill="1"/>
    <xf numFmtId="169" fontId="15" fillId="0" borderId="4" xfId="4" applyNumberFormat="1" applyFont="1" applyFill="1" applyBorder="1"/>
    <xf numFmtId="169" fontId="15" fillId="0" borderId="3" xfId="4" applyNumberFormat="1" applyFont="1" applyFill="1" applyBorder="1"/>
    <xf numFmtId="164" fontId="15" fillId="0" borderId="0" xfId="4" applyNumberFormat="1" applyFont="1" applyFill="1"/>
    <xf numFmtId="164" fontId="15" fillId="0" borderId="0" xfId="4" applyNumberFormat="1" applyFont="1" applyFill="1" applyBorder="1"/>
    <xf numFmtId="164" fontId="15" fillId="0" borderId="4" xfId="4" applyNumberFormat="1" applyFont="1" applyFill="1" applyBorder="1"/>
    <xf numFmtId="164" fontId="15" fillId="0" borderId="3" xfId="4" applyNumberFormat="1" applyFont="1" applyFill="1" applyBorder="1"/>
    <xf numFmtId="164" fontId="4" fillId="0" borderId="0" xfId="4" applyNumberFormat="1" applyFont="1" applyFill="1"/>
    <xf numFmtId="3" fontId="4" fillId="0" borderId="0" xfId="4" applyNumberFormat="1" applyFont="1" applyFill="1" applyBorder="1" applyAlignment="1">
      <alignment horizontal="right"/>
    </xf>
    <xf numFmtId="164" fontId="4" fillId="0" borderId="0" xfId="4" applyNumberFormat="1" applyFont="1" applyFill="1" applyBorder="1"/>
    <xf numFmtId="169" fontId="4" fillId="0" borderId="0" xfId="4" applyNumberFormat="1" applyFont="1" applyFill="1" applyBorder="1"/>
    <xf numFmtId="169" fontId="4" fillId="0" borderId="0" xfId="4" applyNumberFormat="1" applyFont="1" applyFill="1" applyAlignment="1">
      <alignment horizontal="right"/>
    </xf>
    <xf numFmtId="169" fontId="12" fillId="0" borderId="0" xfId="4" applyNumberFormat="1" applyFont="1" applyFill="1"/>
    <xf numFmtId="0" fontId="4" fillId="0" borderId="5" xfId="4" applyFont="1" applyFill="1" applyBorder="1"/>
    <xf numFmtId="169" fontId="4" fillId="0" borderId="5" xfId="4" quotePrefix="1" applyNumberFormat="1" applyFont="1" applyFill="1" applyBorder="1" applyAlignment="1">
      <alignment horizontal="right"/>
    </xf>
    <xf numFmtId="169" fontId="4" fillId="0" borderId="0" xfId="4" applyNumberFormat="1" applyFont="1" applyFill="1"/>
    <xf numFmtId="0" fontId="4" fillId="0" borderId="0" xfId="4" applyFont="1"/>
    <xf numFmtId="0" fontId="4" fillId="0" borderId="0" xfId="4" applyFont="1" applyAlignment="1">
      <alignment horizontal="right"/>
    </xf>
    <xf numFmtId="3" fontId="15" fillId="0" borderId="0" xfId="4" applyNumberFormat="1" applyFont="1"/>
    <xf numFmtId="3" fontId="15" fillId="0" borderId="0" xfId="4" applyNumberFormat="1" applyFont="1" applyFill="1"/>
    <xf numFmtId="0" fontId="4" fillId="0" borderId="0" xfId="4" applyFont="1" applyAlignment="1">
      <alignment horizontal="right" wrapText="1"/>
    </xf>
    <xf numFmtId="0" fontId="15" fillId="0" borderId="0" xfId="4" applyFont="1"/>
    <xf numFmtId="0" fontId="3" fillId="0" borderId="0" xfId="4" applyAlignment="1">
      <alignment wrapText="1"/>
    </xf>
    <xf numFmtId="0" fontId="3" fillId="0" borderId="0" xfId="4" applyAlignment="1">
      <alignment vertical="top"/>
    </xf>
    <xf numFmtId="3" fontId="3" fillId="0" borderId="0" xfId="4" applyNumberFormat="1" applyAlignment="1">
      <alignment vertical="top"/>
    </xf>
    <xf numFmtId="3" fontId="3" fillId="0" borderId="0" xfId="4" applyNumberFormat="1" applyFill="1" applyAlignment="1">
      <alignment vertical="top"/>
    </xf>
    <xf numFmtId="0" fontId="15" fillId="0" borderId="0" xfId="4" applyFont="1" applyFill="1"/>
    <xf numFmtId="0" fontId="3" fillId="0" borderId="0" xfId="0" applyFont="1" applyAlignment="1">
      <alignment horizontal="left"/>
    </xf>
    <xf numFmtId="0" fontId="0" fillId="0" borderId="0" xfId="0" applyAlignment="1">
      <alignment horizontal="left"/>
    </xf>
    <xf numFmtId="0" fontId="4" fillId="0" borderId="0" xfId="0" applyFont="1" applyAlignment="1">
      <alignment horizontal="left"/>
    </xf>
    <xf numFmtId="0" fontId="0" fillId="0" borderId="0" xfId="0" applyAlignment="1">
      <alignment horizontal="center"/>
    </xf>
    <xf numFmtId="0" fontId="4" fillId="0" borderId="0" xfId="0" applyFont="1" applyFill="1" applyAlignment="1">
      <alignment horizontal="left"/>
    </xf>
    <xf numFmtId="0" fontId="0" fillId="0" borderId="0" xfId="0" applyFill="1" applyAlignment="1">
      <alignment horizontal="left"/>
    </xf>
    <xf numFmtId="0" fontId="3" fillId="0" borderId="0" xfId="0" applyFont="1" applyFill="1" applyAlignment="1">
      <alignment horizontal="left"/>
    </xf>
    <xf numFmtId="0" fontId="2" fillId="0" borderId="0" xfId="1" applyFont="1" applyFill="1" applyAlignment="1">
      <alignment horizontal="left"/>
    </xf>
    <xf numFmtId="0" fontId="3" fillId="0" borderId="0" xfId="1" applyFont="1" applyFill="1" applyAlignment="1">
      <alignment horizontal="left"/>
    </xf>
    <xf numFmtId="0" fontId="1" fillId="0" borderId="0" xfId="1" applyFill="1" applyAlignment="1">
      <alignment horizontal="left"/>
    </xf>
    <xf numFmtId="0" fontId="2" fillId="0" borderId="0" xfId="1" applyFont="1" applyAlignment="1">
      <alignment horizontal="center"/>
    </xf>
    <xf numFmtId="167" fontId="6" fillId="0" borderId="0" xfId="1" applyNumberFormat="1" applyFont="1" applyAlignment="1"/>
    <xf numFmtId="0" fontId="1" fillId="0" borderId="0" xfId="1" applyAlignment="1"/>
    <xf numFmtId="0" fontId="4" fillId="0" borderId="0" xfId="4" applyFont="1" applyFill="1" applyAlignment="1">
      <alignment horizontal="left"/>
    </xf>
    <xf numFmtId="0" fontId="3" fillId="0" borderId="0" xfId="4" applyFont="1" applyFill="1" applyAlignment="1">
      <alignment horizontal="left"/>
    </xf>
    <xf numFmtId="0" fontId="7" fillId="0" borderId="0" xfId="4" applyFont="1" applyFill="1" applyAlignment="1">
      <alignment horizontal="left" wrapText="1"/>
    </xf>
    <xf numFmtId="0" fontId="3" fillId="0" borderId="0" xfId="4" applyAlignment="1">
      <alignment horizontal="left"/>
    </xf>
    <xf numFmtId="0" fontId="3" fillId="0" borderId="0" xfId="4" applyFont="1" applyFill="1" applyBorder="1" applyAlignment="1">
      <alignment horizontal="center"/>
    </xf>
    <xf numFmtId="0" fontId="3" fillId="0" borderId="0" xfId="4" applyFont="1" applyFill="1" applyBorder="1" applyAlignment="1">
      <alignment horizontal="left"/>
    </xf>
    <xf numFmtId="0" fontId="3" fillId="0" borderId="0" xfId="4" applyFill="1" applyAlignment="1"/>
    <xf numFmtId="0" fontId="3" fillId="0" borderId="0" xfId="4" applyFont="1" applyFill="1" applyBorder="1" applyAlignment="1"/>
    <xf numFmtId="0" fontId="3" fillId="0" borderId="0" xfId="4" applyFont="1" applyFill="1" applyBorder="1" applyAlignment="1">
      <alignment wrapText="1"/>
    </xf>
    <xf numFmtId="0" fontId="4" fillId="0" borderId="0" xfId="4" applyFont="1" applyAlignment="1">
      <alignment horizontal="left"/>
    </xf>
    <xf numFmtId="0" fontId="3" fillId="0" borderId="0" xfId="4" applyFont="1" applyAlignment="1">
      <alignment horizontal="left"/>
    </xf>
    <xf numFmtId="0" fontId="3" fillId="0" borderId="0" xfId="4" applyFont="1" applyAlignment="1">
      <alignment horizontal="left" wrapText="1"/>
    </xf>
    <xf numFmtId="0" fontId="3" fillId="0" borderId="0" xfId="4" applyFont="1" applyAlignment="1">
      <alignment horizontal="center"/>
    </xf>
    <xf numFmtId="0" fontId="3" fillId="0" borderId="0" xfId="4" applyFont="1" applyBorder="1" applyAlignment="1"/>
    <xf numFmtId="0" fontId="3" fillId="0" borderId="0" xfId="4" applyAlignment="1"/>
    <xf numFmtId="0" fontId="3" fillId="0" borderId="0" xfId="4" quotePrefix="1" applyFont="1" applyFill="1" applyBorder="1" applyAlignment="1"/>
    <xf numFmtId="0" fontId="3" fillId="0" borderId="0" xfId="4" applyFont="1" applyFill="1" applyAlignment="1">
      <alignment horizontal="center"/>
    </xf>
    <xf numFmtId="0" fontId="3" fillId="0" borderId="0" xfId="4" quotePrefix="1" applyFont="1" applyFill="1" applyAlignment="1"/>
    <xf numFmtId="0" fontId="8" fillId="0" borderId="1" xfId="4" applyFont="1" applyFill="1" applyBorder="1"/>
    <xf numFmtId="3" fontId="3" fillId="0" borderId="0" xfId="4" applyNumberFormat="1" applyFont="1"/>
    <xf numFmtId="0" fontId="4" fillId="0" borderId="0" xfId="4" applyFont="1" applyAlignment="1">
      <alignment horizontal="center"/>
    </xf>
    <xf numFmtId="0" fontId="3" fillId="0" borderId="0" xfId="4" applyFont="1" applyBorder="1" applyAlignment="1">
      <alignment horizontal="left"/>
    </xf>
    <xf numFmtId="0" fontId="3" fillId="0" borderId="0" xfId="4" applyFont="1" applyFill="1" applyAlignment="1">
      <alignment horizontal="left" wrapText="1"/>
    </xf>
    <xf numFmtId="0" fontId="3" fillId="0" borderId="3" xfId="4" applyFont="1" applyFill="1" applyBorder="1" applyAlignment="1">
      <alignment horizontal="left"/>
    </xf>
    <xf numFmtId="0" fontId="4" fillId="0" borderId="0" xfId="4" applyFont="1"/>
    <xf numFmtId="0" fontId="3" fillId="0" borderId="0" xfId="4" applyFont="1" applyFill="1"/>
    <xf numFmtId="0" fontId="15" fillId="0" borderId="0" xfId="4" applyFont="1" applyFill="1"/>
    <xf numFmtId="0" fontId="3" fillId="0" borderId="0" xfId="4" applyFont="1" applyFill="1" applyAlignment="1"/>
    <xf numFmtId="0" fontId="15" fillId="0" borderId="4" xfId="4" applyFont="1" applyFill="1" applyBorder="1"/>
    <xf numFmtId="0" fontId="15" fillId="0" borderId="3" xfId="4" applyFont="1" applyFill="1" applyBorder="1"/>
    <xf numFmtId="0" fontId="4" fillId="0" borderId="0" xfId="4" applyFont="1" applyFill="1" applyBorder="1" applyAlignment="1"/>
    <xf numFmtId="0" fontId="4" fillId="0" borderId="0" xfId="4" applyFont="1" applyFill="1" applyAlignment="1"/>
    <xf numFmtId="0" fontId="7" fillId="0" borderId="0" xfId="4" applyFont="1" applyFill="1" applyAlignment="1">
      <alignment wrapText="1"/>
    </xf>
    <xf numFmtId="0" fontId="4" fillId="0" borderId="0" xfId="4" applyFont="1" applyFill="1"/>
    <xf numFmtId="0" fontId="15" fillId="0" borderId="0" xfId="4" applyFont="1" applyFill="1" applyBorder="1"/>
    <xf numFmtId="0" fontId="4" fillId="0" borderId="0" xfId="4" applyFont="1" applyAlignment="1"/>
    <xf numFmtId="0" fontId="15" fillId="0" borderId="0" xfId="4" applyFont="1" applyAlignment="1">
      <alignment horizontal="left"/>
    </xf>
    <xf numFmtId="0" fontId="3" fillId="0" borderId="0" xfId="4" applyFill="1" applyAlignment="1">
      <alignment horizontal="left"/>
    </xf>
  </cellXfs>
  <cellStyles count="5">
    <cellStyle name="Komma 2" xfId="3"/>
    <cellStyle name="Prozent 2" xfId="2"/>
    <cellStyle name="Standard" xfId="0" builtinId="0"/>
    <cellStyle name="Standard 2" xfId="1"/>
    <cellStyle name="Standard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tabSelected="1" zoomScaleNormal="100" workbookViewId="0">
      <selection sqref="A1:XFD1"/>
    </sheetView>
  </sheetViews>
  <sheetFormatPr baseColWidth="10" defaultRowHeight="12.75" x14ac:dyDescent="0.2"/>
  <cols>
    <col min="1" max="1" width="6.28515625" customWidth="1"/>
    <col min="2" max="2" width="17.7109375" bestFit="1" customWidth="1"/>
    <col min="5" max="5" width="58.28515625" customWidth="1"/>
  </cols>
  <sheetData>
    <row r="1" spans="1:5" s="137" customFormat="1" x14ac:dyDescent="0.2">
      <c r="A1" s="137" t="s">
        <v>7</v>
      </c>
    </row>
    <row r="2" spans="1:5" s="136" customFormat="1" x14ac:dyDescent="0.2">
      <c r="A2" s="135" t="s">
        <v>6</v>
      </c>
    </row>
    <row r="3" spans="1:5" s="138" customFormat="1" x14ac:dyDescent="0.2"/>
    <row r="4" spans="1:5" x14ac:dyDescent="0.2">
      <c r="A4" s="137" t="s">
        <v>5</v>
      </c>
      <c r="B4" s="137"/>
      <c r="C4" s="67" t="s">
        <v>4</v>
      </c>
      <c r="D4" s="67" t="s">
        <v>3</v>
      </c>
      <c r="E4" s="68" t="s">
        <v>2</v>
      </c>
    </row>
    <row r="5" spans="1:5" s="136" customFormat="1" x14ac:dyDescent="0.2">
      <c r="A5" s="135"/>
    </row>
    <row r="6" spans="1:5" ht="38.25" x14ac:dyDescent="0.2">
      <c r="A6" s="64">
        <v>16</v>
      </c>
      <c r="B6" s="65" t="s">
        <v>1</v>
      </c>
      <c r="C6" s="66">
        <v>25451.440999999999</v>
      </c>
      <c r="D6" s="66">
        <v>26256.911</v>
      </c>
      <c r="E6" s="69" t="s">
        <v>0</v>
      </c>
    </row>
    <row r="8" spans="1:5" s="136" customFormat="1" x14ac:dyDescent="0.2"/>
    <row r="9" spans="1:5" s="136" customFormat="1" x14ac:dyDescent="0.2"/>
  </sheetData>
  <mergeCells count="7">
    <mergeCell ref="A5:XFD5"/>
    <mergeCell ref="A1:XFD1"/>
    <mergeCell ref="A2:XFD2"/>
    <mergeCell ref="A9:XFD9"/>
    <mergeCell ref="A8:XFD8"/>
    <mergeCell ref="A3:XFD3"/>
    <mergeCell ref="A4:B4"/>
  </mergeCells>
  <pageMargins left="0.7" right="0.7" top="0.78740157499999996" bottom="0.78740157499999996" header="0.3" footer="0.3"/>
  <pageSetup paperSize="9" scale="8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
  <sheetViews>
    <sheetView zoomScaleNormal="100" workbookViewId="0">
      <selection sqref="A1:XFD1"/>
    </sheetView>
  </sheetViews>
  <sheetFormatPr baseColWidth="10" defaultColWidth="11.5703125" defaultRowHeight="12.75" x14ac:dyDescent="0.2"/>
  <cols>
    <col min="1" max="1" width="20.5703125" style="19" bestFit="1" customWidth="1"/>
    <col min="2" max="2" width="47.85546875" style="19" bestFit="1" customWidth="1"/>
    <col min="3" max="14" width="6.85546875" style="19" customWidth="1"/>
    <col min="15" max="16384" width="11.5703125" style="19"/>
  </cols>
  <sheetData>
    <row r="1" spans="1:14" s="148" customFormat="1" x14ac:dyDescent="0.2">
      <c r="A1" s="148" t="s">
        <v>148</v>
      </c>
    </row>
    <row r="2" spans="1:14" s="149" customFormat="1" x14ac:dyDescent="0.2">
      <c r="A2" s="149" t="s">
        <v>6</v>
      </c>
    </row>
    <row r="3" spans="1:14" s="152" customFormat="1" x14ac:dyDescent="0.2"/>
    <row r="4" spans="1:14" x14ac:dyDescent="0.2">
      <c r="A4" s="90" t="s">
        <v>147</v>
      </c>
      <c r="B4" s="90" t="s">
        <v>146</v>
      </c>
      <c r="C4" s="91" t="s">
        <v>145</v>
      </c>
      <c r="D4" s="91" t="s">
        <v>144</v>
      </c>
      <c r="E4" s="91" t="s">
        <v>143</v>
      </c>
      <c r="F4" s="91" t="s">
        <v>142</v>
      </c>
      <c r="G4" s="91" t="s">
        <v>141</v>
      </c>
      <c r="H4" s="92" t="s">
        <v>66</v>
      </c>
      <c r="I4" s="91" t="s">
        <v>140</v>
      </c>
      <c r="J4" s="91" t="s">
        <v>65</v>
      </c>
      <c r="K4" s="91" t="s">
        <v>139</v>
      </c>
      <c r="L4" s="91" t="s">
        <v>64</v>
      </c>
      <c r="M4" s="91" t="s">
        <v>4</v>
      </c>
      <c r="N4" s="91" t="s">
        <v>3</v>
      </c>
    </row>
    <row r="5" spans="1:14" s="154" customFormat="1" x14ac:dyDescent="0.2">
      <c r="A5" s="153"/>
    </row>
    <row r="6" spans="1:14" ht="14.25" x14ac:dyDescent="0.2">
      <c r="A6" s="19" t="s">
        <v>138</v>
      </c>
      <c r="B6" s="19" t="s">
        <v>137</v>
      </c>
      <c r="C6" s="20">
        <v>2818.88425611</v>
      </c>
      <c r="D6" s="20">
        <v>2537.96071089</v>
      </c>
      <c r="E6" s="20">
        <v>2524.5339644800001</v>
      </c>
      <c r="F6" s="20">
        <v>2628.76037675</v>
      </c>
      <c r="G6" s="20">
        <v>2741.7833279800002</v>
      </c>
      <c r="H6" s="20">
        <v>2605.39864657</v>
      </c>
      <c r="I6" s="20">
        <v>2668.3922934099996</v>
      </c>
      <c r="J6" s="20">
        <v>2678.2062845599999</v>
      </c>
      <c r="K6" s="20">
        <v>2848.8102059899998</v>
      </c>
      <c r="L6" s="20">
        <v>3120.7379415999999</v>
      </c>
      <c r="M6" s="20">
        <v>3500</v>
      </c>
      <c r="N6" s="20">
        <v>3500</v>
      </c>
    </row>
    <row r="7" spans="1:14" x14ac:dyDescent="0.2">
      <c r="A7" s="19" t="s">
        <v>136</v>
      </c>
      <c r="B7" s="19" t="s">
        <v>135</v>
      </c>
      <c r="C7" s="20">
        <v>17118.57409699</v>
      </c>
      <c r="D7" s="20">
        <v>16931.891757230002</v>
      </c>
      <c r="E7" s="20">
        <v>18092.005994470001</v>
      </c>
      <c r="F7" s="20">
        <v>19663.583436099998</v>
      </c>
      <c r="G7" s="20">
        <v>21308.439262349999</v>
      </c>
      <c r="H7" s="20">
        <v>19897.471360740001</v>
      </c>
      <c r="I7" s="20">
        <v>20433.423315839998</v>
      </c>
      <c r="J7" s="20">
        <v>21783.868941709999</v>
      </c>
      <c r="K7" s="20">
        <v>23391.97887191</v>
      </c>
      <c r="L7" s="20">
        <v>24597.126951150003</v>
      </c>
      <c r="M7" s="20">
        <v>26000</v>
      </c>
      <c r="N7" s="20">
        <v>27300</v>
      </c>
    </row>
    <row r="8" spans="1:14" x14ac:dyDescent="0.2">
      <c r="A8" s="19" t="s">
        <v>134</v>
      </c>
      <c r="B8" s="19" t="s">
        <v>133</v>
      </c>
      <c r="C8" s="20">
        <v>1884.4055915699998</v>
      </c>
      <c r="D8" s="20">
        <v>2072.1375827500005</v>
      </c>
      <c r="E8" s="20">
        <v>2239.53516777</v>
      </c>
      <c r="F8" s="20">
        <v>3172.6042675099998</v>
      </c>
      <c r="G8" s="20">
        <v>3750.3348201499998</v>
      </c>
      <c r="H8" s="20">
        <v>3015.1289944099999</v>
      </c>
      <c r="I8" s="20">
        <v>2556.4448785200002</v>
      </c>
      <c r="J8" s="20">
        <v>2712.2170764699999</v>
      </c>
      <c r="K8" s="20">
        <v>2511.4961334699997</v>
      </c>
      <c r="L8" s="20">
        <v>2589.9295422999999</v>
      </c>
      <c r="M8" s="20">
        <v>2650</v>
      </c>
      <c r="N8" s="20">
        <v>2700</v>
      </c>
    </row>
    <row r="9" spans="1:14" x14ac:dyDescent="0.2">
      <c r="A9" s="19" t="s">
        <v>132</v>
      </c>
      <c r="B9" s="19" t="s">
        <v>131</v>
      </c>
      <c r="C9" s="20">
        <v>4470.3684964399999</v>
      </c>
      <c r="D9" s="20">
        <v>4418.4422178000004</v>
      </c>
      <c r="E9" s="20">
        <v>4833.2049770200001</v>
      </c>
      <c r="F9" s="20">
        <v>5741.4518864199999</v>
      </c>
      <c r="G9" s="20">
        <v>5934.4248809600003</v>
      </c>
      <c r="H9" s="20">
        <v>3834.2514407499998</v>
      </c>
      <c r="I9" s="20">
        <v>4632.6183663500005</v>
      </c>
      <c r="J9" s="20">
        <v>5277.0953203700001</v>
      </c>
      <c r="K9" s="20">
        <v>5326.6294239199997</v>
      </c>
      <c r="L9" s="20">
        <v>6018.0101888700001</v>
      </c>
      <c r="M9" s="20">
        <v>6200</v>
      </c>
      <c r="N9" s="20">
        <v>6600</v>
      </c>
    </row>
    <row r="10" spans="1:14" x14ac:dyDescent="0.2">
      <c r="A10" s="19" t="s">
        <v>130</v>
      </c>
      <c r="B10" s="19" t="s">
        <v>129</v>
      </c>
      <c r="C10" s="20">
        <v>0</v>
      </c>
      <c r="D10" s="20">
        <v>0</v>
      </c>
      <c r="E10" s="20">
        <v>0</v>
      </c>
      <c r="F10" s="20">
        <v>0</v>
      </c>
      <c r="G10" s="20">
        <v>0</v>
      </c>
      <c r="H10" s="20">
        <v>0</v>
      </c>
      <c r="I10" s="20">
        <v>0</v>
      </c>
      <c r="J10" s="20">
        <v>0</v>
      </c>
      <c r="K10" s="20">
        <v>0</v>
      </c>
      <c r="L10" s="20">
        <v>717.13161742999989</v>
      </c>
      <c r="M10" s="20">
        <v>500</v>
      </c>
      <c r="N10" s="20">
        <v>0</v>
      </c>
    </row>
    <row r="11" spans="1:14" x14ac:dyDescent="0.2">
      <c r="A11" s="19" t="s">
        <v>128</v>
      </c>
      <c r="B11" s="19" t="s">
        <v>127</v>
      </c>
      <c r="C11" s="20">
        <v>657.52399807000006</v>
      </c>
      <c r="D11" s="20">
        <v>682.10494869000001</v>
      </c>
      <c r="E11" s="20">
        <v>711.06539767999993</v>
      </c>
      <c r="F11" s="20">
        <v>754.35249534000002</v>
      </c>
      <c r="G11" s="20">
        <v>785.02498105999996</v>
      </c>
      <c r="H11" s="20">
        <v>796.18496416999994</v>
      </c>
      <c r="I11" s="20">
        <v>810.50871466000001</v>
      </c>
      <c r="J11" s="20">
        <v>843.73972435999997</v>
      </c>
      <c r="K11" s="20">
        <v>876.18178576000003</v>
      </c>
      <c r="L11" s="20">
        <v>914.94552880999993</v>
      </c>
      <c r="M11" s="20">
        <v>940</v>
      </c>
      <c r="N11" s="20">
        <v>970</v>
      </c>
    </row>
    <row r="12" spans="1:14" x14ac:dyDescent="0.2">
      <c r="A12" s="21" t="s">
        <v>126</v>
      </c>
      <c r="B12" s="19" t="s">
        <v>125</v>
      </c>
      <c r="C12" s="20">
        <v>0</v>
      </c>
      <c r="D12" s="20">
        <v>0</v>
      </c>
      <c r="E12" s="20">
        <v>0</v>
      </c>
      <c r="F12" s="20">
        <v>0</v>
      </c>
      <c r="G12" s="20">
        <v>0</v>
      </c>
      <c r="H12" s="20">
        <v>0</v>
      </c>
      <c r="I12" s="20">
        <v>0</v>
      </c>
      <c r="J12" s="20">
        <v>509.87457499999999</v>
      </c>
      <c r="K12" s="20">
        <v>511.17046586999999</v>
      </c>
      <c r="L12" s="20">
        <v>471.56354898000001</v>
      </c>
      <c r="M12" s="20">
        <v>512</v>
      </c>
      <c r="N12" s="20">
        <v>440</v>
      </c>
    </row>
    <row r="13" spans="1:14" x14ac:dyDescent="0.2">
      <c r="A13" s="21" t="s">
        <v>124</v>
      </c>
      <c r="B13" s="19" t="s">
        <v>123</v>
      </c>
      <c r="C13" s="20">
        <v>0</v>
      </c>
      <c r="D13" s="20">
        <v>0</v>
      </c>
      <c r="E13" s="20">
        <v>0</v>
      </c>
      <c r="F13" s="20">
        <v>0</v>
      </c>
      <c r="G13" s="20">
        <v>0</v>
      </c>
      <c r="H13" s="20">
        <v>0</v>
      </c>
      <c r="I13" s="20">
        <v>0</v>
      </c>
      <c r="J13" s="20">
        <v>0</v>
      </c>
      <c r="K13" s="20">
        <v>71.741859750000003</v>
      </c>
      <c r="L13" s="20">
        <v>116.09171342</v>
      </c>
      <c r="M13" s="20">
        <v>128</v>
      </c>
      <c r="N13" s="20">
        <v>200</v>
      </c>
    </row>
    <row r="14" spans="1:14" x14ac:dyDescent="0.2">
      <c r="A14" s="19" t="s">
        <v>122</v>
      </c>
      <c r="B14" s="19" t="s">
        <v>121</v>
      </c>
      <c r="C14" s="20">
        <v>18154.868537709997</v>
      </c>
      <c r="D14" s="20">
        <v>19442.000927049998</v>
      </c>
      <c r="E14" s="20">
        <v>20171.101547920003</v>
      </c>
      <c r="F14" s="20">
        <v>20831.59755047</v>
      </c>
      <c r="G14" s="20">
        <v>21853.079343849997</v>
      </c>
      <c r="H14" s="20">
        <v>21628.282968990003</v>
      </c>
      <c r="I14" s="20">
        <v>22466.68669436</v>
      </c>
      <c r="J14" s="20">
        <v>23391.39241669</v>
      </c>
      <c r="K14" s="20">
        <v>24602.33309719</v>
      </c>
      <c r="L14" s="20">
        <v>24866.708703470002</v>
      </c>
      <c r="M14" s="20">
        <v>25600</v>
      </c>
      <c r="N14" s="20">
        <v>26300</v>
      </c>
    </row>
    <row r="15" spans="1:14" x14ac:dyDescent="0.2">
      <c r="A15" s="19" t="s">
        <v>120</v>
      </c>
      <c r="B15" s="19" t="s">
        <v>119</v>
      </c>
      <c r="C15" s="20">
        <v>1317.9282799800001</v>
      </c>
      <c r="D15" s="20">
        <v>1339.66998859</v>
      </c>
      <c r="E15" s="20">
        <v>1408.4888063300002</v>
      </c>
      <c r="F15" s="20">
        <v>1446.1582614200001</v>
      </c>
      <c r="G15" s="20">
        <v>1424.4883966700002</v>
      </c>
      <c r="H15" s="20">
        <v>1457.6011735899999</v>
      </c>
      <c r="I15" s="20">
        <v>1501.9879970100001</v>
      </c>
      <c r="J15" s="20">
        <v>1568.3766412100001</v>
      </c>
      <c r="K15" s="20">
        <v>1620.7869934100002</v>
      </c>
      <c r="L15" s="20">
        <v>1662.0589807399999</v>
      </c>
      <c r="M15" s="20">
        <v>1730</v>
      </c>
      <c r="N15" s="20">
        <v>1840</v>
      </c>
    </row>
    <row r="16" spans="1:14" x14ac:dyDescent="0.2">
      <c r="A16" s="19" t="s">
        <v>118</v>
      </c>
      <c r="B16" s="19" t="s">
        <v>117</v>
      </c>
      <c r="C16" s="20">
        <v>3593.9879840100002</v>
      </c>
      <c r="D16" s="20">
        <v>3565.3482556399999</v>
      </c>
      <c r="E16" s="20">
        <v>3552.7195442699999</v>
      </c>
      <c r="F16" s="20">
        <v>3688.8281704599999</v>
      </c>
      <c r="G16" s="20">
        <v>3893.9430429099998</v>
      </c>
      <c r="H16" s="20">
        <v>3800.3850652699998</v>
      </c>
      <c r="I16" s="20">
        <v>3853.6906904000002</v>
      </c>
      <c r="J16" s="20">
        <v>4212.5150200100006</v>
      </c>
      <c r="K16" s="20">
        <v>4181.3751839799997</v>
      </c>
      <c r="L16" s="20">
        <v>4165.4712254200003</v>
      </c>
      <c r="M16" s="20">
        <v>4150</v>
      </c>
      <c r="N16" s="20">
        <v>4200</v>
      </c>
    </row>
    <row r="17" spans="1:14" x14ac:dyDescent="0.2">
      <c r="A17" s="21" t="s">
        <v>116</v>
      </c>
      <c r="B17" s="21" t="s">
        <v>115</v>
      </c>
      <c r="C17" s="20">
        <v>790.24132080999993</v>
      </c>
      <c r="D17" s="20">
        <v>798.45838736999997</v>
      </c>
      <c r="E17" s="20">
        <v>805.91390790000003</v>
      </c>
      <c r="F17" s="20">
        <v>806.31669069000009</v>
      </c>
      <c r="G17" s="20">
        <v>810.88953996999999</v>
      </c>
      <c r="H17" s="20">
        <v>796.58544667000001</v>
      </c>
      <c r="I17" s="20">
        <v>818.60481957000002</v>
      </c>
      <c r="J17" s="20">
        <v>466.89101242999999</v>
      </c>
      <c r="K17" s="20">
        <v>477.35223093000002</v>
      </c>
      <c r="L17" s="20">
        <v>476.43315540999998</v>
      </c>
      <c r="M17" s="20">
        <v>490</v>
      </c>
      <c r="N17" s="20">
        <v>500</v>
      </c>
    </row>
    <row r="18" spans="1:14" x14ac:dyDescent="0.2">
      <c r="A18" s="19" t="s">
        <v>114</v>
      </c>
      <c r="B18" s="19" t="s">
        <v>113</v>
      </c>
      <c r="C18" s="20">
        <v>736.15550662999999</v>
      </c>
      <c r="D18" s="20">
        <v>784.92904182000007</v>
      </c>
      <c r="E18" s="20">
        <v>668.55461379999997</v>
      </c>
      <c r="F18" s="20">
        <v>764.36094817999992</v>
      </c>
      <c r="G18" s="20">
        <v>709.08803287000001</v>
      </c>
      <c r="H18" s="20">
        <v>655.32838790999995</v>
      </c>
      <c r="I18" s="20">
        <v>726.17480303000002</v>
      </c>
      <c r="J18" s="20">
        <v>791.75446858999999</v>
      </c>
      <c r="K18" s="20">
        <v>830.98801691999995</v>
      </c>
      <c r="L18" s="20">
        <v>885.81839362999995</v>
      </c>
      <c r="M18" s="20">
        <v>890</v>
      </c>
      <c r="N18" s="20">
        <v>900</v>
      </c>
    </row>
    <row r="19" spans="1:14" x14ac:dyDescent="0.2">
      <c r="A19" s="19" t="s">
        <v>112</v>
      </c>
      <c r="B19" s="19" t="s">
        <v>111</v>
      </c>
      <c r="C19" s="20">
        <v>476.96678992</v>
      </c>
      <c r="D19" s="20">
        <v>486.13491933999995</v>
      </c>
      <c r="E19" s="20">
        <v>490.17819284999996</v>
      </c>
      <c r="F19" s="20">
        <v>456.20160242999998</v>
      </c>
      <c r="G19" s="20">
        <v>471.89045669000001</v>
      </c>
      <c r="H19" s="20">
        <v>436.99628579</v>
      </c>
      <c r="I19" s="20">
        <v>452.25254174999998</v>
      </c>
      <c r="J19" s="20">
        <v>481.07489750999997</v>
      </c>
      <c r="K19" s="20">
        <v>507.44892067000001</v>
      </c>
      <c r="L19" s="20">
        <v>457.37952738000001</v>
      </c>
      <c r="M19" s="20">
        <v>520</v>
      </c>
      <c r="N19" s="20">
        <v>560</v>
      </c>
    </row>
    <row r="20" spans="1:14" x14ac:dyDescent="0.2">
      <c r="A20" s="19" t="s">
        <v>110</v>
      </c>
      <c r="B20" s="19" t="s">
        <v>109</v>
      </c>
      <c r="C20" s="20">
        <v>512.86403700000005</v>
      </c>
      <c r="D20" s="20">
        <v>548.16125403000001</v>
      </c>
      <c r="E20" s="20">
        <v>618.52885578999997</v>
      </c>
      <c r="F20" s="20">
        <v>643.71078437999995</v>
      </c>
      <c r="G20" s="20">
        <v>651.63005192999992</v>
      </c>
      <c r="H20" s="20">
        <v>623.18406827000001</v>
      </c>
      <c r="I20" s="20">
        <v>726.58503158000008</v>
      </c>
      <c r="J20" s="20">
        <v>753.99507427000003</v>
      </c>
      <c r="K20" s="20">
        <v>935.38758541999994</v>
      </c>
      <c r="L20" s="20">
        <v>790.28052462999995</v>
      </c>
      <c r="M20" s="20">
        <v>840</v>
      </c>
      <c r="N20" s="20">
        <v>880</v>
      </c>
    </row>
    <row r="21" spans="1:14" x14ac:dyDescent="0.2">
      <c r="A21" s="19" t="s">
        <v>108</v>
      </c>
      <c r="B21" s="19" t="s">
        <v>107</v>
      </c>
      <c r="C21" s="20">
        <v>953.80312015999993</v>
      </c>
      <c r="D21" s="20">
        <v>946.34286197000006</v>
      </c>
      <c r="E21" s="20">
        <v>980.02689824000004</v>
      </c>
      <c r="F21" s="20">
        <v>993.20973044000004</v>
      </c>
      <c r="G21" s="20">
        <v>1021.7861615</v>
      </c>
      <c r="H21" s="20">
        <v>1033.3665368500001</v>
      </c>
      <c r="I21" s="20">
        <v>1017.35581554</v>
      </c>
      <c r="J21" s="20">
        <v>1071.4734202499999</v>
      </c>
      <c r="K21" s="20">
        <v>1052.6786280900001</v>
      </c>
      <c r="L21" s="20">
        <v>1055.88369949</v>
      </c>
      <c r="M21" s="20">
        <v>1070</v>
      </c>
      <c r="N21" s="20">
        <v>1080</v>
      </c>
    </row>
    <row r="22" spans="1:14" x14ac:dyDescent="0.2">
      <c r="A22" s="19" t="s">
        <v>106</v>
      </c>
      <c r="B22" s="19" t="s">
        <v>105</v>
      </c>
      <c r="C22" s="20">
        <v>1251.06211669</v>
      </c>
      <c r="D22" s="20">
        <v>1325.2315499200001</v>
      </c>
      <c r="E22" s="20">
        <v>1376.0958379099998</v>
      </c>
      <c r="F22" s="20">
        <v>1410.0457049900001</v>
      </c>
      <c r="G22" s="20">
        <v>1474.78666458</v>
      </c>
      <c r="H22" s="20">
        <v>1520.8336634300001</v>
      </c>
      <c r="I22" s="20">
        <v>1553.9516569</v>
      </c>
      <c r="J22" s="20">
        <v>1661.7859806900001</v>
      </c>
      <c r="K22" s="20">
        <v>1727.9395099600001</v>
      </c>
      <c r="L22" s="20">
        <v>1782.3930283299999</v>
      </c>
      <c r="M22" s="20">
        <v>2050</v>
      </c>
      <c r="N22" s="20">
        <v>2150</v>
      </c>
    </row>
    <row r="23" spans="1:14" x14ac:dyDescent="0.2">
      <c r="B23" s="19" t="s">
        <v>104</v>
      </c>
      <c r="C23" s="20">
        <v>1466.5683317100047</v>
      </c>
      <c r="D23" s="20">
        <v>1277.319624510011</v>
      </c>
      <c r="E23" s="20">
        <v>1924.7261447799963</v>
      </c>
      <c r="F23" s="20">
        <v>1694.0637120899737</v>
      </c>
      <c r="G23" s="20">
        <v>1696.4729614100129</v>
      </c>
      <c r="H23" s="20">
        <v>1213.0586601100003</v>
      </c>
      <c r="I23" s="20">
        <v>1273.1191663899954</v>
      </c>
      <c r="J23" s="20">
        <v>1653.4204500300111</v>
      </c>
      <c r="K23" s="20">
        <v>1678.8043920199998</v>
      </c>
      <c r="L23" s="20">
        <v>1682.3958053499809</v>
      </c>
      <c r="M23" s="20">
        <v>1610</v>
      </c>
      <c r="N23" s="20">
        <v>1660</v>
      </c>
    </row>
    <row r="24" spans="1:14" s="154" customFormat="1" x14ac:dyDescent="0.2">
      <c r="A24" s="155"/>
    </row>
    <row r="25" spans="1:14" x14ac:dyDescent="0.2">
      <c r="A25" s="96" t="s">
        <v>103</v>
      </c>
      <c r="B25" s="97" t="s">
        <v>102</v>
      </c>
      <c r="C25" s="98">
        <v>56204.202463799993</v>
      </c>
      <c r="D25" s="98">
        <v>57156.134027600019</v>
      </c>
      <c r="E25" s="98">
        <v>60396.679851209999</v>
      </c>
      <c r="F25" s="98">
        <v>64695.245617669978</v>
      </c>
      <c r="G25" s="98">
        <v>68528.061924880007</v>
      </c>
      <c r="H25" s="98">
        <v>63314.057663520005</v>
      </c>
      <c r="I25" s="98">
        <v>65491.796785309998</v>
      </c>
      <c r="J25" s="98">
        <v>69857.681304150014</v>
      </c>
      <c r="K25" s="98">
        <v>73153.103305259996</v>
      </c>
      <c r="L25" s="98">
        <v>76370.360076410012</v>
      </c>
      <c r="M25" s="98">
        <v>79380</v>
      </c>
      <c r="N25" s="98">
        <v>81780</v>
      </c>
    </row>
    <row r="26" spans="1:14" s="154" customFormat="1" x14ac:dyDescent="0.2">
      <c r="A26" s="156"/>
    </row>
    <row r="27" spans="1:14" x14ac:dyDescent="0.2">
      <c r="A27" s="19" t="s">
        <v>101</v>
      </c>
      <c r="B27" s="19" t="s">
        <v>100</v>
      </c>
      <c r="C27" s="20">
        <v>3445.4641794699996</v>
      </c>
      <c r="D27" s="20">
        <v>3538.7313466599999</v>
      </c>
      <c r="E27" s="20">
        <v>3713.1009960400002</v>
      </c>
      <c r="F27" s="20">
        <v>3915.02574615</v>
      </c>
      <c r="G27" s="20">
        <v>4399.3374985199998</v>
      </c>
      <c r="H27" s="20">
        <v>4623.6243514399994</v>
      </c>
      <c r="I27" s="20">
        <v>4762.0725055800003</v>
      </c>
      <c r="J27" s="20">
        <v>4976.7616014899995</v>
      </c>
      <c r="K27" s="20">
        <v>5157.0564701800004</v>
      </c>
      <c r="L27" s="20">
        <v>5319.2084977200002</v>
      </c>
      <c r="M27" s="20">
        <v>5484.1040000000003</v>
      </c>
      <c r="N27" s="20">
        <v>5670.5630000000001</v>
      </c>
    </row>
    <row r="28" spans="1:14" ht="14.25" x14ac:dyDescent="0.2">
      <c r="B28" s="19" t="s">
        <v>99</v>
      </c>
      <c r="C28" s="20">
        <v>579.58731209000007</v>
      </c>
      <c r="D28" s="20">
        <v>591.86193366999998</v>
      </c>
      <c r="E28" s="20">
        <v>619.0986106900001</v>
      </c>
      <c r="F28" s="20">
        <v>635.90270863000001</v>
      </c>
      <c r="G28" s="20">
        <v>637.90665469999999</v>
      </c>
      <c r="H28" s="20">
        <v>656.25752223999996</v>
      </c>
      <c r="I28" s="20">
        <v>708.18314770000006</v>
      </c>
      <c r="J28" s="20">
        <v>766.47560849000001</v>
      </c>
      <c r="K28" s="20">
        <v>834.86752759000001</v>
      </c>
      <c r="L28" s="20">
        <v>841.22775256000011</v>
      </c>
      <c r="M28" s="20">
        <v>835.67899999999997</v>
      </c>
      <c r="N28" s="20">
        <v>835.67899999999997</v>
      </c>
    </row>
    <row r="29" spans="1:14" ht="14.25" x14ac:dyDescent="0.2">
      <c r="A29" s="21"/>
      <c r="B29" s="19" t="s">
        <v>98</v>
      </c>
      <c r="C29" s="20">
        <v>28.136488149999998</v>
      </c>
      <c r="D29" s="20">
        <v>29.261126179999998</v>
      </c>
      <c r="E29" s="20">
        <v>31.588425170000001</v>
      </c>
      <c r="F29" s="20">
        <v>32.568281740000003</v>
      </c>
      <c r="G29" s="20">
        <v>32.955464769999999</v>
      </c>
      <c r="H29" s="20">
        <v>31.8951435</v>
      </c>
      <c r="I29" s="20">
        <v>33.590172409999994</v>
      </c>
      <c r="J29" s="20">
        <v>35.075056680000003</v>
      </c>
      <c r="K29" s="20">
        <v>35.798957969999996</v>
      </c>
      <c r="L29" s="20">
        <v>35.07191778</v>
      </c>
      <c r="M29" s="20">
        <v>32.372999999999998</v>
      </c>
      <c r="N29" s="20">
        <v>32.372999999999998</v>
      </c>
    </row>
    <row r="30" spans="1:14" s="154" customFormat="1" x14ac:dyDescent="0.2">
      <c r="A30" s="156"/>
    </row>
    <row r="31" spans="1:14" x14ac:dyDescent="0.2">
      <c r="A31" s="93"/>
      <c r="B31" s="99" t="s">
        <v>97</v>
      </c>
      <c r="C31" s="95">
        <v>60257.39044350999</v>
      </c>
      <c r="D31" s="95">
        <v>61315.988434110019</v>
      </c>
      <c r="E31" s="95">
        <v>64760.467883109995</v>
      </c>
      <c r="F31" s="95">
        <v>69278.742354189962</v>
      </c>
      <c r="G31" s="95">
        <v>73598.261542870023</v>
      </c>
      <c r="H31" s="95">
        <v>68625.83468070002</v>
      </c>
      <c r="I31" s="95">
        <v>70995.642610999988</v>
      </c>
      <c r="J31" s="95">
        <v>75635.993570810009</v>
      </c>
      <c r="K31" s="95">
        <v>79180.826260999995</v>
      </c>
      <c r="L31" s="95">
        <v>82565.86824447001</v>
      </c>
      <c r="M31" s="95">
        <v>85732.156000000017</v>
      </c>
      <c r="N31" s="95">
        <v>88318.615000000005</v>
      </c>
    </row>
    <row r="33" spans="1:1" s="149" customFormat="1" x14ac:dyDescent="0.2">
      <c r="A33" s="149" t="s">
        <v>96</v>
      </c>
    </row>
    <row r="34" spans="1:1" s="151" customFormat="1" ht="44.25" customHeight="1" x14ac:dyDescent="0.2">
      <c r="A34" s="150" t="s">
        <v>95</v>
      </c>
    </row>
  </sheetData>
  <mergeCells count="9">
    <mergeCell ref="A1:XFD1"/>
    <mergeCell ref="A2:XFD2"/>
    <mergeCell ref="A34:XFD34"/>
    <mergeCell ref="A33:XFD33"/>
    <mergeCell ref="A3:XFD3"/>
    <mergeCell ref="A5:XFD5"/>
    <mergeCell ref="A24:XFD24"/>
    <mergeCell ref="A26:XFD26"/>
    <mergeCell ref="A30:XFD30"/>
  </mergeCells>
  <pageMargins left="0.70866141732283472" right="0.70866141732283472" top="0.78740157480314965" bottom="0.78740157480314965" header="0.31496062992125984" footer="0.31496062992125984"/>
  <pageSetup paperSize="9" scale="8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zoomScaleNormal="100" workbookViewId="0">
      <selection sqref="A1:XFD1"/>
    </sheetView>
  </sheetViews>
  <sheetFormatPr baseColWidth="10" defaultRowHeight="12.75" x14ac:dyDescent="0.2"/>
  <cols>
    <col min="1" max="1" width="40.42578125" style="22" customWidth="1"/>
    <col min="2" max="10" width="6.7109375" style="22" customWidth="1"/>
    <col min="11" max="16384" width="11.42578125" style="22"/>
  </cols>
  <sheetData>
    <row r="1" spans="1:10" s="157" customFormat="1" x14ac:dyDescent="0.2">
      <c r="A1" s="157" t="s">
        <v>158</v>
      </c>
    </row>
    <row r="2" spans="1:10" s="158" customFormat="1" x14ac:dyDescent="0.2">
      <c r="A2" s="158" t="s">
        <v>6</v>
      </c>
    </row>
    <row r="3" spans="1:10" s="160" customFormat="1" x14ac:dyDescent="0.2"/>
    <row r="4" spans="1:10" x14ac:dyDescent="0.2">
      <c r="A4" s="26"/>
      <c r="B4" s="94" t="s">
        <v>145</v>
      </c>
      <c r="C4" s="94" t="s">
        <v>144</v>
      </c>
      <c r="D4" s="94" t="s">
        <v>143</v>
      </c>
      <c r="E4" s="94" t="s">
        <v>142</v>
      </c>
      <c r="F4" s="94" t="s">
        <v>141</v>
      </c>
      <c r="G4" s="94" t="s">
        <v>66</v>
      </c>
      <c r="H4" s="94" t="s">
        <v>140</v>
      </c>
      <c r="I4" s="94" t="s">
        <v>65</v>
      </c>
      <c r="J4" s="94" t="s">
        <v>139</v>
      </c>
    </row>
    <row r="5" spans="1:10" s="162" customFormat="1" x14ac:dyDescent="0.2">
      <c r="A5" s="161"/>
    </row>
    <row r="6" spans="1:10" x14ac:dyDescent="0.2">
      <c r="A6" s="22" t="s">
        <v>157</v>
      </c>
      <c r="B6" s="24">
        <v>276.90499999999997</v>
      </c>
      <c r="C6" s="24">
        <v>299.964</v>
      </c>
      <c r="D6" s="24">
        <v>312.93900000000002</v>
      </c>
      <c r="E6" s="24">
        <v>335.22900000000004</v>
      </c>
      <c r="F6" s="24">
        <v>348.49877599999996</v>
      </c>
      <c r="G6" s="24">
        <v>360.92687100000006</v>
      </c>
      <c r="H6" s="24">
        <v>369.57955100000004</v>
      </c>
      <c r="I6" s="24">
        <v>383.02936562999997</v>
      </c>
      <c r="J6" s="24">
        <v>415.71947826999997</v>
      </c>
    </row>
    <row r="7" spans="1:10" x14ac:dyDescent="0.2">
      <c r="A7" s="22" t="s">
        <v>91</v>
      </c>
      <c r="B7" s="24"/>
      <c r="C7" s="24"/>
      <c r="D7" s="24"/>
      <c r="E7" s="24"/>
      <c r="F7" s="24"/>
    </row>
    <row r="8" spans="1:10" x14ac:dyDescent="0.2">
      <c r="A8" s="24" t="s">
        <v>156</v>
      </c>
      <c r="B8" s="24">
        <v>1945.6290000000001</v>
      </c>
      <c r="C8" s="24">
        <v>2009.8580000000002</v>
      </c>
      <c r="D8" s="24">
        <v>2096.6619999999998</v>
      </c>
      <c r="E8" s="24">
        <v>2235.663</v>
      </c>
      <c r="F8" s="24">
        <v>2357.09</v>
      </c>
      <c r="G8" s="24">
        <v>2339.9833100000001</v>
      </c>
      <c r="H8" s="24">
        <v>2399.4592830000001</v>
      </c>
      <c r="I8" s="24">
        <v>2533.0855320000001</v>
      </c>
      <c r="J8" s="24">
        <v>2649.5774889999998</v>
      </c>
    </row>
    <row r="9" spans="1:10" x14ac:dyDescent="0.2">
      <c r="A9" s="24" t="s">
        <v>155</v>
      </c>
      <c r="B9" s="24">
        <v>522.62599999999998</v>
      </c>
      <c r="C9" s="24">
        <v>538.50599999999997</v>
      </c>
      <c r="D9" s="24">
        <v>543.92200000000003</v>
      </c>
      <c r="E9" s="24">
        <v>555.4</v>
      </c>
      <c r="F9" s="24">
        <v>578.67099999999994</v>
      </c>
      <c r="G9" s="24">
        <v>594.36737700000003</v>
      </c>
      <c r="H9" s="24">
        <v>609.22334499999999</v>
      </c>
      <c r="I9" s="24">
        <v>620.90681900000004</v>
      </c>
      <c r="J9" s="24">
        <v>632.85602099999994</v>
      </c>
    </row>
    <row r="10" spans="1:10" x14ac:dyDescent="0.2">
      <c r="A10" s="24" t="s">
        <v>154</v>
      </c>
      <c r="B10" s="24">
        <v>242.82</v>
      </c>
      <c r="C10" s="24">
        <v>254.67400000000004</v>
      </c>
      <c r="D10" s="24">
        <v>256.26</v>
      </c>
      <c r="E10" s="24">
        <v>262.93</v>
      </c>
      <c r="F10" s="24">
        <v>265.911</v>
      </c>
      <c r="G10" s="24">
        <v>246.82240500000003</v>
      </c>
      <c r="H10" s="24">
        <v>252.24732299999999</v>
      </c>
      <c r="I10" s="24">
        <v>252.2285</v>
      </c>
      <c r="J10" s="24">
        <v>248.73668499999999</v>
      </c>
    </row>
    <row r="11" spans="1:10" x14ac:dyDescent="0.2">
      <c r="A11" s="24" t="s">
        <v>153</v>
      </c>
      <c r="B11" s="24">
        <v>488.6599999999994</v>
      </c>
      <c r="C11" s="24">
        <v>479.39699999999948</v>
      </c>
      <c r="D11" s="24">
        <v>522.63599999999997</v>
      </c>
      <c r="E11" s="24">
        <v>545.01699999999983</v>
      </c>
      <c r="F11" s="24">
        <v>565.92999999999984</v>
      </c>
      <c r="G11" s="24">
        <v>566.54532500000005</v>
      </c>
      <c r="H11" s="24">
        <v>599.49172999999928</v>
      </c>
      <c r="I11" s="24">
        <v>632.15327699999989</v>
      </c>
      <c r="J11" s="24">
        <v>699.01441499999964</v>
      </c>
    </row>
    <row r="12" spans="1:10" s="23" customFormat="1" x14ac:dyDescent="0.2">
      <c r="A12" s="23" t="s">
        <v>152</v>
      </c>
      <c r="B12" s="25">
        <v>3199.7350000000006</v>
      </c>
      <c r="C12" s="25">
        <v>3282.4349999999995</v>
      </c>
      <c r="D12" s="25">
        <v>3419.48</v>
      </c>
      <c r="E12" s="25">
        <v>3599.01</v>
      </c>
      <c r="F12" s="25">
        <v>3767.6019999999999</v>
      </c>
      <c r="G12" s="25">
        <v>3747.718417</v>
      </c>
      <c r="H12" s="25">
        <v>3860.4216809999994</v>
      </c>
      <c r="I12" s="25">
        <v>4038.3741279999999</v>
      </c>
      <c r="J12" s="25">
        <v>4230.1846099999993</v>
      </c>
    </row>
    <row r="13" spans="1:10" x14ac:dyDescent="0.2">
      <c r="A13" s="24" t="s">
        <v>151</v>
      </c>
      <c r="B13" s="24">
        <v>1813.489</v>
      </c>
      <c r="C13" s="24">
        <v>1827.171</v>
      </c>
      <c r="D13" s="24">
        <v>1941.115</v>
      </c>
      <c r="E13" s="24">
        <v>2024.1259999999997</v>
      </c>
      <c r="F13" s="24">
        <v>2073.107</v>
      </c>
      <c r="G13" s="24">
        <v>1924.2183810000001</v>
      </c>
      <c r="H13" s="24">
        <v>1969.3450000000003</v>
      </c>
      <c r="I13" s="24">
        <v>2059.1797139999999</v>
      </c>
      <c r="J13" s="24">
        <v>2188.3823080000002</v>
      </c>
    </row>
    <row r="14" spans="1:10" s="23" customFormat="1" x14ac:dyDescent="0.2">
      <c r="A14" s="100" t="s">
        <v>9</v>
      </c>
      <c r="B14" s="101">
        <v>5290.1290000000008</v>
      </c>
      <c r="C14" s="101">
        <v>5409.57</v>
      </c>
      <c r="D14" s="101">
        <v>5673.5339999999997</v>
      </c>
      <c r="E14" s="101">
        <v>5958.3649999999998</v>
      </c>
      <c r="F14" s="101">
        <v>6189.2077760000002</v>
      </c>
      <c r="G14" s="101">
        <v>6032.8636690000003</v>
      </c>
      <c r="H14" s="101">
        <v>6199.3462319999999</v>
      </c>
      <c r="I14" s="101">
        <v>6480.5832076299994</v>
      </c>
      <c r="J14" s="101">
        <v>6834.2863962699994</v>
      </c>
    </row>
    <row r="16" spans="1:10" s="158" customFormat="1" x14ac:dyDescent="0.2">
      <c r="A16" s="158" t="s">
        <v>150</v>
      </c>
    </row>
    <row r="17" spans="1:1" s="158" customFormat="1" x14ac:dyDescent="0.2">
      <c r="A17" s="159" t="s">
        <v>149</v>
      </c>
    </row>
  </sheetData>
  <mergeCells count="6">
    <mergeCell ref="A1:XFD1"/>
    <mergeCell ref="A2:XFD2"/>
    <mergeCell ref="A17:XFD17"/>
    <mergeCell ref="A16:XFD16"/>
    <mergeCell ref="A3:XFD3"/>
    <mergeCell ref="A5:XFD5"/>
  </mergeCells>
  <pageMargins left="0.70866141732283472" right="0.70866141732283472" top="0.78740157480314965" bottom="0.78740157480314965" header="0.31496062992125984" footer="0.31496062992125984"/>
  <pageSetup paperSize="9" scale="9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workbookViewId="0">
      <selection sqref="A1:XFD1"/>
    </sheetView>
  </sheetViews>
  <sheetFormatPr baseColWidth="10" defaultRowHeight="12.75" x14ac:dyDescent="0.2"/>
  <cols>
    <col min="1" max="1" width="20.5703125" style="27" bestFit="1" customWidth="1"/>
    <col min="2" max="2" width="19" style="27" customWidth="1"/>
    <col min="3" max="14" width="6.28515625" style="27" customWidth="1"/>
    <col min="15" max="16384" width="11.42578125" style="27"/>
  </cols>
  <sheetData>
    <row r="1" spans="1:14" s="148" customFormat="1" x14ac:dyDescent="0.2">
      <c r="A1" s="148" t="s">
        <v>168</v>
      </c>
    </row>
    <row r="2" spans="1:14" s="149" customFormat="1" x14ac:dyDescent="0.2">
      <c r="A2" s="149" t="s">
        <v>6</v>
      </c>
    </row>
    <row r="3" spans="1:14" s="164" customFormat="1" x14ac:dyDescent="0.2"/>
    <row r="4" spans="1:14" s="28" customFormat="1" x14ac:dyDescent="0.2">
      <c r="A4" s="102" t="s">
        <v>147</v>
      </c>
      <c r="B4" s="102" t="s">
        <v>146</v>
      </c>
      <c r="C4" s="103" t="s">
        <v>145</v>
      </c>
      <c r="D4" s="103" t="s">
        <v>144</v>
      </c>
      <c r="E4" s="103" t="s">
        <v>143</v>
      </c>
      <c r="F4" s="103" t="s">
        <v>142</v>
      </c>
      <c r="G4" s="103" t="s">
        <v>141</v>
      </c>
      <c r="H4" s="103" t="s">
        <v>66</v>
      </c>
      <c r="I4" s="103" t="s">
        <v>140</v>
      </c>
      <c r="J4" s="103" t="s">
        <v>65</v>
      </c>
      <c r="K4" s="103" t="s">
        <v>139</v>
      </c>
      <c r="L4" s="104" t="s">
        <v>64</v>
      </c>
      <c r="M4" s="104" t="s">
        <v>4</v>
      </c>
      <c r="N4" s="104" t="s">
        <v>3</v>
      </c>
    </row>
    <row r="5" spans="1:14" s="154" customFormat="1" x14ac:dyDescent="0.2">
      <c r="A5" s="155"/>
    </row>
    <row r="6" spans="1:14" s="28" customFormat="1" ht="14.25" x14ac:dyDescent="0.2">
      <c r="A6" s="32" t="s">
        <v>167</v>
      </c>
      <c r="B6" s="19" t="s">
        <v>166</v>
      </c>
      <c r="C6" s="31">
        <v>2149.5112929800002</v>
      </c>
      <c r="D6" s="31">
        <v>2313.70508883</v>
      </c>
      <c r="E6" s="31">
        <v>2470.02583465</v>
      </c>
      <c r="F6" s="31">
        <v>2187.8006648400001</v>
      </c>
      <c r="G6" s="31">
        <v>2049.69573554</v>
      </c>
      <c r="H6" s="31">
        <v>2279.2959242000002</v>
      </c>
      <c r="I6" s="31">
        <v>2335.8290574600001</v>
      </c>
      <c r="J6" s="31">
        <v>2512.17712944</v>
      </c>
      <c r="K6" s="31">
        <v>2888.3005313599997</v>
      </c>
      <c r="L6" s="31">
        <v>2971.4548246300001</v>
      </c>
      <c r="M6" s="31">
        <v>2900.0000000000005</v>
      </c>
      <c r="N6" s="31">
        <v>3000.0000000000005</v>
      </c>
    </row>
    <row r="7" spans="1:14" s="154" customFormat="1" x14ac:dyDescent="0.2">
      <c r="A7" s="163"/>
    </row>
    <row r="8" spans="1:14" s="28" customFormat="1" x14ac:dyDescent="0.2">
      <c r="A8" s="32" t="s">
        <v>165</v>
      </c>
      <c r="B8" s="31" t="s">
        <v>164</v>
      </c>
      <c r="C8" s="31">
        <v>1606.4148949800001</v>
      </c>
      <c r="D8" s="31">
        <v>1760.3079678299998</v>
      </c>
      <c r="E8" s="31">
        <v>1896.63974665</v>
      </c>
      <c r="F8" s="31">
        <v>1588.9574548399999</v>
      </c>
      <c r="G8" s="31">
        <v>1472.78661554</v>
      </c>
      <c r="H8" s="31">
        <v>1715.0755661999999</v>
      </c>
      <c r="I8" s="31">
        <v>1688.8117314599999</v>
      </c>
      <c r="J8" s="31">
        <v>1855.28261144</v>
      </c>
      <c r="K8" s="31">
        <v>2176.8338393600002</v>
      </c>
      <c r="L8" s="31">
        <v>2136.70170663</v>
      </c>
      <c r="M8" s="31">
        <v>2899.998</v>
      </c>
      <c r="N8" s="31">
        <v>2999.998</v>
      </c>
    </row>
    <row r="9" spans="1:14" s="28" customFormat="1" x14ac:dyDescent="0.2">
      <c r="A9" s="32" t="s">
        <v>163</v>
      </c>
      <c r="B9" s="31" t="s">
        <v>162</v>
      </c>
      <c r="C9" s="31">
        <v>457.750674</v>
      </c>
      <c r="D9" s="31">
        <v>469.18660499999999</v>
      </c>
      <c r="E9" s="31">
        <v>480.48517099999998</v>
      </c>
      <c r="F9" s="31">
        <v>501.48760900000002</v>
      </c>
      <c r="G9" s="31">
        <v>471.75674299999997</v>
      </c>
      <c r="H9" s="31">
        <v>465.14564300000001</v>
      </c>
      <c r="I9" s="31">
        <v>549.36955799999998</v>
      </c>
      <c r="J9" s="31">
        <v>550.45780600000001</v>
      </c>
      <c r="K9" s="31">
        <v>600.09529799999996</v>
      </c>
      <c r="L9" s="31">
        <v>717.54452900000001</v>
      </c>
      <c r="M9" s="31">
        <v>1E-3</v>
      </c>
      <c r="N9" s="31">
        <v>1E-3</v>
      </c>
    </row>
    <row r="10" spans="1:14" s="28" customFormat="1" x14ac:dyDescent="0.2">
      <c r="A10" s="30" t="s">
        <v>161</v>
      </c>
      <c r="B10" s="29" t="s">
        <v>160</v>
      </c>
      <c r="C10" s="29">
        <v>85.345724000000004</v>
      </c>
      <c r="D10" s="29">
        <v>84.210515999999998</v>
      </c>
      <c r="E10" s="29">
        <v>92.900917000000007</v>
      </c>
      <c r="F10" s="29">
        <v>97.355600999999993</v>
      </c>
      <c r="G10" s="29">
        <v>105.152377</v>
      </c>
      <c r="H10" s="29">
        <v>99.074714999999998</v>
      </c>
      <c r="I10" s="29">
        <v>97.647767999999999</v>
      </c>
      <c r="J10" s="29">
        <v>106.436712</v>
      </c>
      <c r="K10" s="29">
        <v>111.371394</v>
      </c>
      <c r="L10" s="29">
        <v>117.208589</v>
      </c>
      <c r="M10" s="29">
        <v>1E-3</v>
      </c>
      <c r="N10" s="29">
        <v>1E-3</v>
      </c>
    </row>
    <row r="12" spans="1:14" s="149" customFormat="1" x14ac:dyDescent="0.2">
      <c r="A12" s="149" t="s">
        <v>96</v>
      </c>
    </row>
    <row r="13" spans="1:14" s="149" customFormat="1" x14ac:dyDescent="0.2">
      <c r="A13" s="150" t="s">
        <v>159</v>
      </c>
    </row>
  </sheetData>
  <mergeCells count="7">
    <mergeCell ref="A7:XFD7"/>
    <mergeCell ref="A1:XFD1"/>
    <mergeCell ref="A2:XFD2"/>
    <mergeCell ref="A13:XFD13"/>
    <mergeCell ref="A12:XFD12"/>
    <mergeCell ref="A3:XFD3"/>
    <mergeCell ref="A5:XFD5"/>
  </mergeCells>
  <pageMargins left="0.70866141732283472" right="0.70866141732283472" top="0.78740157480314965" bottom="0.78740157480314965"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zoomScaleNormal="100" workbookViewId="0">
      <selection sqref="A1:XFD1"/>
    </sheetView>
  </sheetViews>
  <sheetFormatPr baseColWidth="10" defaultRowHeight="12.75" x14ac:dyDescent="0.2"/>
  <cols>
    <col min="1" max="1" width="22.85546875" style="27" customWidth="1"/>
    <col min="2" max="2" width="25" style="27" bestFit="1" customWidth="1"/>
    <col min="3" max="11" width="6.85546875" style="33" customWidth="1"/>
    <col min="12" max="14" width="6.85546875" style="27" customWidth="1"/>
    <col min="15" max="16384" width="11.42578125" style="27"/>
  </cols>
  <sheetData>
    <row r="1" spans="1:14" s="148" customFormat="1" x14ac:dyDescent="0.2">
      <c r="A1" s="148" t="s">
        <v>175</v>
      </c>
    </row>
    <row r="2" spans="1:14" s="149" customFormat="1" x14ac:dyDescent="0.2">
      <c r="A2" s="149" t="s">
        <v>6</v>
      </c>
    </row>
    <row r="3" spans="1:14" s="164" customFormat="1" x14ac:dyDescent="0.2"/>
    <row r="4" spans="1:14" s="33" customFormat="1" ht="13.15" customHeight="1" x14ac:dyDescent="0.2">
      <c r="A4" s="102" t="s">
        <v>355</v>
      </c>
      <c r="B4" s="102" t="s">
        <v>146</v>
      </c>
      <c r="C4" s="103" t="s">
        <v>145</v>
      </c>
      <c r="D4" s="103" t="s">
        <v>144</v>
      </c>
      <c r="E4" s="103" t="s">
        <v>143</v>
      </c>
      <c r="F4" s="103" t="s">
        <v>142</v>
      </c>
      <c r="G4" s="103" t="s">
        <v>141</v>
      </c>
      <c r="H4" s="105" t="s">
        <v>66</v>
      </c>
      <c r="I4" s="105" t="s">
        <v>140</v>
      </c>
      <c r="J4" s="105" t="s">
        <v>65</v>
      </c>
      <c r="K4" s="105" t="s">
        <v>139</v>
      </c>
      <c r="L4" s="105" t="s">
        <v>356</v>
      </c>
      <c r="M4" s="105" t="s">
        <v>357</v>
      </c>
      <c r="N4" s="105" t="s">
        <v>358</v>
      </c>
    </row>
    <row r="5" spans="1:14" s="154" customFormat="1" x14ac:dyDescent="0.2">
      <c r="A5" s="155"/>
    </row>
    <row r="6" spans="1:14" s="40" customFormat="1" x14ac:dyDescent="0.2">
      <c r="A6" s="41"/>
      <c r="B6" s="40" t="s">
        <v>58</v>
      </c>
      <c r="C6" s="39">
        <v>226.658321</v>
      </c>
      <c r="D6" s="39">
        <v>234.23607200000001</v>
      </c>
      <c r="E6" s="39">
        <v>238.80499400000002</v>
      </c>
      <c r="F6" s="39">
        <v>258.95524700000004</v>
      </c>
      <c r="G6" s="39">
        <v>343.198331</v>
      </c>
      <c r="H6" s="39">
        <v>410.081525</v>
      </c>
      <c r="I6" s="39">
        <v>404.31746499999997</v>
      </c>
      <c r="J6" s="39">
        <v>446.22301099999993</v>
      </c>
      <c r="K6" s="39">
        <v>460.490566</v>
      </c>
      <c r="L6" s="39">
        <v>482.63354900000002</v>
      </c>
      <c r="M6" s="39">
        <v>501.92643289712998</v>
      </c>
      <c r="N6" s="39">
        <v>517.10878514497699</v>
      </c>
    </row>
    <row r="7" spans="1:14" s="40" customFormat="1" x14ac:dyDescent="0.2">
      <c r="A7" s="41"/>
      <c r="B7" s="40" t="s">
        <v>57</v>
      </c>
      <c r="C7" s="39">
        <v>483.07341100000002</v>
      </c>
      <c r="D7" s="39">
        <v>497.37085400000001</v>
      </c>
      <c r="E7" s="39">
        <v>511.651815</v>
      </c>
      <c r="F7" s="39">
        <v>553.06392099999994</v>
      </c>
      <c r="G7" s="39">
        <v>703.09067700000003</v>
      </c>
      <c r="H7" s="39">
        <v>840.64561500000002</v>
      </c>
      <c r="I7" s="39">
        <v>827.71512300000018</v>
      </c>
      <c r="J7" s="39">
        <v>909.14271499999995</v>
      </c>
      <c r="K7" s="39">
        <v>936.49413499999991</v>
      </c>
      <c r="L7" s="39">
        <v>974.84404599999993</v>
      </c>
      <c r="M7" s="39">
        <v>1009.8793255076343</v>
      </c>
      <c r="N7" s="39">
        <v>1040.4124390141549</v>
      </c>
    </row>
    <row r="8" spans="1:14" s="40" customFormat="1" x14ac:dyDescent="0.2">
      <c r="A8" s="41"/>
      <c r="B8" s="40" t="s">
        <v>56</v>
      </c>
      <c r="C8" s="39">
        <v>1310.1223339999999</v>
      </c>
      <c r="D8" s="39">
        <v>1356.38204</v>
      </c>
      <c r="E8" s="39">
        <v>1393.8881569999999</v>
      </c>
      <c r="F8" s="39">
        <v>1506.680511</v>
      </c>
      <c r="G8" s="39">
        <v>1903.0049009999998</v>
      </c>
      <c r="H8" s="39">
        <v>2328.3255549999994</v>
      </c>
      <c r="I8" s="39">
        <v>2293.0422640000002</v>
      </c>
      <c r="J8" s="39">
        <v>2527.431818</v>
      </c>
      <c r="K8" s="39">
        <v>2603.5449749999998</v>
      </c>
      <c r="L8" s="39">
        <v>2727.0570739999998</v>
      </c>
      <c r="M8" s="39">
        <v>2833.2352087494919</v>
      </c>
      <c r="N8" s="39">
        <v>2919.1633419764371</v>
      </c>
    </row>
    <row r="9" spans="1:14" s="40" customFormat="1" x14ac:dyDescent="0.2">
      <c r="A9" s="41"/>
      <c r="B9" s="40" t="s">
        <v>173</v>
      </c>
      <c r="C9" s="39">
        <v>1192.0011120000001</v>
      </c>
      <c r="D9" s="39">
        <v>1229.2609069999999</v>
      </c>
      <c r="E9" s="39">
        <v>1263.6190270000002</v>
      </c>
      <c r="F9" s="39">
        <v>1364.2882950000001</v>
      </c>
      <c r="G9" s="39">
        <v>1659.7039969999998</v>
      </c>
      <c r="H9" s="39">
        <v>2031.506265</v>
      </c>
      <c r="I9" s="39">
        <v>1999.8547080000003</v>
      </c>
      <c r="J9" s="39">
        <v>2204.3604309999996</v>
      </c>
      <c r="K9" s="39">
        <v>2265.5904740000005</v>
      </c>
      <c r="L9" s="39">
        <v>2371.7307220000002</v>
      </c>
      <c r="M9" s="39">
        <v>2466.0367348352738</v>
      </c>
      <c r="N9" s="39">
        <v>2541.4459845560577</v>
      </c>
    </row>
    <row r="10" spans="1:14" s="40" customFormat="1" x14ac:dyDescent="0.2">
      <c r="A10" s="41"/>
      <c r="B10" s="40" t="s">
        <v>54</v>
      </c>
      <c r="C10" s="39">
        <v>464.94963799999999</v>
      </c>
      <c r="D10" s="39">
        <v>482.52104499999996</v>
      </c>
      <c r="E10" s="39">
        <v>498.79710799999998</v>
      </c>
      <c r="F10" s="39">
        <v>537.59837900000002</v>
      </c>
      <c r="G10" s="39">
        <v>667.10223000000008</v>
      </c>
      <c r="H10" s="39">
        <v>816.85978799999998</v>
      </c>
      <c r="I10" s="39">
        <v>805.727035</v>
      </c>
      <c r="J10" s="39">
        <v>874.65073600000005</v>
      </c>
      <c r="K10" s="39">
        <v>908.32143400000007</v>
      </c>
      <c r="L10" s="39">
        <v>949.37006200000008</v>
      </c>
      <c r="M10" s="39">
        <v>985.99981890253173</v>
      </c>
      <c r="N10" s="39">
        <v>1012.8522144735857</v>
      </c>
    </row>
    <row r="11" spans="1:14" s="40" customFormat="1" x14ac:dyDescent="0.2">
      <c r="A11" s="41"/>
      <c r="B11" s="40" t="s">
        <v>53</v>
      </c>
      <c r="C11" s="39">
        <v>1006.936909</v>
      </c>
      <c r="D11" s="39">
        <v>1043.1427160000001</v>
      </c>
      <c r="E11" s="39">
        <v>1069.4304520000001</v>
      </c>
      <c r="F11" s="39">
        <v>1156.6799209999999</v>
      </c>
      <c r="G11" s="39">
        <v>1447.27853</v>
      </c>
      <c r="H11" s="39">
        <v>1755.2832479999997</v>
      </c>
      <c r="I11" s="39">
        <v>1730.133323</v>
      </c>
      <c r="J11" s="39">
        <v>1904.3059289999999</v>
      </c>
      <c r="K11" s="39">
        <v>1950.7015980000001</v>
      </c>
      <c r="L11" s="39">
        <v>2041.1114530000004</v>
      </c>
      <c r="M11" s="39">
        <v>2118.6980087157153</v>
      </c>
      <c r="N11" s="39">
        <v>2184.3883470944957</v>
      </c>
    </row>
    <row r="12" spans="1:14" s="40" customFormat="1" x14ac:dyDescent="0.2">
      <c r="A12" s="41"/>
      <c r="B12" s="40" t="s">
        <v>52</v>
      </c>
      <c r="C12" s="39">
        <v>613.93124300000011</v>
      </c>
      <c r="D12" s="39">
        <v>629.35584399999993</v>
      </c>
      <c r="E12" s="39">
        <v>654.08472200000006</v>
      </c>
      <c r="F12" s="39">
        <v>704.56263899999999</v>
      </c>
      <c r="G12" s="39">
        <v>868.340778</v>
      </c>
      <c r="H12" s="39">
        <v>1056.385869</v>
      </c>
      <c r="I12" s="39">
        <v>1041.797225</v>
      </c>
      <c r="J12" s="39">
        <v>1148.759333</v>
      </c>
      <c r="K12" s="39">
        <v>1179.1930439999999</v>
      </c>
      <c r="L12" s="39">
        <v>1236.1548830000002</v>
      </c>
      <c r="M12" s="39">
        <v>1286.102150482667</v>
      </c>
      <c r="N12" s="39">
        <v>1325.9911825446902</v>
      </c>
    </row>
    <row r="13" spans="1:14" s="40" customFormat="1" x14ac:dyDescent="0.2">
      <c r="A13" s="41"/>
      <c r="B13" s="40" t="s">
        <v>51</v>
      </c>
      <c r="C13" s="39">
        <v>331.48808400000001</v>
      </c>
      <c r="D13" s="39">
        <v>336.41717400000005</v>
      </c>
      <c r="E13" s="39">
        <v>353.40210399999995</v>
      </c>
      <c r="F13" s="39">
        <v>379.209948</v>
      </c>
      <c r="G13" s="39">
        <v>464.838998</v>
      </c>
      <c r="H13" s="39">
        <v>569.23871200000008</v>
      </c>
      <c r="I13" s="39">
        <v>559.67047700000001</v>
      </c>
      <c r="J13" s="39">
        <v>615.33598099999995</v>
      </c>
      <c r="K13" s="39">
        <v>634.91334599999993</v>
      </c>
      <c r="L13" s="39">
        <v>663.94838499999992</v>
      </c>
      <c r="M13" s="39">
        <v>690.6238953026193</v>
      </c>
      <c r="N13" s="39">
        <v>711.22044533108965</v>
      </c>
    </row>
    <row r="14" spans="1:14" s="40" customFormat="1" x14ac:dyDescent="0.2">
      <c r="A14" s="41"/>
      <c r="B14" s="40" t="s">
        <v>50</v>
      </c>
      <c r="C14" s="39">
        <v>1429.8024379999999</v>
      </c>
      <c r="D14" s="39">
        <v>1473.7516150000001</v>
      </c>
      <c r="E14" s="39">
        <v>1528.739902</v>
      </c>
      <c r="F14" s="39">
        <v>1644.3773509999999</v>
      </c>
      <c r="G14" s="39">
        <v>1949.805687</v>
      </c>
      <c r="H14" s="39">
        <v>2601.6070460000001</v>
      </c>
      <c r="I14" s="39">
        <v>2578.607927</v>
      </c>
      <c r="J14" s="39">
        <v>2832.208482</v>
      </c>
      <c r="K14" s="39">
        <v>2892.5531289999999</v>
      </c>
      <c r="L14" s="39">
        <v>3039.8953839999999</v>
      </c>
      <c r="M14" s="39">
        <v>3171.1724246069357</v>
      </c>
      <c r="N14" s="39">
        <v>3271.7523814087513</v>
      </c>
    </row>
    <row r="15" spans="1:14" s="162" customFormat="1" x14ac:dyDescent="0.2">
      <c r="A15" s="155"/>
    </row>
    <row r="16" spans="1:14" s="33" customFormat="1" x14ac:dyDescent="0.2">
      <c r="A16" s="38"/>
      <c r="B16" s="37" t="s">
        <v>174</v>
      </c>
      <c r="C16" s="36">
        <v>7058.9634899999992</v>
      </c>
      <c r="D16" s="36">
        <v>7282.4382669999995</v>
      </c>
      <c r="E16" s="36">
        <v>7512.4182810000002</v>
      </c>
      <c r="F16" s="36">
        <v>8105.4162120000001</v>
      </c>
      <c r="G16" s="36">
        <v>10006.364129000001</v>
      </c>
      <c r="H16" s="36">
        <v>12409.933623000001</v>
      </c>
      <c r="I16" s="36">
        <v>12240.865547000001</v>
      </c>
      <c r="J16" s="36">
        <v>13462.418436</v>
      </c>
      <c r="K16" s="36">
        <v>13831.802701000001</v>
      </c>
      <c r="L16" s="36">
        <v>14486.745557999999</v>
      </c>
      <c r="M16" s="36">
        <v>15063.673999999999</v>
      </c>
      <c r="N16" s="36">
        <v>15524.33512154424</v>
      </c>
    </row>
    <row r="17" spans="1:14" s="162" customFormat="1" x14ac:dyDescent="0.2">
      <c r="A17" s="165"/>
    </row>
    <row r="18" spans="1:14" s="33" customFormat="1" x14ac:dyDescent="0.2">
      <c r="A18" s="38"/>
      <c r="B18" s="40" t="s">
        <v>58</v>
      </c>
      <c r="C18" s="39">
        <v>165.11942200000001</v>
      </c>
      <c r="D18" s="39">
        <v>170.93124</v>
      </c>
      <c r="E18" s="39">
        <v>176.97344600000002</v>
      </c>
      <c r="F18" s="39">
        <v>190.01913400000001</v>
      </c>
      <c r="G18" s="39">
        <v>207.06657500000003</v>
      </c>
      <c r="H18" s="39">
        <v>193.49084500000001</v>
      </c>
      <c r="I18" s="39">
        <v>191.85572000000002</v>
      </c>
      <c r="J18" s="39">
        <v>214.128173</v>
      </c>
      <c r="K18" s="39">
        <v>219.53106199999999</v>
      </c>
      <c r="L18" s="39">
        <v>230.04039400000002</v>
      </c>
      <c r="M18" s="39">
        <v>238.08970092572585</v>
      </c>
      <c r="N18" s="39">
        <v>245.13895855874594</v>
      </c>
    </row>
    <row r="19" spans="1:14" s="33" customFormat="1" x14ac:dyDescent="0.2">
      <c r="A19" s="38"/>
      <c r="B19" s="40" t="s">
        <v>57</v>
      </c>
      <c r="C19" s="39">
        <v>403.919915</v>
      </c>
      <c r="D19" s="39">
        <v>418.52139199999999</v>
      </c>
      <c r="E19" s="39">
        <v>433.17250100000001</v>
      </c>
      <c r="F19" s="39">
        <v>463.74230699999993</v>
      </c>
      <c r="G19" s="39">
        <v>518.98793499999988</v>
      </c>
      <c r="H19" s="39">
        <v>478.27900299999999</v>
      </c>
      <c r="I19" s="39">
        <v>476.39244100000002</v>
      </c>
      <c r="J19" s="39">
        <v>516.02487200000007</v>
      </c>
      <c r="K19" s="39">
        <v>539.70041400000002</v>
      </c>
      <c r="L19" s="39">
        <v>559.62173599999994</v>
      </c>
      <c r="M19" s="39">
        <v>570.73996443310352</v>
      </c>
      <c r="N19" s="39">
        <v>591.02354197902957</v>
      </c>
    </row>
    <row r="20" spans="1:14" s="33" customFormat="1" x14ac:dyDescent="0.2">
      <c r="A20" s="38"/>
      <c r="B20" s="40" t="s">
        <v>56</v>
      </c>
      <c r="C20" s="39">
        <v>1027.1788569999999</v>
      </c>
      <c r="D20" s="39">
        <v>1057.4637690000002</v>
      </c>
      <c r="E20" s="39">
        <v>1091.6245409999999</v>
      </c>
      <c r="F20" s="39">
        <v>1181.345106</v>
      </c>
      <c r="G20" s="39">
        <v>1305.4521510000002</v>
      </c>
      <c r="H20" s="39">
        <v>1237.353222</v>
      </c>
      <c r="I20" s="39">
        <v>1219.251941</v>
      </c>
      <c r="J20" s="39">
        <v>1356.5714350000001</v>
      </c>
      <c r="K20" s="39">
        <v>1390.8685029999997</v>
      </c>
      <c r="L20" s="39">
        <v>1463.9998079999998</v>
      </c>
      <c r="M20" s="39">
        <v>1522.8320184644049</v>
      </c>
      <c r="N20" s="39">
        <v>1565.7542209207234</v>
      </c>
    </row>
    <row r="21" spans="1:14" s="33" customFormat="1" x14ac:dyDescent="0.2">
      <c r="A21" s="38"/>
      <c r="B21" s="40" t="s">
        <v>173</v>
      </c>
      <c r="C21" s="39">
        <v>982.83617599999991</v>
      </c>
      <c r="D21" s="39">
        <v>1021.8403049999999</v>
      </c>
      <c r="E21" s="39">
        <v>1051.1851429999999</v>
      </c>
      <c r="F21" s="39">
        <v>1134.3505499999999</v>
      </c>
      <c r="G21" s="39">
        <v>1258.5563790000001</v>
      </c>
      <c r="H21" s="39">
        <v>1183.4301510000003</v>
      </c>
      <c r="I21" s="39">
        <v>1170.6543200000001</v>
      </c>
      <c r="J21" s="39">
        <v>1293.2640719999999</v>
      </c>
      <c r="K21" s="39">
        <v>1346.973137</v>
      </c>
      <c r="L21" s="39">
        <v>1403.6318300000003</v>
      </c>
      <c r="M21" s="39">
        <v>1455.3265420617799</v>
      </c>
      <c r="N21" s="39">
        <v>1496.8765015983488</v>
      </c>
    </row>
    <row r="22" spans="1:14" s="33" customFormat="1" x14ac:dyDescent="0.2">
      <c r="A22" s="38"/>
      <c r="B22" s="40" t="s">
        <v>54</v>
      </c>
      <c r="C22" s="39">
        <v>430.16444200000001</v>
      </c>
      <c r="D22" s="39">
        <v>446.63288200000005</v>
      </c>
      <c r="E22" s="39">
        <v>463.21502200000009</v>
      </c>
      <c r="F22" s="39">
        <v>498.64021500000001</v>
      </c>
      <c r="G22" s="39">
        <v>557.81630299999995</v>
      </c>
      <c r="H22" s="39">
        <v>518.84724699999992</v>
      </c>
      <c r="I22" s="39">
        <v>516.73642199999995</v>
      </c>
      <c r="J22" s="39">
        <v>572.52923700000008</v>
      </c>
      <c r="K22" s="39">
        <v>589.62469700000008</v>
      </c>
      <c r="L22" s="39">
        <v>614.4674819999999</v>
      </c>
      <c r="M22" s="39">
        <v>633.71258955410508</v>
      </c>
      <c r="N22" s="39">
        <v>651.37428372587021</v>
      </c>
    </row>
    <row r="23" spans="1:14" s="33" customFormat="1" x14ac:dyDescent="0.2">
      <c r="A23" s="38"/>
      <c r="B23" s="40" t="s">
        <v>53</v>
      </c>
      <c r="C23" s="39">
        <v>795.81287700000007</v>
      </c>
      <c r="D23" s="39">
        <v>824.61555200000009</v>
      </c>
      <c r="E23" s="39">
        <v>861.37545000000011</v>
      </c>
      <c r="F23" s="39">
        <v>928.70126400000015</v>
      </c>
      <c r="G23" s="39">
        <v>1018.93558</v>
      </c>
      <c r="H23" s="39">
        <v>953.7542380000001</v>
      </c>
      <c r="I23" s="39">
        <v>944.84580699999992</v>
      </c>
      <c r="J23" s="39">
        <v>1053.9737399999999</v>
      </c>
      <c r="K23" s="39">
        <v>1084.6544260000001</v>
      </c>
      <c r="L23" s="39">
        <v>1127.2432919999999</v>
      </c>
      <c r="M23" s="39">
        <v>1158.8527139352561</v>
      </c>
      <c r="N23" s="39">
        <v>1198.4591260943457</v>
      </c>
    </row>
    <row r="24" spans="1:14" s="33" customFormat="1" x14ac:dyDescent="0.2">
      <c r="A24" s="38"/>
      <c r="B24" s="40" t="s">
        <v>52</v>
      </c>
      <c r="C24" s="39">
        <v>537.78372400000001</v>
      </c>
      <c r="D24" s="39">
        <v>554.42375700000002</v>
      </c>
      <c r="E24" s="39">
        <v>581.42809100000011</v>
      </c>
      <c r="F24" s="39">
        <v>616.93460400000004</v>
      </c>
      <c r="G24" s="39">
        <v>683.77921500000002</v>
      </c>
      <c r="H24" s="39">
        <v>648.81747299999995</v>
      </c>
      <c r="I24" s="39">
        <v>645.68784100000005</v>
      </c>
      <c r="J24" s="39">
        <v>711.86985800000002</v>
      </c>
      <c r="K24" s="39">
        <v>745.11082899999997</v>
      </c>
      <c r="L24" s="39">
        <v>775.18385799999999</v>
      </c>
      <c r="M24" s="39">
        <v>803.16967178072161</v>
      </c>
      <c r="N24" s="39">
        <v>830.66931668314623</v>
      </c>
    </row>
    <row r="25" spans="1:14" s="33" customFormat="1" x14ac:dyDescent="0.2">
      <c r="A25" s="38"/>
      <c r="B25" s="40" t="s">
        <v>51</v>
      </c>
      <c r="C25" s="39">
        <v>292.18676800000003</v>
      </c>
      <c r="D25" s="39">
        <v>296.82043900000002</v>
      </c>
      <c r="E25" s="39">
        <v>307.03618200000005</v>
      </c>
      <c r="F25" s="39">
        <v>332.60141200000004</v>
      </c>
      <c r="G25" s="39">
        <v>365.72176899999999</v>
      </c>
      <c r="H25" s="39">
        <v>347.99832500000002</v>
      </c>
      <c r="I25" s="39">
        <v>343.68761099999995</v>
      </c>
      <c r="J25" s="39">
        <v>385.01085</v>
      </c>
      <c r="K25" s="39">
        <v>398.85776199999992</v>
      </c>
      <c r="L25" s="39">
        <v>414.18648799999994</v>
      </c>
      <c r="M25" s="39">
        <v>428.43866762619672</v>
      </c>
      <c r="N25" s="39">
        <v>444.10998049516292</v>
      </c>
    </row>
    <row r="26" spans="1:14" s="33" customFormat="1" x14ac:dyDescent="0.2">
      <c r="A26" s="38"/>
      <c r="B26" s="40" t="s">
        <v>50</v>
      </c>
      <c r="C26" s="39">
        <v>1618.4257129999999</v>
      </c>
      <c r="D26" s="39">
        <v>1645.8893249999999</v>
      </c>
      <c r="E26" s="39">
        <v>1730.3373220000001</v>
      </c>
      <c r="F26" s="39">
        <v>1852.9477580000002</v>
      </c>
      <c r="G26" s="39">
        <v>1998.526194</v>
      </c>
      <c r="H26" s="39">
        <v>1918.0029300000001</v>
      </c>
      <c r="I26" s="39">
        <v>1932.2140320000003</v>
      </c>
      <c r="J26" s="39">
        <v>2097.4064020000001</v>
      </c>
      <c r="K26" s="39">
        <v>2228.4053990000002</v>
      </c>
      <c r="L26" s="39">
        <v>2331.5278560000002</v>
      </c>
      <c r="M26" s="39">
        <v>2411.6051312187078</v>
      </c>
      <c r="N26" s="39">
        <v>2494.1700218624378</v>
      </c>
    </row>
    <row r="27" spans="1:14" s="162" customFormat="1" x14ac:dyDescent="0.2">
      <c r="A27" s="165"/>
    </row>
    <row r="28" spans="1:14" s="33" customFormat="1" x14ac:dyDescent="0.2">
      <c r="A28" s="38"/>
      <c r="B28" s="37" t="s">
        <v>172</v>
      </c>
      <c r="C28" s="36">
        <v>6253.4278940000004</v>
      </c>
      <c r="D28" s="36">
        <v>6437.138661</v>
      </c>
      <c r="E28" s="36">
        <v>6696.3476979999996</v>
      </c>
      <c r="F28" s="36">
        <v>7199.2823499999995</v>
      </c>
      <c r="G28" s="36">
        <v>7914.8421010000002</v>
      </c>
      <c r="H28" s="36">
        <v>7479.9734340000014</v>
      </c>
      <c r="I28" s="36">
        <v>7441.3261350000012</v>
      </c>
      <c r="J28" s="36">
        <v>8200.7786390000001</v>
      </c>
      <c r="K28" s="36">
        <v>8543.7262289999999</v>
      </c>
      <c r="L28" s="36">
        <v>8919.9027440000009</v>
      </c>
      <c r="M28" s="36">
        <v>9222.7670000000016</v>
      </c>
      <c r="N28" s="36">
        <v>9517.57595191781</v>
      </c>
    </row>
    <row r="29" spans="1:14" s="154" customFormat="1" x14ac:dyDescent="0.2">
      <c r="A29" s="155"/>
    </row>
    <row r="30" spans="1:14" s="34" customFormat="1" ht="14.45" customHeight="1" x14ac:dyDescent="0.2">
      <c r="A30" s="166" t="s">
        <v>171</v>
      </c>
      <c r="B30" s="166"/>
      <c r="C30" s="35">
        <v>13400.324965920001</v>
      </c>
      <c r="D30" s="35">
        <v>13178.941384</v>
      </c>
      <c r="E30" s="35">
        <v>13312.391384</v>
      </c>
      <c r="F30" s="35">
        <v>13719.576927999999</v>
      </c>
      <c r="G30" s="35">
        <v>14208.765979</v>
      </c>
      <c r="H30" s="35">
        <v>15304.698562</v>
      </c>
      <c r="I30" s="35">
        <v>17921.206230000003</v>
      </c>
      <c r="J30" s="35">
        <v>19889.907057000004</v>
      </c>
      <c r="K30" s="35">
        <v>19682.191682000004</v>
      </c>
      <c r="L30" s="35">
        <v>21663.197075</v>
      </c>
      <c r="M30" s="35">
        <v>22135.27</v>
      </c>
      <c r="N30" s="35">
        <v>23428.874</v>
      </c>
    </row>
    <row r="32" spans="1:14" s="149" customFormat="1" x14ac:dyDescent="0.2">
      <c r="A32" s="149" t="s">
        <v>170</v>
      </c>
    </row>
    <row r="33" spans="1:1" s="149" customFormat="1" x14ac:dyDescent="0.2">
      <c r="A33" s="150" t="s">
        <v>169</v>
      </c>
    </row>
  </sheetData>
  <mergeCells count="11">
    <mergeCell ref="A1:XFD1"/>
    <mergeCell ref="A2:XFD2"/>
    <mergeCell ref="A33:XFD33"/>
    <mergeCell ref="A32:XFD32"/>
    <mergeCell ref="A3:XFD3"/>
    <mergeCell ref="A5:XFD5"/>
    <mergeCell ref="A15:XFD15"/>
    <mergeCell ref="A17:XFD17"/>
    <mergeCell ref="A27:XFD27"/>
    <mergeCell ref="A29:XFD29"/>
    <mergeCell ref="A30:B30"/>
  </mergeCells>
  <pageMargins left="0.70866141732283472" right="0.70866141732283472" top="0.78740157480314965" bottom="0.78740157480314965" header="0.31496062992125984" footer="0.31496062992125984"/>
  <pageSetup paperSize="9" scale="8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election sqref="A1:XFD1"/>
    </sheetView>
  </sheetViews>
  <sheetFormatPr baseColWidth="10" defaultRowHeight="12.75" x14ac:dyDescent="0.2"/>
  <cols>
    <col min="1" max="1" width="4.85546875" style="42" customWidth="1"/>
    <col min="2" max="2" width="32.28515625" style="42" customWidth="1"/>
    <col min="3" max="9" width="7.42578125" style="42" customWidth="1"/>
    <col min="10" max="16384" width="11.42578125" style="42"/>
  </cols>
  <sheetData>
    <row r="1" spans="1:9" s="157" customFormat="1" x14ac:dyDescent="0.2">
      <c r="A1" s="157" t="s">
        <v>181</v>
      </c>
    </row>
    <row r="2" spans="1:9" s="158" customFormat="1" x14ac:dyDescent="0.2">
      <c r="A2" s="158" t="s">
        <v>6</v>
      </c>
    </row>
    <row r="3" spans="1:9" s="168" customFormat="1" x14ac:dyDescent="0.2"/>
    <row r="4" spans="1:9" s="43" customFormat="1" x14ac:dyDescent="0.2">
      <c r="A4" s="26"/>
      <c r="B4" s="26"/>
      <c r="C4" s="106" t="s">
        <v>66</v>
      </c>
      <c r="D4" s="106" t="s">
        <v>140</v>
      </c>
      <c r="E4" s="106" t="s">
        <v>65</v>
      </c>
      <c r="F4" s="106" t="s">
        <v>139</v>
      </c>
      <c r="G4" s="94" t="s">
        <v>64</v>
      </c>
      <c r="H4" s="94" t="s">
        <v>4</v>
      </c>
      <c r="I4" s="94" t="s">
        <v>3</v>
      </c>
    </row>
    <row r="5" spans="1:9" s="162" customFormat="1" x14ac:dyDescent="0.2">
      <c r="A5" s="161"/>
    </row>
    <row r="6" spans="1:9" s="43" customFormat="1" x14ac:dyDescent="0.2">
      <c r="A6" s="167" t="s">
        <v>180</v>
      </c>
      <c r="B6" s="167"/>
      <c r="C6" s="24">
        <v>400.08100000000002</v>
      </c>
      <c r="D6" s="24">
        <v>415.57299999999998</v>
      </c>
      <c r="E6" s="24">
        <v>434.58199999999999</v>
      </c>
      <c r="F6" s="24">
        <v>455.21499999999997</v>
      </c>
      <c r="G6" s="24">
        <v>463.36200000000002</v>
      </c>
      <c r="H6" s="24">
        <v>476.69600000000003</v>
      </c>
      <c r="I6" s="24">
        <v>488.81900000000002</v>
      </c>
    </row>
    <row r="7" spans="1:9" s="43" customFormat="1" x14ac:dyDescent="0.2">
      <c r="B7" s="24" t="s">
        <v>179</v>
      </c>
      <c r="C7" s="24"/>
      <c r="D7" s="24"/>
      <c r="E7" s="24"/>
    </row>
    <row r="8" spans="1:9" s="43" customFormat="1" x14ac:dyDescent="0.2">
      <c r="B8" s="24" t="s">
        <v>178</v>
      </c>
      <c r="C8" s="24">
        <v>26.103000000000002</v>
      </c>
      <c r="D8" s="24">
        <v>27.119</v>
      </c>
      <c r="E8" s="24">
        <v>28.366</v>
      </c>
      <c r="F8" s="24">
        <v>29.719000000000001</v>
      </c>
      <c r="G8" s="24">
        <v>30.254000000000001</v>
      </c>
      <c r="H8" s="24">
        <v>31.128</v>
      </c>
      <c r="I8" s="24">
        <v>31.922999999999998</v>
      </c>
    </row>
    <row r="9" spans="1:9" s="43" customFormat="1" x14ac:dyDescent="0.2">
      <c r="B9" s="44" t="s">
        <v>177</v>
      </c>
      <c r="C9" s="44">
        <v>373.97699999999998</v>
      </c>
      <c r="D9" s="44">
        <v>388.45400000000001</v>
      </c>
      <c r="E9" s="44">
        <v>406.21600000000001</v>
      </c>
      <c r="F9" s="44">
        <v>425.49599999999998</v>
      </c>
      <c r="G9" s="44">
        <v>433.10899999999998</v>
      </c>
      <c r="H9" s="44">
        <v>445.56799999999998</v>
      </c>
      <c r="I9" s="44">
        <v>456.89600000000002</v>
      </c>
    </row>
    <row r="11" spans="1:9" s="158" customFormat="1" x14ac:dyDescent="0.2">
      <c r="A11" s="158" t="s">
        <v>176</v>
      </c>
    </row>
    <row r="12" spans="1:9" s="158" customFormat="1" x14ac:dyDescent="0.2"/>
  </sheetData>
  <mergeCells count="7">
    <mergeCell ref="A6:B6"/>
    <mergeCell ref="A1:XFD1"/>
    <mergeCell ref="A2:XFD2"/>
    <mergeCell ref="A12:XFD12"/>
    <mergeCell ref="A11:XFD11"/>
    <mergeCell ref="A3:XFD3"/>
    <mergeCell ref="A5:XFD5"/>
  </mergeCell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sqref="A1:XFD1"/>
    </sheetView>
  </sheetViews>
  <sheetFormatPr baseColWidth="10" defaultRowHeight="12.75" x14ac:dyDescent="0.2"/>
  <cols>
    <col min="1" max="1" width="3.28515625" style="42" customWidth="1"/>
    <col min="2" max="2" width="35.140625" style="42" customWidth="1"/>
    <col min="3" max="9" width="7.140625" style="42" customWidth="1"/>
    <col min="10" max="16384" width="11.42578125" style="42"/>
  </cols>
  <sheetData>
    <row r="1" spans="1:9" s="157" customFormat="1" x14ac:dyDescent="0.2">
      <c r="A1" s="157" t="s">
        <v>185</v>
      </c>
    </row>
    <row r="2" spans="1:9" s="158" customFormat="1" x14ac:dyDescent="0.2">
      <c r="A2" s="158" t="s">
        <v>6</v>
      </c>
    </row>
    <row r="3" spans="1:9" s="160" customFormat="1" x14ac:dyDescent="0.2"/>
    <row r="4" spans="1:9" s="43" customFormat="1" x14ac:dyDescent="0.2">
      <c r="A4" s="26"/>
      <c r="B4" s="26"/>
      <c r="C4" s="94" t="s">
        <v>66</v>
      </c>
      <c r="D4" s="94" t="s">
        <v>140</v>
      </c>
      <c r="E4" s="94" t="s">
        <v>65</v>
      </c>
      <c r="F4" s="94" t="s">
        <v>139</v>
      </c>
      <c r="G4" s="94" t="s">
        <v>64</v>
      </c>
      <c r="H4" s="94" t="s">
        <v>4</v>
      </c>
      <c r="I4" s="94" t="s">
        <v>3</v>
      </c>
    </row>
    <row r="5" spans="1:9" s="169" customFormat="1" x14ac:dyDescent="0.2"/>
    <row r="6" spans="1:9" s="43" customFormat="1" x14ac:dyDescent="0.2">
      <c r="A6" s="167" t="s">
        <v>184</v>
      </c>
      <c r="B6" s="167"/>
      <c r="C6" s="24">
        <v>91.68</v>
      </c>
      <c r="D6" s="24">
        <v>95.619</v>
      </c>
      <c r="E6" s="24">
        <v>96.747</v>
      </c>
      <c r="F6" s="24">
        <v>95.561000000000007</v>
      </c>
      <c r="G6" s="39">
        <v>95.793000000000006</v>
      </c>
      <c r="H6" s="24">
        <v>104.3</v>
      </c>
      <c r="I6" s="39">
        <v>104.3</v>
      </c>
    </row>
    <row r="7" spans="1:9" s="43" customFormat="1" x14ac:dyDescent="0.2">
      <c r="B7" s="24" t="s">
        <v>179</v>
      </c>
      <c r="C7" s="24"/>
      <c r="D7" s="24"/>
      <c r="E7" s="24"/>
      <c r="I7" s="33"/>
    </row>
    <row r="8" spans="1:9" s="43" customFormat="1" x14ac:dyDescent="0.2">
      <c r="B8" s="24" t="s">
        <v>178</v>
      </c>
      <c r="C8" s="24">
        <v>0</v>
      </c>
      <c r="D8" s="24">
        <v>0</v>
      </c>
      <c r="E8" s="24">
        <v>0</v>
      </c>
      <c r="F8" s="24">
        <v>0</v>
      </c>
      <c r="G8" s="39">
        <v>0</v>
      </c>
      <c r="H8" s="24">
        <v>0</v>
      </c>
      <c r="I8" s="39">
        <v>0</v>
      </c>
    </row>
    <row r="9" spans="1:9" s="43" customFormat="1" x14ac:dyDescent="0.2">
      <c r="B9" s="24" t="s">
        <v>183</v>
      </c>
      <c r="C9" s="24">
        <v>36.671999999999997</v>
      </c>
      <c r="D9" s="24">
        <v>38.247999999999998</v>
      </c>
      <c r="E9" s="24">
        <v>38.698999999999998</v>
      </c>
      <c r="F9" s="24">
        <v>38.223999999999997</v>
      </c>
      <c r="G9" s="39">
        <v>38.317</v>
      </c>
      <c r="H9" s="24">
        <v>41.72</v>
      </c>
      <c r="I9" s="39">
        <v>41.72</v>
      </c>
    </row>
    <row r="10" spans="1:9" s="43" customFormat="1" x14ac:dyDescent="0.2">
      <c r="B10" s="44" t="s">
        <v>182</v>
      </c>
      <c r="C10" s="44">
        <v>55.008000000000003</v>
      </c>
      <c r="D10" s="44">
        <v>57.371000000000002</v>
      </c>
      <c r="E10" s="44">
        <v>58.048000000000002</v>
      </c>
      <c r="F10" s="44">
        <v>57.337000000000003</v>
      </c>
      <c r="G10" s="29">
        <v>57.475999999999999</v>
      </c>
      <c r="H10" s="44">
        <v>62.58</v>
      </c>
      <c r="I10" s="29">
        <v>62.58</v>
      </c>
    </row>
    <row r="12" spans="1:9" s="158" customFormat="1" x14ac:dyDescent="0.2">
      <c r="A12" s="158" t="s">
        <v>176</v>
      </c>
    </row>
    <row r="13" spans="1:9" s="158" customFormat="1" x14ac:dyDescent="0.2"/>
  </sheetData>
  <mergeCells count="7">
    <mergeCell ref="A6:B6"/>
    <mergeCell ref="A1:XFD1"/>
    <mergeCell ref="A2:XFD2"/>
    <mergeCell ref="A13:XFD13"/>
    <mergeCell ref="A12:XFD12"/>
    <mergeCell ref="A3:XFD3"/>
    <mergeCell ref="A5:XFD5"/>
  </mergeCell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9"/>
  <sheetViews>
    <sheetView zoomScaleNormal="100" workbookViewId="0">
      <selection sqref="A1:XFD1"/>
    </sheetView>
  </sheetViews>
  <sheetFormatPr baseColWidth="10" defaultRowHeight="12" x14ac:dyDescent="0.2"/>
  <cols>
    <col min="1" max="1" width="43" style="33" bestFit="1" customWidth="1"/>
    <col min="2" max="2" width="56.5703125" style="33" bestFit="1" customWidth="1"/>
    <col min="3" max="11" width="5.7109375" style="46" customWidth="1"/>
    <col min="12" max="14" width="5.7109375" style="45" customWidth="1"/>
    <col min="15" max="16384" width="11.42578125" style="33"/>
  </cols>
  <sheetData>
    <row r="1" spans="1:14" s="148" customFormat="1" ht="12" customHeight="1" x14ac:dyDescent="0.2">
      <c r="A1" s="148" t="s">
        <v>256</v>
      </c>
    </row>
    <row r="2" spans="1:14" s="149" customFormat="1" ht="12" customHeight="1" x14ac:dyDescent="0.2">
      <c r="A2" s="149" t="s">
        <v>6</v>
      </c>
    </row>
    <row r="3" spans="1:14" s="171" customFormat="1" ht="12" customHeight="1" x14ac:dyDescent="0.2"/>
    <row r="4" spans="1:14" ht="12" customHeight="1" x14ac:dyDescent="0.2">
      <c r="A4" s="102" t="s">
        <v>147</v>
      </c>
      <c r="B4" s="102"/>
      <c r="C4" s="107" t="s">
        <v>145</v>
      </c>
      <c r="D4" s="107" t="s">
        <v>144</v>
      </c>
      <c r="E4" s="107" t="s">
        <v>143</v>
      </c>
      <c r="F4" s="107" t="s">
        <v>142</v>
      </c>
      <c r="G4" s="107" t="s">
        <v>141</v>
      </c>
      <c r="H4" s="107" t="s">
        <v>66</v>
      </c>
      <c r="I4" s="107" t="s">
        <v>140</v>
      </c>
      <c r="J4" s="107" t="s">
        <v>65</v>
      </c>
      <c r="K4" s="107" t="s">
        <v>139</v>
      </c>
      <c r="L4" s="107" t="s">
        <v>64</v>
      </c>
      <c r="M4" s="107" t="s">
        <v>4</v>
      </c>
      <c r="N4" s="107" t="s">
        <v>3</v>
      </c>
    </row>
    <row r="5" spans="1:14" s="153" customFormat="1" ht="12" customHeight="1" x14ac:dyDescent="0.2"/>
    <row r="6" spans="1:14" s="93" customFormat="1" ht="12" customHeight="1" x14ac:dyDescent="0.2">
      <c r="B6" s="93" t="s">
        <v>255</v>
      </c>
      <c r="C6" s="118"/>
      <c r="D6" s="118"/>
      <c r="E6" s="118"/>
      <c r="F6" s="118"/>
      <c r="G6" s="118"/>
      <c r="H6" s="118"/>
      <c r="I6" s="118"/>
      <c r="J6" s="118"/>
      <c r="K6" s="118"/>
      <c r="L6" s="118"/>
      <c r="M6" s="118"/>
      <c r="N6" s="118"/>
    </row>
    <row r="7" spans="1:14" s="172" customFormat="1" ht="12.75" x14ac:dyDescent="0.2"/>
    <row r="8" spans="1:14" s="47" customFormat="1" ht="12" customHeight="1" x14ac:dyDescent="0.2">
      <c r="A8" s="37"/>
      <c r="B8" s="37" t="s">
        <v>204</v>
      </c>
      <c r="C8" s="119"/>
      <c r="D8" s="119"/>
      <c r="E8" s="119"/>
      <c r="F8" s="119"/>
      <c r="G8" s="119"/>
      <c r="H8" s="119"/>
      <c r="I8" s="119"/>
      <c r="J8" s="119"/>
      <c r="K8" s="119"/>
      <c r="L8" s="120"/>
      <c r="M8" s="120"/>
      <c r="N8" s="120"/>
    </row>
    <row r="9" spans="1:14" s="173" customFormat="1" ht="12.75" x14ac:dyDescent="0.2"/>
    <row r="10" spans="1:14" ht="12" customHeight="1" x14ac:dyDescent="0.2">
      <c r="A10" s="50"/>
      <c r="B10" s="50" t="s">
        <v>254</v>
      </c>
      <c r="C10" s="48">
        <v>102.806</v>
      </c>
      <c r="D10" s="48">
        <v>101.739</v>
      </c>
      <c r="E10" s="48">
        <v>96.799000000000007</v>
      </c>
      <c r="F10" s="48">
        <v>104.584</v>
      </c>
      <c r="G10" s="51" t="s">
        <v>191</v>
      </c>
      <c r="H10" s="51" t="s">
        <v>191</v>
      </c>
      <c r="I10" s="51" t="s">
        <v>191</v>
      </c>
      <c r="J10" s="51" t="s">
        <v>191</v>
      </c>
      <c r="K10" s="51" t="s">
        <v>191</v>
      </c>
      <c r="L10" s="51" t="s">
        <v>191</v>
      </c>
      <c r="M10" s="51" t="s">
        <v>191</v>
      </c>
      <c r="N10" s="51" t="s">
        <v>191</v>
      </c>
    </row>
    <row r="11" spans="1:14" ht="12" customHeight="1" x14ac:dyDescent="0.2">
      <c r="A11" s="50" t="s">
        <v>253</v>
      </c>
      <c r="B11" s="50" t="s">
        <v>252</v>
      </c>
      <c r="C11" s="48">
        <v>741.43600000000004</v>
      </c>
      <c r="D11" s="48">
        <v>890.00400000000002</v>
      </c>
      <c r="E11" s="48">
        <v>1001.5839999999999</v>
      </c>
      <c r="F11" s="48">
        <v>1224.9639999999999</v>
      </c>
      <c r="G11" s="48">
        <v>1467.626</v>
      </c>
      <c r="H11" s="51" t="s">
        <v>191</v>
      </c>
      <c r="I11" s="51" t="s">
        <v>191</v>
      </c>
      <c r="J11" s="51" t="s">
        <v>191</v>
      </c>
      <c r="K11" s="51" t="s">
        <v>191</v>
      </c>
      <c r="L11" s="51">
        <v>3.956</v>
      </c>
      <c r="M11" s="51">
        <v>25</v>
      </c>
      <c r="N11" s="51">
        <v>25</v>
      </c>
    </row>
    <row r="12" spans="1:14" ht="24" customHeight="1" x14ac:dyDescent="0.2">
      <c r="A12" s="50"/>
      <c r="B12" s="49" t="s">
        <v>251</v>
      </c>
      <c r="C12" s="48">
        <v>80.53</v>
      </c>
      <c r="D12" s="48">
        <v>90.841999999999999</v>
      </c>
      <c r="E12" s="48">
        <v>88.811999999999998</v>
      </c>
      <c r="F12" s="48">
        <v>94.759</v>
      </c>
      <c r="G12" s="51" t="s">
        <v>191</v>
      </c>
      <c r="H12" s="51" t="s">
        <v>191</v>
      </c>
      <c r="I12" s="51" t="s">
        <v>191</v>
      </c>
      <c r="J12" s="51" t="s">
        <v>191</v>
      </c>
      <c r="K12" s="51" t="s">
        <v>191</v>
      </c>
      <c r="L12" s="51" t="s">
        <v>191</v>
      </c>
      <c r="M12" s="51" t="s">
        <v>191</v>
      </c>
      <c r="N12" s="51" t="s">
        <v>191</v>
      </c>
    </row>
    <row r="13" spans="1:14" ht="12" customHeight="1" x14ac:dyDescent="0.2">
      <c r="A13" s="50"/>
      <c r="B13" s="50" t="s">
        <v>250</v>
      </c>
      <c r="C13" s="48">
        <v>14.5</v>
      </c>
      <c r="D13" s="48">
        <v>14.5</v>
      </c>
      <c r="E13" s="48">
        <v>14.5</v>
      </c>
      <c r="F13" s="48">
        <v>14.5</v>
      </c>
      <c r="G13" s="51" t="s">
        <v>191</v>
      </c>
      <c r="H13" s="51" t="s">
        <v>191</v>
      </c>
      <c r="I13" s="51" t="s">
        <v>191</v>
      </c>
      <c r="J13" s="51" t="s">
        <v>191</v>
      </c>
      <c r="K13" s="51" t="s">
        <v>191</v>
      </c>
      <c r="L13" s="51" t="s">
        <v>191</v>
      </c>
      <c r="M13" s="51" t="s">
        <v>191</v>
      </c>
      <c r="N13" s="51" t="s">
        <v>191</v>
      </c>
    </row>
    <row r="14" spans="1:14" ht="24.75" customHeight="1" x14ac:dyDescent="0.2">
      <c r="A14" s="50"/>
      <c r="B14" s="49" t="s">
        <v>249</v>
      </c>
      <c r="C14" s="48">
        <v>142.19300000000001</v>
      </c>
      <c r="D14" s="48">
        <v>145.66900000000001</v>
      </c>
      <c r="E14" s="48">
        <v>155.042</v>
      </c>
      <c r="F14" s="48">
        <v>167.89</v>
      </c>
      <c r="G14" s="51" t="s">
        <v>191</v>
      </c>
      <c r="H14" s="51" t="s">
        <v>191</v>
      </c>
      <c r="I14" s="51" t="s">
        <v>191</v>
      </c>
      <c r="J14" s="51" t="s">
        <v>191</v>
      </c>
      <c r="K14" s="51" t="s">
        <v>191</v>
      </c>
      <c r="L14" s="51" t="s">
        <v>191</v>
      </c>
      <c r="M14" s="51" t="s">
        <v>191</v>
      </c>
      <c r="N14" s="51" t="s">
        <v>191</v>
      </c>
    </row>
    <row r="15" spans="1:14" ht="24" customHeight="1" x14ac:dyDescent="0.2">
      <c r="A15" s="56" t="s">
        <v>248</v>
      </c>
      <c r="B15" s="55" t="s">
        <v>247</v>
      </c>
      <c r="C15" s="48">
        <v>392.38099999999997</v>
      </c>
      <c r="D15" s="48">
        <v>412.15600000000001</v>
      </c>
      <c r="E15" s="48">
        <v>427.41399999999999</v>
      </c>
      <c r="F15" s="48">
        <v>427.536</v>
      </c>
      <c r="G15" s="48">
        <v>516.85199999999998</v>
      </c>
      <c r="H15" s="48">
        <v>512.54200000000003</v>
      </c>
      <c r="I15" s="48">
        <v>498.24799999999999</v>
      </c>
      <c r="J15" s="48">
        <v>554.54200000000003</v>
      </c>
      <c r="K15" s="48">
        <v>577.54999999999995</v>
      </c>
      <c r="L15" s="48">
        <v>603.90200000000004</v>
      </c>
      <c r="M15" s="48">
        <v>629.66899999999998</v>
      </c>
      <c r="N15" s="48">
        <v>648.351</v>
      </c>
    </row>
    <row r="16" spans="1:14" ht="24" customHeight="1" x14ac:dyDescent="0.2">
      <c r="A16" s="50" t="s">
        <v>246</v>
      </c>
      <c r="B16" s="49" t="s">
        <v>245</v>
      </c>
      <c r="C16" s="48">
        <v>107.166</v>
      </c>
      <c r="D16" s="48">
        <v>115.01900000000001</v>
      </c>
      <c r="E16" s="48">
        <v>121.956</v>
      </c>
      <c r="F16" s="48">
        <v>122.012</v>
      </c>
      <c r="G16" s="48">
        <v>128.50200000000001</v>
      </c>
      <c r="H16" s="48">
        <v>129.33199999999999</v>
      </c>
      <c r="I16" s="48">
        <v>130.65799999999999</v>
      </c>
      <c r="J16" s="48">
        <v>137.69</v>
      </c>
      <c r="K16" s="48">
        <v>144.25800000000001</v>
      </c>
      <c r="L16" s="48">
        <v>148.48500000000001</v>
      </c>
      <c r="M16" s="48">
        <v>150.869</v>
      </c>
      <c r="N16" s="48">
        <v>155.60900000000001</v>
      </c>
    </row>
    <row r="17" spans="1:14" ht="35.25" customHeight="1" x14ac:dyDescent="0.2">
      <c r="A17" s="49" t="s">
        <v>244</v>
      </c>
      <c r="B17" s="50" t="s">
        <v>243</v>
      </c>
      <c r="C17" s="48">
        <v>9.4610000000000003</v>
      </c>
      <c r="D17" s="48">
        <v>9.7490000000000006</v>
      </c>
      <c r="E17" s="48">
        <v>10.464</v>
      </c>
      <c r="F17" s="48">
        <v>10.464</v>
      </c>
      <c r="G17" s="48">
        <v>10.256</v>
      </c>
      <c r="H17" s="48">
        <v>10.984</v>
      </c>
      <c r="I17" s="48">
        <v>10.984</v>
      </c>
      <c r="J17" s="48">
        <v>10.984</v>
      </c>
      <c r="K17" s="48">
        <v>10.984</v>
      </c>
      <c r="L17" s="48">
        <v>12.984</v>
      </c>
      <c r="M17" s="48">
        <v>11.984</v>
      </c>
      <c r="N17" s="48">
        <v>17.984000000000002</v>
      </c>
    </row>
    <row r="18" spans="1:14" ht="12" customHeight="1" x14ac:dyDescent="0.2">
      <c r="A18" s="50"/>
      <c r="B18" s="50" t="s">
        <v>242</v>
      </c>
      <c r="C18" s="48">
        <v>6.9</v>
      </c>
      <c r="D18" s="48">
        <v>6.9</v>
      </c>
      <c r="E18" s="48">
        <v>6.9</v>
      </c>
      <c r="F18" s="48">
        <v>6.9</v>
      </c>
      <c r="G18" s="51" t="s">
        <v>191</v>
      </c>
      <c r="H18" s="51" t="s">
        <v>191</v>
      </c>
      <c r="I18" s="51" t="s">
        <v>191</v>
      </c>
      <c r="J18" s="51" t="s">
        <v>191</v>
      </c>
      <c r="K18" s="51" t="s">
        <v>191</v>
      </c>
      <c r="L18" s="51" t="s">
        <v>191</v>
      </c>
      <c r="M18" s="51" t="s">
        <v>191</v>
      </c>
      <c r="N18" s="51" t="s">
        <v>191</v>
      </c>
    </row>
    <row r="19" spans="1:14" ht="14.25" x14ac:dyDescent="0.2">
      <c r="A19" s="50" t="s">
        <v>241</v>
      </c>
      <c r="B19" s="50" t="s">
        <v>240</v>
      </c>
      <c r="C19" s="48">
        <v>18.474</v>
      </c>
      <c r="D19" s="48">
        <v>19.277999999999999</v>
      </c>
      <c r="E19" s="48">
        <v>17.663</v>
      </c>
      <c r="F19" s="48">
        <v>17.076000000000001</v>
      </c>
      <c r="G19" s="48">
        <v>17.664000000000001</v>
      </c>
      <c r="H19" s="48">
        <v>15.958</v>
      </c>
      <c r="I19" s="48">
        <v>13.772</v>
      </c>
      <c r="J19" s="48">
        <v>11.048999999999999</v>
      </c>
      <c r="K19" s="48">
        <v>8.7270000000000003</v>
      </c>
      <c r="L19" s="48">
        <v>5.3760000000000003</v>
      </c>
      <c r="M19" s="48">
        <v>3.1150000000000002</v>
      </c>
      <c r="N19" s="48">
        <v>2.8140000000000001</v>
      </c>
    </row>
    <row r="20" spans="1:14" ht="14.25" x14ac:dyDescent="0.2">
      <c r="A20" s="50"/>
      <c r="B20" s="50" t="s">
        <v>239</v>
      </c>
      <c r="C20" s="48">
        <v>0.56799999999999995</v>
      </c>
      <c r="D20" s="48">
        <v>0.3</v>
      </c>
      <c r="E20" s="48">
        <v>0.123</v>
      </c>
      <c r="F20" s="48">
        <v>0.01</v>
      </c>
      <c r="G20" s="51" t="s">
        <v>191</v>
      </c>
      <c r="H20" s="51" t="s">
        <v>191</v>
      </c>
      <c r="I20" s="51" t="s">
        <v>191</v>
      </c>
      <c r="J20" s="51" t="s">
        <v>191</v>
      </c>
      <c r="K20" s="51" t="s">
        <v>191</v>
      </c>
      <c r="L20" s="51" t="s">
        <v>191</v>
      </c>
      <c r="M20" s="51" t="s">
        <v>191</v>
      </c>
      <c r="N20" s="51" t="s">
        <v>191</v>
      </c>
    </row>
    <row r="21" spans="1:14" ht="14.25" x14ac:dyDescent="0.2">
      <c r="A21" s="50"/>
      <c r="B21" s="50" t="s">
        <v>238</v>
      </c>
      <c r="C21" s="48">
        <v>1780.5</v>
      </c>
      <c r="D21" s="48">
        <v>1780.5</v>
      </c>
      <c r="E21" s="48">
        <v>1780.5</v>
      </c>
      <c r="F21" s="48">
        <v>1780.5</v>
      </c>
      <c r="G21" s="48">
        <v>1780.5</v>
      </c>
      <c r="H21" s="51" t="s">
        <v>191</v>
      </c>
      <c r="I21" s="51" t="s">
        <v>191</v>
      </c>
      <c r="J21" s="51" t="s">
        <v>191</v>
      </c>
      <c r="K21" s="51" t="s">
        <v>191</v>
      </c>
      <c r="L21" s="51" t="s">
        <v>191</v>
      </c>
      <c r="M21" s="51" t="s">
        <v>191</v>
      </c>
      <c r="N21" s="51">
        <v>30</v>
      </c>
    </row>
    <row r="22" spans="1:14" ht="12" customHeight="1" x14ac:dyDescent="0.2">
      <c r="A22" s="50" t="s">
        <v>237</v>
      </c>
      <c r="B22" s="50" t="s">
        <v>236</v>
      </c>
      <c r="C22" s="48">
        <v>556.18299999999999</v>
      </c>
      <c r="D22" s="48">
        <v>562.13699999999994</v>
      </c>
      <c r="E22" s="48">
        <v>562.63300000000004</v>
      </c>
      <c r="F22" s="48">
        <v>576.20899999999995</v>
      </c>
      <c r="G22" s="48">
        <v>29.329000000000001</v>
      </c>
      <c r="H22" s="48">
        <v>0.61699999999999999</v>
      </c>
      <c r="I22" s="48">
        <v>0.16</v>
      </c>
      <c r="J22" s="51">
        <v>1.7</v>
      </c>
      <c r="K22" s="51" t="s">
        <v>191</v>
      </c>
      <c r="L22" s="51">
        <v>5</v>
      </c>
      <c r="M22" s="51">
        <v>1E-3</v>
      </c>
      <c r="N22" s="51">
        <v>1E-3</v>
      </c>
    </row>
    <row r="23" spans="1:14" ht="14.25" x14ac:dyDescent="0.2">
      <c r="A23" s="50"/>
      <c r="B23" s="50" t="s">
        <v>235</v>
      </c>
      <c r="C23" s="51" t="s">
        <v>191</v>
      </c>
      <c r="D23" s="51" t="s">
        <v>191</v>
      </c>
      <c r="E23" s="51" t="s">
        <v>191</v>
      </c>
      <c r="F23" s="51" t="s">
        <v>191</v>
      </c>
      <c r="G23" s="48">
        <v>20</v>
      </c>
      <c r="H23" s="48">
        <v>45</v>
      </c>
      <c r="I23" s="48">
        <v>90</v>
      </c>
      <c r="J23" s="48">
        <v>80</v>
      </c>
      <c r="K23" s="48">
        <v>85.141000000000005</v>
      </c>
      <c r="L23" s="48">
        <v>88.974000000000004</v>
      </c>
      <c r="M23" s="48">
        <v>190</v>
      </c>
      <c r="N23" s="48">
        <v>175</v>
      </c>
    </row>
    <row r="24" spans="1:14" ht="12" customHeight="1" x14ac:dyDescent="0.2">
      <c r="A24" s="50" t="s">
        <v>234</v>
      </c>
      <c r="B24" s="50" t="s">
        <v>233</v>
      </c>
      <c r="C24" s="51" t="s">
        <v>191</v>
      </c>
      <c r="D24" s="51" t="s">
        <v>191</v>
      </c>
      <c r="E24" s="51" t="s">
        <v>191</v>
      </c>
      <c r="F24" s="51" t="s">
        <v>191</v>
      </c>
      <c r="G24" s="51" t="s">
        <v>191</v>
      </c>
      <c r="H24" s="51" t="s">
        <v>191</v>
      </c>
      <c r="I24" s="51" t="s">
        <v>191</v>
      </c>
      <c r="J24" s="51">
        <v>99.915000000000006</v>
      </c>
      <c r="K24" s="51">
        <v>135.42400000000001</v>
      </c>
      <c r="L24" s="51">
        <v>214.21</v>
      </c>
      <c r="M24" s="51">
        <v>230.08500000000001</v>
      </c>
      <c r="N24" s="51">
        <v>299.93</v>
      </c>
    </row>
    <row r="25" spans="1:14" ht="12" customHeight="1" x14ac:dyDescent="0.2">
      <c r="A25" s="54" t="s">
        <v>232</v>
      </c>
      <c r="B25" s="50" t="s">
        <v>231</v>
      </c>
      <c r="C25" s="51" t="s">
        <v>191</v>
      </c>
      <c r="D25" s="51" t="s">
        <v>191</v>
      </c>
      <c r="E25" s="51" t="s">
        <v>191</v>
      </c>
      <c r="F25" s="51" t="s">
        <v>191</v>
      </c>
      <c r="G25" s="51" t="s">
        <v>191</v>
      </c>
      <c r="H25" s="51" t="s">
        <v>191</v>
      </c>
      <c r="I25" s="51" t="s">
        <v>191</v>
      </c>
      <c r="J25" s="51">
        <v>36.753999999999998</v>
      </c>
      <c r="K25" s="51">
        <v>82.695999999999998</v>
      </c>
      <c r="L25" s="51">
        <v>43.1</v>
      </c>
      <c r="M25" s="51">
        <v>116.134</v>
      </c>
      <c r="N25" s="51">
        <v>109.36799999999999</v>
      </c>
    </row>
    <row r="26" spans="1:14" ht="12" customHeight="1" x14ac:dyDescent="0.2">
      <c r="A26" s="50"/>
      <c r="B26" s="50" t="s">
        <v>192</v>
      </c>
      <c r="C26" s="51" t="s">
        <v>191</v>
      </c>
      <c r="D26" s="48">
        <v>2</v>
      </c>
      <c r="E26" s="48">
        <v>2</v>
      </c>
      <c r="F26" s="51" t="s">
        <v>191</v>
      </c>
      <c r="G26" s="51" t="s">
        <v>191</v>
      </c>
      <c r="H26" s="48">
        <v>4</v>
      </c>
      <c r="I26" s="51">
        <v>0</v>
      </c>
      <c r="J26" s="48">
        <v>4</v>
      </c>
      <c r="K26" s="51" t="s">
        <v>191</v>
      </c>
      <c r="L26" s="51" t="s">
        <v>191</v>
      </c>
      <c r="M26" s="48">
        <v>1E-3</v>
      </c>
      <c r="N26" s="51">
        <v>1E-3</v>
      </c>
    </row>
    <row r="27" spans="1:14" s="162" customFormat="1" ht="12" customHeight="1" x14ac:dyDescent="0.2">
      <c r="A27" s="155"/>
    </row>
    <row r="28" spans="1:14" ht="12" customHeight="1" x14ac:dyDescent="0.2">
      <c r="A28" s="50"/>
      <c r="B28" s="50" t="s">
        <v>230</v>
      </c>
      <c r="C28" s="48"/>
      <c r="D28" s="48"/>
      <c r="E28" s="48"/>
      <c r="F28" s="48"/>
      <c r="G28" s="48"/>
      <c r="H28" s="48"/>
      <c r="I28" s="48"/>
      <c r="J28" s="48"/>
      <c r="K28" s="48"/>
    </row>
    <row r="29" spans="1:14" ht="12" customHeight="1" x14ac:dyDescent="0.2">
      <c r="A29" s="50" t="s">
        <v>229</v>
      </c>
      <c r="B29" s="50" t="s">
        <v>228</v>
      </c>
      <c r="C29" s="48">
        <v>8.92</v>
      </c>
      <c r="D29" s="48">
        <v>42.567999999999998</v>
      </c>
      <c r="E29" s="48">
        <v>36.585999999999999</v>
      </c>
      <c r="F29" s="48">
        <v>39.100999999999999</v>
      </c>
      <c r="G29" s="48">
        <v>36.384999999999998</v>
      </c>
      <c r="H29" s="48">
        <v>13.755000000000001</v>
      </c>
      <c r="I29" s="48">
        <v>25.402000000000001</v>
      </c>
      <c r="J29" s="48">
        <v>10.875</v>
      </c>
      <c r="K29" s="48">
        <v>12.298</v>
      </c>
      <c r="L29" s="48">
        <v>63.448</v>
      </c>
      <c r="M29" s="48">
        <v>26.838000000000001</v>
      </c>
      <c r="N29" s="48">
        <v>17.649999999999999</v>
      </c>
    </row>
    <row r="30" spans="1:14" ht="12" customHeight="1" x14ac:dyDescent="0.2">
      <c r="A30" s="50" t="s">
        <v>227</v>
      </c>
      <c r="B30" s="50" t="s">
        <v>226</v>
      </c>
      <c r="C30" s="48">
        <v>19.542000000000002</v>
      </c>
      <c r="D30" s="48">
        <v>11.387</v>
      </c>
      <c r="E30" s="48">
        <v>34.637999999999998</v>
      </c>
      <c r="F30" s="48">
        <v>10.532999999999999</v>
      </c>
      <c r="G30" s="48">
        <v>7.343</v>
      </c>
      <c r="H30" s="48">
        <v>10.172000000000001</v>
      </c>
      <c r="I30" s="48">
        <v>22.501999999999999</v>
      </c>
      <c r="J30" s="48">
        <v>9.3740000000000006</v>
      </c>
      <c r="K30" s="48">
        <v>5.09</v>
      </c>
      <c r="L30" s="48">
        <v>11.807</v>
      </c>
      <c r="M30" s="48">
        <v>23.239000000000001</v>
      </c>
      <c r="N30" s="48">
        <v>13.877000000000001</v>
      </c>
    </row>
    <row r="31" spans="1:14" ht="12" customHeight="1" x14ac:dyDescent="0.2">
      <c r="A31" s="50" t="s">
        <v>225</v>
      </c>
      <c r="B31" s="50" t="s">
        <v>224</v>
      </c>
      <c r="C31" s="48">
        <v>3.452</v>
      </c>
      <c r="D31" s="48">
        <v>3.452</v>
      </c>
      <c r="E31" s="48">
        <v>3.452</v>
      </c>
      <c r="F31" s="48">
        <v>3.452</v>
      </c>
      <c r="G31" s="48">
        <v>3.452</v>
      </c>
      <c r="H31" s="48">
        <v>3.452</v>
      </c>
      <c r="I31" s="48">
        <v>3.452</v>
      </c>
      <c r="J31" s="48">
        <v>3.452</v>
      </c>
      <c r="K31" s="48">
        <v>3.452</v>
      </c>
      <c r="L31" s="48">
        <v>3.452</v>
      </c>
      <c r="M31" s="48">
        <v>3.452</v>
      </c>
      <c r="N31" s="48">
        <v>3.452</v>
      </c>
    </row>
    <row r="32" spans="1:14" ht="12" customHeight="1" x14ac:dyDescent="0.2">
      <c r="A32" s="50" t="s">
        <v>223</v>
      </c>
      <c r="B32" s="50" t="s">
        <v>222</v>
      </c>
      <c r="C32" s="48">
        <v>24.434999999999999</v>
      </c>
      <c r="D32" s="48">
        <v>24.181999999999999</v>
      </c>
      <c r="E32" s="48">
        <v>29.448</v>
      </c>
      <c r="F32" s="48">
        <v>36.058999999999997</v>
      </c>
      <c r="G32" s="48">
        <v>32.582000000000001</v>
      </c>
      <c r="H32" s="48">
        <v>30.378</v>
      </c>
      <c r="I32" s="48">
        <v>42.762999999999998</v>
      </c>
      <c r="J32" s="48">
        <v>38.688000000000002</v>
      </c>
      <c r="K32" s="48">
        <v>34.127000000000002</v>
      </c>
      <c r="L32" s="48">
        <v>40.093000000000004</v>
      </c>
      <c r="M32" s="48">
        <v>35.555999999999997</v>
      </c>
      <c r="N32" s="48">
        <v>37.267000000000003</v>
      </c>
    </row>
    <row r="33" spans="1:14" ht="12" customHeight="1" x14ac:dyDescent="0.2">
      <c r="A33" s="50" t="s">
        <v>221</v>
      </c>
      <c r="B33" s="50" t="s">
        <v>220</v>
      </c>
      <c r="C33" s="48"/>
      <c r="D33" s="48"/>
      <c r="E33" s="48"/>
      <c r="F33" s="48">
        <v>0</v>
      </c>
      <c r="G33" s="48">
        <v>0</v>
      </c>
      <c r="H33" s="48">
        <v>0</v>
      </c>
      <c r="I33" s="48">
        <v>0</v>
      </c>
      <c r="J33" s="48">
        <v>0</v>
      </c>
      <c r="K33" s="48">
        <v>0</v>
      </c>
      <c r="L33" s="48">
        <v>16.7</v>
      </c>
      <c r="M33" s="48">
        <v>0</v>
      </c>
      <c r="N33" s="48">
        <v>0</v>
      </c>
    </row>
    <row r="34" spans="1:14" ht="12" customHeight="1" x14ac:dyDescent="0.2">
      <c r="A34" s="53" t="s">
        <v>219</v>
      </c>
      <c r="B34" s="53" t="s">
        <v>218</v>
      </c>
      <c r="C34" s="52"/>
      <c r="D34" s="52"/>
      <c r="E34" s="52"/>
      <c r="F34" s="52"/>
      <c r="G34" s="52">
        <v>10</v>
      </c>
      <c r="H34" s="52">
        <v>10</v>
      </c>
      <c r="I34" s="52">
        <v>10</v>
      </c>
      <c r="J34" s="52">
        <v>2.5099999999999998</v>
      </c>
      <c r="K34" s="52">
        <v>1.6060000000000001</v>
      </c>
      <c r="L34" s="52">
        <v>1.5980000000000001</v>
      </c>
      <c r="M34" s="52">
        <v>10</v>
      </c>
      <c r="N34" s="52">
        <v>10</v>
      </c>
    </row>
    <row r="35" spans="1:14" s="173" customFormat="1" ht="12.75" x14ac:dyDescent="0.2"/>
    <row r="36" spans="1:14" s="47" customFormat="1" ht="12" customHeight="1" x14ac:dyDescent="0.2">
      <c r="A36" s="174" t="s">
        <v>217</v>
      </c>
      <c r="B36" s="174"/>
      <c r="C36" s="108">
        <f t="shared" ref="C36:N36" si="0">SUM(C10:C26)+SUM(C29:C34)</f>
        <v>4009.4470000000001</v>
      </c>
      <c r="D36" s="108">
        <f t="shared" si="0"/>
        <v>4232.3819999999996</v>
      </c>
      <c r="E36" s="108">
        <f t="shared" si="0"/>
        <v>4390.5139999999992</v>
      </c>
      <c r="F36" s="108">
        <f t="shared" si="0"/>
        <v>4636.5490000000009</v>
      </c>
      <c r="G36" s="108">
        <f t="shared" si="0"/>
        <v>4060.4910000000004</v>
      </c>
      <c r="H36" s="108">
        <f t="shared" si="0"/>
        <v>786.19</v>
      </c>
      <c r="I36" s="108">
        <f t="shared" si="0"/>
        <v>847.94100000000003</v>
      </c>
      <c r="J36" s="108">
        <f t="shared" si="0"/>
        <v>1001.533</v>
      </c>
      <c r="K36" s="108">
        <f t="shared" si="0"/>
        <v>1101.3530000000001</v>
      </c>
      <c r="L36" s="108">
        <f t="shared" si="0"/>
        <v>1263.085</v>
      </c>
      <c r="M36" s="108">
        <f t="shared" si="0"/>
        <v>1455.943</v>
      </c>
      <c r="N36" s="108">
        <f t="shared" si="0"/>
        <v>1546.3040000000001</v>
      </c>
    </row>
    <row r="37" spans="1:14" s="154" customFormat="1" ht="12" customHeight="1" x14ac:dyDescent="0.2">
      <c r="A37" s="175"/>
    </row>
    <row r="38" spans="1:14" ht="12" customHeight="1" x14ac:dyDescent="0.2">
      <c r="A38" s="50"/>
      <c r="B38" s="37" t="s">
        <v>216</v>
      </c>
      <c r="C38" s="48"/>
      <c r="D38" s="48"/>
      <c r="E38" s="48"/>
      <c r="F38" s="48"/>
      <c r="G38" s="48"/>
      <c r="H38" s="48"/>
      <c r="I38" s="48"/>
      <c r="J38" s="48"/>
      <c r="K38" s="48"/>
    </row>
    <row r="39" spans="1:14" s="162" customFormat="1" ht="12" customHeight="1" x14ac:dyDescent="0.2">
      <c r="A39" s="155"/>
    </row>
    <row r="40" spans="1:14" ht="14.25" x14ac:dyDescent="0.2">
      <c r="A40" s="50"/>
      <c r="B40" s="50" t="s">
        <v>215</v>
      </c>
      <c r="C40" s="48">
        <v>3721.6729999999998</v>
      </c>
      <c r="D40" s="48">
        <v>3878.3960000000002</v>
      </c>
      <c r="E40" s="48">
        <v>3934.7080000000001</v>
      </c>
      <c r="F40" s="48">
        <v>4071.49</v>
      </c>
      <c r="G40" s="48">
        <v>4224.0190000000002</v>
      </c>
      <c r="H40" s="48">
        <v>4465.8360000000002</v>
      </c>
      <c r="I40" s="48">
        <v>4533.9350000000004</v>
      </c>
      <c r="J40" s="48">
        <v>4633.8069999999998</v>
      </c>
      <c r="K40" s="48">
        <v>4993.3779999999997</v>
      </c>
      <c r="L40" s="48">
        <v>5053.63</v>
      </c>
      <c r="M40" s="48">
        <v>5177.9740000000002</v>
      </c>
      <c r="N40" s="48">
        <v>5262.6989999999996</v>
      </c>
    </row>
    <row r="41" spans="1:14" ht="14.25" x14ac:dyDescent="0.2">
      <c r="A41" s="50" t="s">
        <v>214</v>
      </c>
      <c r="B41" s="50" t="s">
        <v>213</v>
      </c>
      <c r="C41" s="48">
        <v>676.19200000000001</v>
      </c>
      <c r="D41" s="48">
        <v>722.22400000000005</v>
      </c>
      <c r="E41" s="48">
        <v>767.08600000000001</v>
      </c>
      <c r="F41" s="48">
        <v>824.05600000000004</v>
      </c>
      <c r="G41" s="48">
        <v>919.18700000000001</v>
      </c>
      <c r="H41" s="48">
        <v>933.47699999999998</v>
      </c>
      <c r="I41" s="48">
        <v>975.12599999999998</v>
      </c>
      <c r="J41" s="48">
        <v>988.24099999999999</v>
      </c>
      <c r="K41" s="48">
        <v>1140.886</v>
      </c>
      <c r="L41" s="48">
        <v>996.34500000000003</v>
      </c>
      <c r="M41" s="48">
        <v>1165</v>
      </c>
      <c r="N41" s="48">
        <v>1215</v>
      </c>
    </row>
    <row r="42" spans="1:14" ht="12.75" x14ac:dyDescent="0.2">
      <c r="A42" s="49" t="s">
        <v>212</v>
      </c>
      <c r="B42" s="50" t="s">
        <v>211</v>
      </c>
      <c r="C42" s="48">
        <v>23.050999999999998</v>
      </c>
      <c r="D42" s="48">
        <v>136.13999999999999</v>
      </c>
      <c r="E42" s="48">
        <v>121.48399999999999</v>
      </c>
      <c r="F42" s="48">
        <v>90.057000000000002</v>
      </c>
      <c r="G42" s="48">
        <v>76.956000000000003</v>
      </c>
      <c r="H42" s="48">
        <v>100.458</v>
      </c>
      <c r="I42" s="48">
        <v>109.66500000000001</v>
      </c>
      <c r="J42" s="48">
        <v>68.149000000000001</v>
      </c>
      <c r="K42" s="48">
        <v>74.510000000000005</v>
      </c>
      <c r="L42" s="48">
        <v>86.956999999999994</v>
      </c>
      <c r="M42" s="48">
        <v>76.085999999999999</v>
      </c>
      <c r="N42" s="48">
        <v>75.793999999999997</v>
      </c>
    </row>
    <row r="43" spans="1:14" ht="12" customHeight="1" x14ac:dyDescent="0.2">
      <c r="A43" s="50" t="s">
        <v>210</v>
      </c>
      <c r="B43" s="50" t="s">
        <v>18</v>
      </c>
      <c r="C43" s="48">
        <v>188.03100000000001</v>
      </c>
      <c r="D43" s="48">
        <v>244.62100000000001</v>
      </c>
      <c r="E43" s="48">
        <v>251.2</v>
      </c>
      <c r="F43" s="48">
        <v>86.061999999999998</v>
      </c>
      <c r="G43" s="48">
        <v>83.471999999999994</v>
      </c>
      <c r="H43" s="48">
        <v>52.715000000000003</v>
      </c>
      <c r="I43" s="48">
        <v>37.948999999999998</v>
      </c>
      <c r="J43" s="48">
        <v>34.204999999999998</v>
      </c>
      <c r="K43" s="48">
        <v>34.295999999999999</v>
      </c>
      <c r="L43" s="48">
        <v>31.100999999999999</v>
      </c>
      <c r="M43" s="48">
        <v>61.55</v>
      </c>
      <c r="N43" s="48">
        <v>48.643000000000001</v>
      </c>
    </row>
    <row r="44" spans="1:14" ht="12" customHeight="1" x14ac:dyDescent="0.2">
      <c r="A44" s="53" t="s">
        <v>209</v>
      </c>
      <c r="B44" s="53" t="s">
        <v>208</v>
      </c>
      <c r="C44" s="52">
        <v>109.01</v>
      </c>
      <c r="D44" s="52">
        <v>109.01</v>
      </c>
      <c r="E44" s="52">
        <v>109.01</v>
      </c>
      <c r="F44" s="52">
        <v>109.01</v>
      </c>
      <c r="G44" s="52">
        <v>109.01</v>
      </c>
      <c r="H44" s="52">
        <v>87.5</v>
      </c>
      <c r="I44" s="52">
        <v>87.5</v>
      </c>
      <c r="J44" s="52">
        <v>80</v>
      </c>
      <c r="K44" s="52">
        <v>80</v>
      </c>
      <c r="L44" s="52">
        <v>78</v>
      </c>
      <c r="M44" s="52">
        <v>78</v>
      </c>
      <c r="N44" s="52">
        <v>78</v>
      </c>
    </row>
    <row r="45" spans="1:14" s="173" customFormat="1" ht="12.75" x14ac:dyDescent="0.2"/>
    <row r="46" spans="1:14" ht="12" customHeight="1" x14ac:dyDescent="0.2">
      <c r="A46" s="174" t="s">
        <v>207</v>
      </c>
      <c r="B46" s="174"/>
      <c r="C46" s="108">
        <f t="shared" ref="C46:N46" si="1">SUM(C40:C44)</f>
        <v>4717.9570000000003</v>
      </c>
      <c r="D46" s="108">
        <f t="shared" si="1"/>
        <v>5090.3910000000005</v>
      </c>
      <c r="E46" s="108">
        <f t="shared" si="1"/>
        <v>5183.4880000000003</v>
      </c>
      <c r="F46" s="108">
        <f t="shared" si="1"/>
        <v>5180.6750000000002</v>
      </c>
      <c r="G46" s="108">
        <f t="shared" si="1"/>
        <v>5412.6440000000002</v>
      </c>
      <c r="H46" s="108">
        <f t="shared" si="1"/>
        <v>5639.9859999999999</v>
      </c>
      <c r="I46" s="108">
        <f t="shared" si="1"/>
        <v>5744.1750000000002</v>
      </c>
      <c r="J46" s="108">
        <f t="shared" si="1"/>
        <v>5804.402</v>
      </c>
      <c r="K46" s="108">
        <f t="shared" si="1"/>
        <v>6323.07</v>
      </c>
      <c r="L46" s="108">
        <f t="shared" si="1"/>
        <v>6246.0330000000004</v>
      </c>
      <c r="M46" s="108">
        <f t="shared" si="1"/>
        <v>6558.6100000000006</v>
      </c>
      <c r="N46" s="108">
        <f t="shared" si="1"/>
        <v>6680.1359999999995</v>
      </c>
    </row>
    <row r="47" spans="1:14" s="154" customFormat="1" ht="12" customHeight="1" x14ac:dyDescent="0.2">
      <c r="A47" s="175"/>
    </row>
    <row r="48" spans="1:14" s="47" customFormat="1" ht="12" customHeight="1" x14ac:dyDescent="0.2">
      <c r="A48" s="176" t="s">
        <v>206</v>
      </c>
      <c r="B48" s="176"/>
      <c r="C48" s="109">
        <f t="shared" ref="C48:N48" si="2">C36+C46</f>
        <v>8727.4040000000005</v>
      </c>
      <c r="D48" s="109">
        <f t="shared" si="2"/>
        <v>9322.773000000001</v>
      </c>
      <c r="E48" s="109">
        <f t="shared" si="2"/>
        <v>9574.0020000000004</v>
      </c>
      <c r="F48" s="109">
        <f t="shared" si="2"/>
        <v>9817.224000000002</v>
      </c>
      <c r="G48" s="109">
        <f t="shared" si="2"/>
        <v>9473.1350000000002</v>
      </c>
      <c r="H48" s="109">
        <f t="shared" si="2"/>
        <v>6426.1759999999995</v>
      </c>
      <c r="I48" s="109">
        <f t="shared" si="2"/>
        <v>6592.116</v>
      </c>
      <c r="J48" s="109">
        <f t="shared" si="2"/>
        <v>6805.9350000000004</v>
      </c>
      <c r="K48" s="109">
        <f t="shared" si="2"/>
        <v>7424.4229999999998</v>
      </c>
      <c r="L48" s="109">
        <f t="shared" si="2"/>
        <v>7509.1180000000004</v>
      </c>
      <c r="M48" s="109">
        <f t="shared" si="2"/>
        <v>8014.5530000000008</v>
      </c>
      <c r="N48" s="109">
        <f t="shared" si="2"/>
        <v>8226.4399999999987</v>
      </c>
    </row>
    <row r="49" spans="1:14" s="154" customFormat="1" ht="12" customHeight="1" x14ac:dyDescent="0.2">
      <c r="A49" s="155"/>
    </row>
    <row r="50" spans="1:14" s="47" customFormat="1" ht="12" customHeight="1" x14ac:dyDescent="0.2">
      <c r="A50" s="121"/>
      <c r="B50" s="121" t="s">
        <v>205</v>
      </c>
      <c r="C50" s="122"/>
      <c r="D50" s="122"/>
      <c r="E50" s="122"/>
      <c r="F50" s="122"/>
      <c r="G50" s="122"/>
      <c r="H50" s="122"/>
      <c r="I50" s="122"/>
      <c r="J50" s="122"/>
      <c r="K50" s="122"/>
      <c r="L50" s="122"/>
      <c r="M50" s="122"/>
      <c r="N50" s="122"/>
    </row>
    <row r="51" spans="1:14" s="179" customFormat="1" ht="12" customHeight="1" x14ac:dyDescent="0.2">
      <c r="A51" s="178"/>
    </row>
    <row r="52" spans="1:14" s="47" customFormat="1" ht="12" customHeight="1" x14ac:dyDescent="0.2">
      <c r="A52" s="37"/>
      <c r="B52" s="37" t="s">
        <v>204</v>
      </c>
      <c r="C52" s="123"/>
      <c r="D52" s="123"/>
      <c r="E52" s="123"/>
      <c r="F52" s="123"/>
      <c r="G52" s="123"/>
      <c r="H52" s="123"/>
      <c r="I52" s="123"/>
      <c r="J52" s="123"/>
      <c r="K52" s="123"/>
      <c r="L52" s="120"/>
      <c r="M52" s="120"/>
      <c r="N52" s="120"/>
    </row>
    <row r="53" spans="1:14" s="154" customFormat="1" ht="12" customHeight="1" x14ac:dyDescent="0.2">
      <c r="A53" s="155"/>
    </row>
    <row r="54" spans="1:14" ht="12" customHeight="1" x14ac:dyDescent="0.2">
      <c r="A54" s="50" t="s">
        <v>203</v>
      </c>
      <c r="B54" s="50" t="s">
        <v>202</v>
      </c>
      <c r="C54" s="48">
        <v>89.768000000000001</v>
      </c>
      <c r="D54" s="48">
        <v>87.381</v>
      </c>
      <c r="E54" s="48">
        <v>90.522999999999996</v>
      </c>
      <c r="F54" s="48">
        <v>97.953000000000003</v>
      </c>
      <c r="G54" s="48">
        <v>101.874</v>
      </c>
      <c r="H54" s="48">
        <v>101.426</v>
      </c>
      <c r="I54" s="48">
        <v>100.446</v>
      </c>
      <c r="J54" s="48">
        <v>113.236</v>
      </c>
      <c r="K54" s="48">
        <v>118.46899999999999</v>
      </c>
      <c r="L54" s="48">
        <v>124.393</v>
      </c>
      <c r="M54" s="48">
        <v>128.63</v>
      </c>
      <c r="N54" s="48">
        <v>132.03</v>
      </c>
    </row>
    <row r="55" spans="1:14" ht="12" customHeight="1" x14ac:dyDescent="0.2">
      <c r="A55" s="50"/>
      <c r="B55" s="50" t="s">
        <v>201</v>
      </c>
      <c r="C55" s="48">
        <v>18.739999999999998</v>
      </c>
      <c r="D55" s="48">
        <v>140.405</v>
      </c>
      <c r="E55" s="48">
        <v>119.241</v>
      </c>
      <c r="F55" s="48">
        <v>121.874</v>
      </c>
      <c r="G55" s="51" t="s">
        <v>191</v>
      </c>
      <c r="H55" s="51" t="s">
        <v>191</v>
      </c>
      <c r="I55" s="51">
        <v>11.473000000000001</v>
      </c>
      <c r="J55" s="51" t="s">
        <v>191</v>
      </c>
      <c r="K55" s="51">
        <v>0</v>
      </c>
      <c r="L55" s="51">
        <v>0</v>
      </c>
      <c r="M55" s="51">
        <v>0</v>
      </c>
      <c r="N55" s="51">
        <v>0</v>
      </c>
    </row>
    <row r="56" spans="1:14" ht="12" customHeight="1" x14ac:dyDescent="0.2">
      <c r="A56" s="50" t="s">
        <v>200</v>
      </c>
      <c r="B56" s="50" t="s">
        <v>199</v>
      </c>
      <c r="C56" s="48">
        <v>1.9259999999999999</v>
      </c>
      <c r="D56" s="48">
        <v>1.96</v>
      </c>
      <c r="E56" s="48">
        <v>2.0129999999999999</v>
      </c>
      <c r="F56" s="48">
        <v>2.0609999999999999</v>
      </c>
      <c r="G56" s="48">
        <v>2.1150000000000002</v>
      </c>
      <c r="H56" s="48">
        <v>2.19</v>
      </c>
      <c r="I56" s="48">
        <v>2.214</v>
      </c>
      <c r="J56" s="48">
        <v>2.2389999999999999</v>
      </c>
      <c r="K56" s="48">
        <v>2.3010000000000002</v>
      </c>
      <c r="L56" s="48">
        <v>2.3069999999999999</v>
      </c>
      <c r="M56" s="48">
        <v>2.35</v>
      </c>
      <c r="N56" s="48">
        <v>2.4</v>
      </c>
    </row>
    <row r="57" spans="1:14" ht="12" customHeight="1" x14ac:dyDescent="0.2">
      <c r="A57" s="50" t="s">
        <v>198</v>
      </c>
      <c r="B57" s="50" t="s">
        <v>197</v>
      </c>
      <c r="C57" s="48">
        <v>66.138999999999996</v>
      </c>
      <c r="D57" s="48">
        <v>70.120999999999995</v>
      </c>
      <c r="E57" s="48">
        <v>69.150000000000006</v>
      </c>
      <c r="F57" s="48">
        <v>71.631</v>
      </c>
      <c r="G57" s="48">
        <v>74.524000000000001</v>
      </c>
      <c r="H57" s="48">
        <v>72.424000000000007</v>
      </c>
      <c r="I57" s="48">
        <v>72.721999999999994</v>
      </c>
      <c r="J57" s="48">
        <v>75.230999999999995</v>
      </c>
      <c r="K57" s="48">
        <v>77.150000000000006</v>
      </c>
      <c r="L57" s="48">
        <v>79.75</v>
      </c>
      <c r="M57" s="48">
        <v>81.463999999999999</v>
      </c>
      <c r="N57" s="48">
        <v>82.99</v>
      </c>
    </row>
    <row r="58" spans="1:14" ht="13.5" customHeight="1" x14ac:dyDescent="0.2">
      <c r="A58" s="49" t="s">
        <v>196</v>
      </c>
      <c r="B58" s="50" t="s">
        <v>195</v>
      </c>
      <c r="C58" s="48">
        <v>12.057</v>
      </c>
      <c r="D58" s="48">
        <v>11.769</v>
      </c>
      <c r="E58" s="48">
        <v>11.054</v>
      </c>
      <c r="F58" s="48">
        <v>11.054</v>
      </c>
      <c r="G58" s="48">
        <v>11.262</v>
      </c>
      <c r="H58" s="48">
        <v>10.534000000000001</v>
      </c>
      <c r="I58" s="48">
        <v>10.534000000000001</v>
      </c>
      <c r="J58" s="48">
        <v>10.534000000000001</v>
      </c>
      <c r="K58" s="48">
        <v>10.534000000000001</v>
      </c>
      <c r="L58" s="48">
        <v>10.534000000000001</v>
      </c>
      <c r="M58" s="48">
        <v>10.534000000000001</v>
      </c>
      <c r="N58" s="48">
        <v>10.534000000000001</v>
      </c>
    </row>
    <row r="59" spans="1:14" ht="12" customHeight="1" x14ac:dyDescent="0.2">
      <c r="A59" s="50" t="s">
        <v>194</v>
      </c>
      <c r="B59" s="50" t="s">
        <v>193</v>
      </c>
      <c r="C59" s="48">
        <v>0.74</v>
      </c>
      <c r="D59" s="48">
        <v>0.68</v>
      </c>
      <c r="E59" s="48">
        <v>0.67</v>
      </c>
      <c r="F59" s="48">
        <v>1.2070000000000001</v>
      </c>
      <c r="G59" s="48">
        <v>1.0269999999999999</v>
      </c>
      <c r="H59" s="48">
        <v>0.69399999999999995</v>
      </c>
      <c r="I59" s="48">
        <v>0.5</v>
      </c>
      <c r="J59" s="48">
        <v>0.47499999999999998</v>
      </c>
      <c r="K59" s="48">
        <v>0.45</v>
      </c>
      <c r="L59" s="48">
        <v>0.42499999999999999</v>
      </c>
      <c r="M59" s="48">
        <v>0.1</v>
      </c>
      <c r="N59" s="48">
        <v>0.1</v>
      </c>
    </row>
    <row r="60" spans="1:14" ht="12" customHeight="1" x14ac:dyDescent="0.2">
      <c r="A60" s="50"/>
      <c r="B60" s="50" t="s">
        <v>192</v>
      </c>
      <c r="C60" s="51" t="s">
        <v>191</v>
      </c>
      <c r="D60" s="51" t="s">
        <v>191</v>
      </c>
      <c r="E60" s="51" t="s">
        <v>191</v>
      </c>
      <c r="F60" s="51" t="s">
        <v>191</v>
      </c>
      <c r="G60" s="51" t="s">
        <v>191</v>
      </c>
      <c r="H60" s="51" t="s">
        <v>191</v>
      </c>
      <c r="I60" s="51" t="s">
        <v>191</v>
      </c>
      <c r="J60" s="48">
        <v>2</v>
      </c>
      <c r="K60" s="51">
        <v>0</v>
      </c>
      <c r="L60" s="51">
        <v>0</v>
      </c>
      <c r="M60" s="51">
        <v>0</v>
      </c>
      <c r="N60" s="51">
        <v>0</v>
      </c>
    </row>
    <row r="61" spans="1:14" s="154" customFormat="1" ht="12" customHeight="1" x14ac:dyDescent="0.2">
      <c r="A61" s="155"/>
    </row>
    <row r="62" spans="1:14" ht="16.5" customHeight="1" x14ac:dyDescent="0.2">
      <c r="A62" s="50" t="s">
        <v>190</v>
      </c>
      <c r="B62" s="49" t="s">
        <v>189</v>
      </c>
      <c r="C62" s="48">
        <v>18.420999999999999</v>
      </c>
      <c r="D62" s="48">
        <v>26.454999999999998</v>
      </c>
      <c r="E62" s="48">
        <v>40.006</v>
      </c>
      <c r="F62" s="48">
        <v>29.486000000000001</v>
      </c>
      <c r="G62" s="48">
        <v>20.346</v>
      </c>
      <c r="H62" s="48">
        <v>23.722000000000001</v>
      </c>
      <c r="I62" s="48">
        <v>39.283000000000001</v>
      </c>
      <c r="J62" s="48">
        <v>21.908000000000001</v>
      </c>
      <c r="K62" s="48">
        <v>11.807</v>
      </c>
      <c r="L62" s="48">
        <v>34.411000000000001</v>
      </c>
      <c r="M62" s="48">
        <v>41.356000000000002</v>
      </c>
      <c r="N62" s="48">
        <v>38.106999999999999</v>
      </c>
    </row>
    <row r="63" spans="1:14" s="154" customFormat="1" ht="16.5" customHeight="1" x14ac:dyDescent="0.2">
      <c r="A63" s="175"/>
    </row>
    <row r="64" spans="1:14" s="47" customFormat="1" ht="12" customHeight="1" x14ac:dyDescent="0.2">
      <c r="A64" s="176" t="s">
        <v>188</v>
      </c>
      <c r="B64" s="176"/>
      <c r="C64" s="109">
        <f t="shared" ref="C64:N64" si="3">SUM(C54:C60)+C62</f>
        <v>207.79099999999997</v>
      </c>
      <c r="D64" s="109">
        <f t="shared" si="3"/>
        <v>338.77100000000002</v>
      </c>
      <c r="E64" s="109">
        <f t="shared" si="3"/>
        <v>332.65700000000004</v>
      </c>
      <c r="F64" s="109">
        <f t="shared" si="3"/>
        <v>335.26599999999996</v>
      </c>
      <c r="G64" s="109">
        <f t="shared" si="3"/>
        <v>211.14799999999997</v>
      </c>
      <c r="H64" s="109">
        <f t="shared" si="3"/>
        <v>210.99</v>
      </c>
      <c r="I64" s="109">
        <f t="shared" si="3"/>
        <v>237.17199999999997</v>
      </c>
      <c r="J64" s="109">
        <f t="shared" si="3"/>
        <v>225.62299999999999</v>
      </c>
      <c r="K64" s="109">
        <f t="shared" si="3"/>
        <v>220.71099999999998</v>
      </c>
      <c r="L64" s="109">
        <f t="shared" si="3"/>
        <v>251.82</v>
      </c>
      <c r="M64" s="109">
        <f t="shared" si="3"/>
        <v>264.43399999999997</v>
      </c>
      <c r="N64" s="109">
        <f t="shared" si="3"/>
        <v>266.161</v>
      </c>
    </row>
    <row r="65" spans="1:14" s="154" customFormat="1" ht="12" customHeight="1" x14ac:dyDescent="0.2">
      <c r="A65" s="155"/>
    </row>
    <row r="66" spans="1:14" ht="12" customHeight="1" x14ac:dyDescent="0.2">
      <c r="A66" s="177" t="s">
        <v>187</v>
      </c>
      <c r="B66" s="177"/>
      <c r="C66" s="110">
        <f t="shared" ref="C66:N66" si="4">C48+C64</f>
        <v>8935.1949999999997</v>
      </c>
      <c r="D66" s="110">
        <f t="shared" si="4"/>
        <v>9661.5440000000017</v>
      </c>
      <c r="E66" s="110">
        <f t="shared" si="4"/>
        <v>9906.6589999999997</v>
      </c>
      <c r="F66" s="110">
        <f t="shared" si="4"/>
        <v>10152.490000000002</v>
      </c>
      <c r="G66" s="110">
        <f t="shared" si="4"/>
        <v>9684.2829999999994</v>
      </c>
      <c r="H66" s="110">
        <f t="shared" si="4"/>
        <v>6637.1659999999993</v>
      </c>
      <c r="I66" s="110">
        <f t="shared" si="4"/>
        <v>6829.2879999999996</v>
      </c>
      <c r="J66" s="110">
        <f t="shared" si="4"/>
        <v>7031.558</v>
      </c>
      <c r="K66" s="110">
        <f t="shared" si="4"/>
        <v>7645.134</v>
      </c>
      <c r="L66" s="110">
        <f t="shared" si="4"/>
        <v>7760.9380000000001</v>
      </c>
      <c r="M66" s="110">
        <f t="shared" si="4"/>
        <v>8278.987000000001</v>
      </c>
      <c r="N66" s="110">
        <f t="shared" si="4"/>
        <v>8492.6009999999987</v>
      </c>
    </row>
    <row r="68" spans="1:14" s="149" customFormat="1" ht="12" customHeight="1" x14ac:dyDescent="0.2">
      <c r="A68" s="149" t="s">
        <v>176</v>
      </c>
    </row>
    <row r="69" spans="1:14" s="151" customFormat="1" ht="89.25" customHeight="1" x14ac:dyDescent="0.2">
      <c r="A69" s="170" t="s">
        <v>186</v>
      </c>
    </row>
  </sheetData>
  <mergeCells count="25">
    <mergeCell ref="A48:B48"/>
    <mergeCell ref="A49:XFD49"/>
    <mergeCell ref="A66:B66"/>
    <mergeCell ref="A51:XFD51"/>
    <mergeCell ref="A53:XFD53"/>
    <mergeCell ref="A61:XFD61"/>
    <mergeCell ref="A63:XFD63"/>
    <mergeCell ref="A64:B64"/>
    <mergeCell ref="A65:XFD65"/>
    <mergeCell ref="A1:XFD1"/>
    <mergeCell ref="A2:XFD2"/>
    <mergeCell ref="A69:XFD69"/>
    <mergeCell ref="A68:XFD68"/>
    <mergeCell ref="A3:XFD3"/>
    <mergeCell ref="A5:XFD5"/>
    <mergeCell ref="A7:XFD7"/>
    <mergeCell ref="A9:XFD9"/>
    <mergeCell ref="A27:XFD27"/>
    <mergeCell ref="A35:XFD35"/>
    <mergeCell ref="A36:B36"/>
    <mergeCell ref="A37:XFD37"/>
    <mergeCell ref="A39:XFD39"/>
    <mergeCell ref="A45:XFD45"/>
    <mergeCell ref="A46:B46"/>
    <mergeCell ref="A47:XFD47"/>
  </mergeCells>
  <pageMargins left="0.70866141732283472" right="0.70866141732283472" top="0.78740157480314965" bottom="0.78740157480314965" header="0.31496062992125984" footer="0.31496062992125984"/>
  <pageSetup paperSize="9" scale="74" orientation="landscape" r:id="rId1"/>
  <rowBreaks count="1" manualBreakCount="1">
    <brk id="4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zoomScaleNormal="100" workbookViewId="0">
      <selection sqref="A1:XFD1"/>
    </sheetView>
  </sheetViews>
  <sheetFormatPr baseColWidth="10" defaultRowHeight="12" x14ac:dyDescent="0.2"/>
  <cols>
    <col min="1" max="1" width="25.85546875" style="33" bestFit="1" customWidth="1"/>
    <col min="2" max="2" width="50.5703125" style="33" bestFit="1" customWidth="1"/>
    <col min="3" max="11" width="7.140625" style="57" customWidth="1"/>
    <col min="12" max="12" width="8.42578125" style="57" customWidth="1"/>
    <col min="13" max="16384" width="11.42578125" style="33"/>
  </cols>
  <sheetData>
    <row r="1" spans="1:12" s="154" customFormat="1" ht="12.75" x14ac:dyDescent="0.2">
      <c r="A1" s="179" t="s">
        <v>301</v>
      </c>
      <c r="B1" s="179"/>
      <c r="C1" s="179"/>
      <c r="D1" s="179"/>
      <c r="E1" s="179"/>
      <c r="F1" s="179"/>
      <c r="G1" s="179"/>
      <c r="H1" s="179"/>
      <c r="I1" s="179"/>
      <c r="J1" s="179"/>
      <c r="K1" s="179"/>
      <c r="L1" s="179"/>
    </row>
    <row r="2" spans="1:12" s="154" customFormat="1" ht="12.75" x14ac:dyDescent="0.2">
      <c r="A2" s="175" t="s">
        <v>6</v>
      </c>
      <c r="B2" s="175"/>
      <c r="C2" s="175"/>
      <c r="D2" s="175"/>
      <c r="E2" s="175"/>
      <c r="F2" s="175"/>
      <c r="G2" s="175"/>
      <c r="H2" s="175"/>
      <c r="I2" s="175"/>
      <c r="J2" s="175"/>
      <c r="K2" s="175"/>
      <c r="L2" s="175"/>
    </row>
    <row r="3" spans="1:12" s="154" customFormat="1" ht="12.75" x14ac:dyDescent="0.2">
      <c r="A3" s="155"/>
      <c r="B3" s="155"/>
      <c r="C3" s="155"/>
      <c r="D3" s="155"/>
      <c r="E3" s="155"/>
      <c r="F3" s="155"/>
      <c r="G3" s="155"/>
      <c r="H3" s="155"/>
      <c r="I3" s="155"/>
      <c r="J3" s="155"/>
      <c r="K3" s="155"/>
      <c r="L3" s="155"/>
    </row>
    <row r="4" spans="1:12" ht="12.75" x14ac:dyDescent="0.2">
      <c r="A4" s="37" t="s">
        <v>300</v>
      </c>
      <c r="B4" s="102"/>
      <c r="C4" s="103" t="s">
        <v>299</v>
      </c>
      <c r="D4" s="103" t="s">
        <v>298</v>
      </c>
      <c r="E4" s="103" t="s">
        <v>297</v>
      </c>
      <c r="F4" s="103" t="s">
        <v>296</v>
      </c>
      <c r="G4" s="103" t="s">
        <v>295</v>
      </c>
      <c r="H4" s="103" t="s">
        <v>294</v>
      </c>
      <c r="I4" s="103" t="s">
        <v>52</v>
      </c>
      <c r="J4" s="103" t="s">
        <v>293</v>
      </c>
      <c r="K4" s="103" t="s">
        <v>50</v>
      </c>
      <c r="L4" s="103" t="s">
        <v>9</v>
      </c>
    </row>
    <row r="5" spans="1:12" s="155" customFormat="1" ht="12.75" x14ac:dyDescent="0.2"/>
    <row r="6" spans="1:12" s="47" customFormat="1" ht="12.75" x14ac:dyDescent="0.2">
      <c r="A6" s="37"/>
      <c r="B6" s="93" t="s">
        <v>292</v>
      </c>
      <c r="C6" s="116"/>
      <c r="D6" s="116"/>
      <c r="E6" s="116"/>
      <c r="F6" s="116"/>
      <c r="G6" s="116"/>
      <c r="H6" s="116"/>
      <c r="I6" s="116"/>
      <c r="J6" s="116"/>
      <c r="K6" s="116"/>
      <c r="L6" s="116"/>
    </row>
    <row r="7" spans="1:12" s="181" customFormat="1" ht="12.75" x14ac:dyDescent="0.2"/>
    <row r="8" spans="1:12" s="47" customFormat="1" ht="12.75" x14ac:dyDescent="0.2">
      <c r="A8" s="37"/>
      <c r="B8" s="37" t="s">
        <v>267</v>
      </c>
      <c r="C8" s="115">
        <v>460.49099999999999</v>
      </c>
      <c r="D8" s="115">
        <v>936.49400000000003</v>
      </c>
      <c r="E8" s="115">
        <v>2603.5450000000001</v>
      </c>
      <c r="F8" s="115">
        <v>2265.59</v>
      </c>
      <c r="G8" s="115">
        <v>908.32100000000003</v>
      </c>
      <c r="H8" s="115">
        <v>1950.702</v>
      </c>
      <c r="I8" s="115">
        <v>1179.193</v>
      </c>
      <c r="J8" s="115">
        <v>634.91300000000001</v>
      </c>
      <c r="K8" s="115">
        <v>2892.5529999999999</v>
      </c>
      <c r="L8" s="115">
        <v>13831.803</v>
      </c>
    </row>
    <row r="9" spans="1:12" s="179" customFormat="1" ht="12.75" x14ac:dyDescent="0.2"/>
    <row r="10" spans="1:12" s="47" customFormat="1" ht="12.75" x14ac:dyDescent="0.2">
      <c r="A10" s="93"/>
      <c r="B10" s="93" t="s">
        <v>204</v>
      </c>
      <c r="C10" s="117"/>
      <c r="D10" s="93"/>
      <c r="E10" s="93"/>
      <c r="F10" s="93"/>
      <c r="G10" s="93"/>
      <c r="H10" s="93"/>
      <c r="I10" s="93"/>
      <c r="J10" s="93"/>
      <c r="K10" s="93"/>
      <c r="L10" s="117"/>
    </row>
    <row r="11" spans="1:12" s="154" customFormat="1" ht="12.75" x14ac:dyDescent="0.2">
      <c r="A11" s="175"/>
    </row>
    <row r="12" spans="1:12" s="19" customFormat="1" ht="14.25" x14ac:dyDescent="0.2">
      <c r="A12" s="56" t="s">
        <v>291</v>
      </c>
      <c r="B12" s="19" t="s">
        <v>290</v>
      </c>
      <c r="C12" s="58">
        <v>14.836</v>
      </c>
      <c r="D12" s="58">
        <v>37.021999999999998</v>
      </c>
      <c r="E12" s="58">
        <v>86.725999999999999</v>
      </c>
      <c r="F12" s="58">
        <v>85.593999999999994</v>
      </c>
      <c r="G12" s="58">
        <v>36.084000000000003</v>
      </c>
      <c r="H12" s="58">
        <v>75.944999999999993</v>
      </c>
      <c r="I12" s="58">
        <v>61.250999999999998</v>
      </c>
      <c r="J12" s="58">
        <v>20.643000000000001</v>
      </c>
      <c r="K12" s="58">
        <v>144.864</v>
      </c>
      <c r="L12" s="58">
        <v>562.96600000000001</v>
      </c>
    </row>
    <row r="13" spans="1:12" ht="12.75" x14ac:dyDescent="0.2">
      <c r="A13" s="50" t="s">
        <v>289</v>
      </c>
      <c r="B13" s="50" t="s">
        <v>288</v>
      </c>
      <c r="C13" s="58">
        <v>3.71</v>
      </c>
      <c r="D13" s="58">
        <v>9.9489999999999998</v>
      </c>
      <c r="E13" s="58">
        <v>20.847000000000001</v>
      </c>
      <c r="F13" s="58">
        <v>19.751999999999999</v>
      </c>
      <c r="G13" s="58">
        <v>9.2739999999999991</v>
      </c>
      <c r="H13" s="58">
        <v>18.585999999999999</v>
      </c>
      <c r="I13" s="58">
        <v>11.515000000000001</v>
      </c>
      <c r="J13" s="58">
        <v>5.3620000000000001</v>
      </c>
      <c r="K13" s="58">
        <v>45.262</v>
      </c>
      <c r="L13" s="58">
        <v>144.25800000000001</v>
      </c>
    </row>
    <row r="14" spans="1:12" ht="12.75" x14ac:dyDescent="0.2">
      <c r="A14" s="49" t="s">
        <v>287</v>
      </c>
      <c r="B14" s="50" t="s">
        <v>243</v>
      </c>
      <c r="C14" s="58">
        <v>0</v>
      </c>
      <c r="D14" s="58">
        <v>1.8</v>
      </c>
      <c r="E14" s="58">
        <v>1.2689999999999999</v>
      </c>
      <c r="F14" s="58">
        <v>1.764</v>
      </c>
      <c r="G14" s="58">
        <v>1.5</v>
      </c>
      <c r="H14" s="58">
        <v>2.4300000000000002</v>
      </c>
      <c r="I14" s="58">
        <v>1.925</v>
      </c>
      <c r="J14" s="58">
        <v>0.29699999999999999</v>
      </c>
      <c r="K14" s="58">
        <v>0</v>
      </c>
      <c r="L14" s="58">
        <v>10.984</v>
      </c>
    </row>
    <row r="15" spans="1:12" ht="14.25" x14ac:dyDescent="0.2">
      <c r="A15" s="50" t="s">
        <v>286</v>
      </c>
      <c r="B15" s="50" t="s">
        <v>285</v>
      </c>
      <c r="C15" s="58">
        <v>0</v>
      </c>
      <c r="D15" s="58">
        <v>8.6999999999999994E-2</v>
      </c>
      <c r="E15" s="58">
        <v>1.633</v>
      </c>
      <c r="F15" s="58">
        <v>1.1180000000000001</v>
      </c>
      <c r="G15" s="58">
        <v>0.17399999999999999</v>
      </c>
      <c r="H15" s="58">
        <v>1.19</v>
      </c>
      <c r="I15" s="58">
        <v>0.88800000000000001</v>
      </c>
      <c r="J15" s="58">
        <v>0.318</v>
      </c>
      <c r="K15" s="58">
        <v>3.3170000000000002</v>
      </c>
      <c r="L15" s="58">
        <v>8.7270000000000003</v>
      </c>
    </row>
    <row r="16" spans="1:12" s="50" customFormat="1" ht="12.75" x14ac:dyDescent="0.2">
      <c r="A16" s="50" t="s">
        <v>284</v>
      </c>
      <c r="B16" s="50" t="s">
        <v>236</v>
      </c>
      <c r="C16" s="58">
        <v>0</v>
      </c>
      <c r="D16" s="58">
        <v>0</v>
      </c>
      <c r="E16" s="58">
        <v>0</v>
      </c>
      <c r="F16" s="58">
        <v>0</v>
      </c>
      <c r="G16" s="58">
        <v>0</v>
      </c>
      <c r="H16" s="58">
        <v>0</v>
      </c>
      <c r="I16" s="58">
        <v>0</v>
      </c>
      <c r="J16" s="58">
        <v>0</v>
      </c>
      <c r="K16" s="58">
        <v>0</v>
      </c>
      <c r="L16" s="58">
        <v>0</v>
      </c>
    </row>
    <row r="17" spans="1:12" ht="14.25" x14ac:dyDescent="0.2">
      <c r="A17" s="50"/>
      <c r="B17" s="50" t="s">
        <v>283</v>
      </c>
      <c r="C17" s="58">
        <v>2.6230000000000002</v>
      </c>
      <c r="D17" s="58">
        <v>5.5549999999999997</v>
      </c>
      <c r="E17" s="58">
        <v>17.071999999999999</v>
      </c>
      <c r="F17" s="58">
        <v>12.147</v>
      </c>
      <c r="G17" s="58">
        <v>4.4390000000000001</v>
      </c>
      <c r="H17" s="58">
        <v>11.836</v>
      </c>
      <c r="I17" s="58">
        <v>7.7750000000000004</v>
      </c>
      <c r="J17" s="58">
        <v>4.492</v>
      </c>
      <c r="K17" s="58">
        <v>19.202000000000002</v>
      </c>
      <c r="L17" s="58">
        <v>85.141000000000005</v>
      </c>
    </row>
    <row r="18" spans="1:12" ht="12.75" x14ac:dyDescent="0.2">
      <c r="A18" s="50" t="s">
        <v>282</v>
      </c>
      <c r="B18" s="50" t="s">
        <v>233</v>
      </c>
      <c r="C18" s="58">
        <v>3.8069999999999999</v>
      </c>
      <c r="D18" s="58">
        <v>9.9649999999999999</v>
      </c>
      <c r="E18" s="58">
        <v>22.92</v>
      </c>
      <c r="F18" s="58">
        <v>25.209</v>
      </c>
      <c r="G18" s="58">
        <v>9.4719999999999995</v>
      </c>
      <c r="H18" s="58">
        <v>15.856</v>
      </c>
      <c r="I18" s="58">
        <v>12.632</v>
      </c>
      <c r="J18" s="58">
        <v>5.1559999999999997</v>
      </c>
      <c r="K18" s="58">
        <v>30.407</v>
      </c>
      <c r="L18" s="58">
        <v>135.42400000000001</v>
      </c>
    </row>
    <row r="19" spans="1:12" ht="12.75" x14ac:dyDescent="0.2">
      <c r="A19" s="50" t="s">
        <v>281</v>
      </c>
      <c r="B19" s="50" t="s">
        <v>231</v>
      </c>
      <c r="C19" s="58">
        <v>1.6779999999999999</v>
      </c>
      <c r="D19" s="58">
        <v>3.3079999999999998</v>
      </c>
      <c r="E19" s="58">
        <v>9.5069999999999997</v>
      </c>
      <c r="F19" s="58">
        <v>8.3420000000000005</v>
      </c>
      <c r="G19" s="58">
        <v>3.1280000000000001</v>
      </c>
      <c r="H19" s="58">
        <v>17.248999999999999</v>
      </c>
      <c r="I19" s="58">
        <v>10.07</v>
      </c>
      <c r="J19" s="58">
        <v>5.258</v>
      </c>
      <c r="K19" s="58">
        <v>24.155000000000001</v>
      </c>
      <c r="L19" s="58">
        <v>82.695999999999998</v>
      </c>
    </row>
    <row r="20" spans="1:12" ht="12.75" x14ac:dyDescent="0.2">
      <c r="A20" s="50"/>
      <c r="B20" s="50" t="s">
        <v>280</v>
      </c>
      <c r="C20" s="58"/>
      <c r="D20" s="58"/>
      <c r="E20" s="58"/>
      <c r="F20" s="58"/>
      <c r="G20" s="58"/>
      <c r="H20" s="58"/>
      <c r="I20" s="58"/>
      <c r="J20" s="58"/>
      <c r="K20" s="58"/>
      <c r="L20" s="58"/>
    </row>
    <row r="21" spans="1:12" ht="12.75" x14ac:dyDescent="0.2">
      <c r="A21" s="50" t="s">
        <v>279</v>
      </c>
      <c r="B21" s="50" t="s">
        <v>228</v>
      </c>
      <c r="C21" s="58">
        <v>4.8000000000000001E-2</v>
      </c>
      <c r="D21" s="58">
        <v>0.40100000000000002</v>
      </c>
      <c r="E21" s="58">
        <v>2.5</v>
      </c>
      <c r="F21" s="58">
        <v>1.17</v>
      </c>
      <c r="G21" s="58">
        <v>2.363</v>
      </c>
      <c r="H21" s="58">
        <v>4.891</v>
      </c>
      <c r="I21" s="58">
        <v>0.53900000000000003</v>
      </c>
      <c r="J21" s="58">
        <v>0.38600000000000001</v>
      </c>
      <c r="K21" s="58">
        <v>0</v>
      </c>
      <c r="L21" s="58">
        <v>12.298</v>
      </c>
    </row>
    <row r="22" spans="1:12" ht="12.75" x14ac:dyDescent="0.2">
      <c r="A22" s="50" t="s">
        <v>278</v>
      </c>
      <c r="B22" s="50" t="s">
        <v>226</v>
      </c>
      <c r="C22" s="58">
        <v>0</v>
      </c>
      <c r="D22" s="58">
        <v>7.0000000000000007E-2</v>
      </c>
      <c r="E22" s="58">
        <v>0.10299999999999999</v>
      </c>
      <c r="F22" s="58">
        <v>0.26400000000000001</v>
      </c>
      <c r="G22" s="58">
        <v>0.93500000000000005</v>
      </c>
      <c r="H22" s="58">
        <v>1.677</v>
      </c>
      <c r="I22" s="58">
        <v>1.502</v>
      </c>
      <c r="J22" s="58">
        <v>0.53800000000000003</v>
      </c>
      <c r="K22" s="58">
        <v>0</v>
      </c>
      <c r="L22" s="58">
        <v>5.09</v>
      </c>
    </row>
    <row r="23" spans="1:12" ht="12.75" x14ac:dyDescent="0.2">
      <c r="A23" s="50" t="s">
        <v>277</v>
      </c>
      <c r="B23" s="50" t="s">
        <v>224</v>
      </c>
      <c r="C23" s="58">
        <v>0.124</v>
      </c>
      <c r="D23" s="58">
        <v>0.25600000000000001</v>
      </c>
      <c r="E23" s="58">
        <v>0.67700000000000005</v>
      </c>
      <c r="F23" s="58">
        <v>0.58199999999999996</v>
      </c>
      <c r="G23" s="58">
        <v>0.22900000000000001</v>
      </c>
      <c r="H23" s="58">
        <v>0.52500000000000002</v>
      </c>
      <c r="I23" s="58">
        <v>0.313</v>
      </c>
      <c r="J23" s="58">
        <v>0.14599999999999999</v>
      </c>
      <c r="K23" s="58">
        <v>0.60099999999999998</v>
      </c>
      <c r="L23" s="58">
        <v>3.452</v>
      </c>
    </row>
    <row r="24" spans="1:12" ht="12.75" x14ac:dyDescent="0.2">
      <c r="A24" s="50" t="s">
        <v>276</v>
      </c>
      <c r="B24" s="50" t="s">
        <v>222</v>
      </c>
      <c r="C24" s="58">
        <v>1.0640000000000001</v>
      </c>
      <c r="D24" s="58">
        <v>1.536</v>
      </c>
      <c r="E24" s="58">
        <v>5.9279999999999999</v>
      </c>
      <c r="F24" s="58">
        <v>5.24</v>
      </c>
      <c r="G24" s="58">
        <v>1.8149999999999999</v>
      </c>
      <c r="H24" s="58">
        <v>4.5380000000000003</v>
      </c>
      <c r="I24" s="58">
        <v>2.5830000000000002</v>
      </c>
      <c r="J24" s="58">
        <v>1.3460000000000001</v>
      </c>
      <c r="K24" s="58">
        <v>10.076000000000001</v>
      </c>
      <c r="L24" s="58">
        <v>34.127000000000002</v>
      </c>
    </row>
    <row r="25" spans="1:12" ht="12.75" x14ac:dyDescent="0.2">
      <c r="A25" s="53" t="s">
        <v>275</v>
      </c>
      <c r="B25" s="53" t="s">
        <v>218</v>
      </c>
      <c r="C25" s="59">
        <v>0</v>
      </c>
      <c r="D25" s="59">
        <v>0</v>
      </c>
      <c r="E25" s="59">
        <v>0</v>
      </c>
      <c r="F25" s="59">
        <v>5.0000000000000001E-3</v>
      </c>
      <c r="G25" s="59">
        <v>0.92800000000000005</v>
      </c>
      <c r="H25" s="59">
        <v>0</v>
      </c>
      <c r="I25" s="59">
        <v>0</v>
      </c>
      <c r="J25" s="59">
        <v>0.67300000000000004</v>
      </c>
      <c r="K25" s="59">
        <v>0</v>
      </c>
      <c r="L25" s="59">
        <v>1.6060000000000001</v>
      </c>
    </row>
    <row r="26" spans="1:12" ht="12.75" x14ac:dyDescent="0.2">
      <c r="A26" s="174" t="s">
        <v>217</v>
      </c>
      <c r="B26" s="174"/>
      <c r="C26" s="111">
        <f t="shared" ref="C26:L26" si="0">SUM(C12:C25)</f>
        <v>27.889999999999997</v>
      </c>
      <c r="D26" s="111">
        <f t="shared" si="0"/>
        <v>69.948999999999998</v>
      </c>
      <c r="E26" s="111">
        <f t="shared" si="0"/>
        <v>169.18200000000002</v>
      </c>
      <c r="F26" s="111">
        <f t="shared" si="0"/>
        <v>161.18699999999998</v>
      </c>
      <c r="G26" s="111">
        <f t="shared" si="0"/>
        <v>70.340999999999994</v>
      </c>
      <c r="H26" s="111">
        <f t="shared" si="0"/>
        <v>154.72299999999998</v>
      </c>
      <c r="I26" s="111">
        <f t="shared" si="0"/>
        <v>110.99300000000001</v>
      </c>
      <c r="J26" s="111">
        <f t="shared" si="0"/>
        <v>44.615000000000009</v>
      </c>
      <c r="K26" s="111">
        <f t="shared" si="0"/>
        <v>277.88400000000001</v>
      </c>
      <c r="L26" s="111">
        <f t="shared" si="0"/>
        <v>1086.7689999999998</v>
      </c>
    </row>
    <row r="27" spans="1:12" s="162" customFormat="1" ht="12.75" x14ac:dyDescent="0.2">
      <c r="A27" s="175"/>
    </row>
    <row r="28" spans="1:12" ht="12.75" x14ac:dyDescent="0.2">
      <c r="A28" s="19"/>
      <c r="B28" s="19" t="s">
        <v>216</v>
      </c>
      <c r="C28" s="60"/>
      <c r="D28" s="60"/>
      <c r="E28" s="60"/>
      <c r="F28" s="60"/>
      <c r="G28" s="60"/>
      <c r="H28" s="60"/>
      <c r="I28" s="60"/>
      <c r="J28" s="60"/>
      <c r="K28" s="60"/>
      <c r="L28" s="60"/>
    </row>
    <row r="29" spans="1:12" ht="14.25" x14ac:dyDescent="0.2">
      <c r="A29" s="50"/>
      <c r="B29" s="50" t="s">
        <v>215</v>
      </c>
      <c r="C29" s="58">
        <v>188.69800000000001</v>
      </c>
      <c r="D29" s="58">
        <v>379.25299999999999</v>
      </c>
      <c r="E29" s="58">
        <v>942.91600000000005</v>
      </c>
      <c r="F29" s="58">
        <v>932.76700000000005</v>
      </c>
      <c r="G29" s="58">
        <v>340.45299999999997</v>
      </c>
      <c r="H29" s="58">
        <v>774.82100000000003</v>
      </c>
      <c r="I29" s="58">
        <v>437.45800000000003</v>
      </c>
      <c r="J29" s="58">
        <v>240.053</v>
      </c>
      <c r="K29" s="58">
        <v>756.95899999999995</v>
      </c>
      <c r="L29" s="58">
        <v>4993.3779999999997</v>
      </c>
    </row>
    <row r="30" spans="1:12" ht="14.25" x14ac:dyDescent="0.2">
      <c r="A30" s="50" t="s">
        <v>274</v>
      </c>
      <c r="B30" s="50" t="s">
        <v>273</v>
      </c>
      <c r="C30" s="58">
        <v>22.922000000000001</v>
      </c>
      <c r="D30" s="58">
        <v>54.180999999999997</v>
      </c>
      <c r="E30" s="58">
        <v>145.869</v>
      </c>
      <c r="F30" s="58">
        <v>231.29300000000001</v>
      </c>
      <c r="G30" s="58">
        <v>69.302000000000007</v>
      </c>
      <c r="H30" s="58">
        <v>201.881</v>
      </c>
      <c r="I30" s="58">
        <v>86.605000000000004</v>
      </c>
      <c r="J30" s="58">
        <v>40.244</v>
      </c>
      <c r="K30" s="58">
        <v>312.786</v>
      </c>
      <c r="L30" s="58">
        <v>1165.0820000000001</v>
      </c>
    </row>
    <row r="31" spans="1:12" ht="14.25" x14ac:dyDescent="0.2">
      <c r="A31" s="49"/>
      <c r="B31" s="50" t="s">
        <v>272</v>
      </c>
      <c r="C31" s="58">
        <v>2.548</v>
      </c>
      <c r="D31" s="58">
        <v>4.1950000000000003</v>
      </c>
      <c r="E31" s="58">
        <v>11.18</v>
      </c>
      <c r="F31" s="58">
        <v>12.766</v>
      </c>
      <c r="G31" s="58">
        <v>3.948</v>
      </c>
      <c r="H31" s="58">
        <v>11.718999999999999</v>
      </c>
      <c r="I31" s="58">
        <v>5.806</v>
      </c>
      <c r="J31" s="58">
        <v>3.2309999999999999</v>
      </c>
      <c r="K31" s="58">
        <v>19.116</v>
      </c>
      <c r="L31" s="58">
        <v>74.510000000000005</v>
      </c>
    </row>
    <row r="32" spans="1:12" ht="14.25" x14ac:dyDescent="0.2">
      <c r="A32" s="50"/>
      <c r="B32" s="50" t="s">
        <v>271</v>
      </c>
      <c r="C32" s="58">
        <v>0</v>
      </c>
      <c r="D32" s="58">
        <v>0</v>
      </c>
      <c r="E32" s="58">
        <v>0</v>
      </c>
      <c r="F32" s="58">
        <v>0</v>
      </c>
      <c r="G32" s="58">
        <v>0</v>
      </c>
      <c r="H32" s="58">
        <v>18.289000000000001</v>
      </c>
      <c r="I32" s="58">
        <v>15.358000000000001</v>
      </c>
      <c r="J32" s="58">
        <v>0</v>
      </c>
      <c r="K32" s="58">
        <v>0.64900000000000002</v>
      </c>
      <c r="L32" s="58">
        <v>34.295999999999999</v>
      </c>
    </row>
    <row r="33" spans="1:12" ht="12.75" x14ac:dyDescent="0.2">
      <c r="A33" s="53" t="s">
        <v>270</v>
      </c>
      <c r="B33" s="53" t="s">
        <v>208</v>
      </c>
      <c r="C33" s="59">
        <v>0</v>
      </c>
      <c r="D33" s="59">
        <v>0</v>
      </c>
      <c r="E33" s="59">
        <v>0</v>
      </c>
      <c r="F33" s="59">
        <v>0</v>
      </c>
      <c r="G33" s="59">
        <v>0</v>
      </c>
      <c r="H33" s="59">
        <v>0</v>
      </c>
      <c r="I33" s="59">
        <v>0</v>
      </c>
      <c r="J33" s="59">
        <v>0</v>
      </c>
      <c r="K33" s="59">
        <v>80</v>
      </c>
      <c r="L33" s="59">
        <v>80</v>
      </c>
    </row>
    <row r="34" spans="1:12" ht="12.75" x14ac:dyDescent="0.2">
      <c r="A34" s="182" t="s">
        <v>207</v>
      </c>
      <c r="B34" s="182"/>
      <c r="C34" s="112">
        <f t="shared" ref="C34:L34" si="1">SUM(C29:C33)</f>
        <v>214.16800000000001</v>
      </c>
      <c r="D34" s="112">
        <f t="shared" si="1"/>
        <v>437.62899999999996</v>
      </c>
      <c r="E34" s="112">
        <f t="shared" si="1"/>
        <v>1099.9650000000001</v>
      </c>
      <c r="F34" s="112">
        <f t="shared" si="1"/>
        <v>1176.826</v>
      </c>
      <c r="G34" s="112">
        <f t="shared" si="1"/>
        <v>413.70299999999997</v>
      </c>
      <c r="H34" s="112">
        <f t="shared" si="1"/>
        <v>1006.71</v>
      </c>
      <c r="I34" s="112">
        <f t="shared" si="1"/>
        <v>545.22699999999998</v>
      </c>
      <c r="J34" s="112">
        <f t="shared" si="1"/>
        <v>283.52800000000002</v>
      </c>
      <c r="K34" s="112">
        <f t="shared" si="1"/>
        <v>1169.5099999999998</v>
      </c>
      <c r="L34" s="112">
        <f t="shared" si="1"/>
        <v>6347.2660000000005</v>
      </c>
    </row>
    <row r="35" spans="1:12" s="162" customFormat="1" ht="12.75" x14ac:dyDescent="0.2">
      <c r="A35" s="155"/>
    </row>
    <row r="36" spans="1:12" ht="12.75" x14ac:dyDescent="0.2">
      <c r="A36" s="182" t="s">
        <v>269</v>
      </c>
      <c r="B36" s="182"/>
      <c r="C36" s="112">
        <f t="shared" ref="C36:L36" si="2">C8+C26+C34</f>
        <v>702.54899999999998</v>
      </c>
      <c r="D36" s="112">
        <f t="shared" si="2"/>
        <v>1444.0719999999999</v>
      </c>
      <c r="E36" s="112">
        <f t="shared" si="2"/>
        <v>3872.692</v>
      </c>
      <c r="F36" s="112">
        <f t="shared" si="2"/>
        <v>3603.6030000000001</v>
      </c>
      <c r="G36" s="112">
        <f t="shared" si="2"/>
        <v>1392.365</v>
      </c>
      <c r="H36" s="112">
        <f t="shared" si="2"/>
        <v>3112.1350000000002</v>
      </c>
      <c r="I36" s="112">
        <f t="shared" si="2"/>
        <v>1835.413</v>
      </c>
      <c r="J36" s="112">
        <f t="shared" si="2"/>
        <v>963.05600000000004</v>
      </c>
      <c r="K36" s="112">
        <f t="shared" si="2"/>
        <v>4339.9470000000001</v>
      </c>
      <c r="L36" s="112">
        <f t="shared" si="2"/>
        <v>21265.838</v>
      </c>
    </row>
    <row r="37" spans="1:12" s="162" customFormat="1" ht="12.75" x14ac:dyDescent="0.2">
      <c r="A37" s="155"/>
    </row>
    <row r="38" spans="1:12" s="37" customFormat="1" ht="12.75" x14ac:dyDescent="0.2">
      <c r="B38" s="37" t="s">
        <v>268</v>
      </c>
    </row>
    <row r="39" spans="1:12" s="183" customFormat="1" ht="12.75" x14ac:dyDescent="0.2">
      <c r="A39" s="179"/>
    </row>
    <row r="40" spans="1:12" s="47" customFormat="1" ht="12.75" x14ac:dyDescent="0.2">
      <c r="A40" s="37"/>
      <c r="B40" s="37" t="s">
        <v>267</v>
      </c>
      <c r="C40" s="115">
        <v>219.53100000000001</v>
      </c>
      <c r="D40" s="115">
        <v>539.70000000000005</v>
      </c>
      <c r="E40" s="115">
        <v>1390.8689999999999</v>
      </c>
      <c r="F40" s="115">
        <v>1346.973</v>
      </c>
      <c r="G40" s="115">
        <v>589.625</v>
      </c>
      <c r="H40" s="115">
        <v>1084.654</v>
      </c>
      <c r="I40" s="115">
        <v>745.11099999999999</v>
      </c>
      <c r="J40" s="115">
        <v>398.858</v>
      </c>
      <c r="K40" s="115">
        <v>2228.4050000000002</v>
      </c>
      <c r="L40" s="115">
        <v>8543.7260000000006</v>
      </c>
    </row>
    <row r="41" spans="1:12" s="183" customFormat="1" ht="12.75" x14ac:dyDescent="0.2">
      <c r="A41" s="179"/>
    </row>
    <row r="42" spans="1:12" s="47" customFormat="1" ht="12.75" x14ac:dyDescent="0.2">
      <c r="A42" s="93"/>
      <c r="B42" s="93" t="s">
        <v>204</v>
      </c>
      <c r="C42" s="93"/>
      <c r="D42" s="93"/>
      <c r="E42" s="93"/>
      <c r="F42" s="93"/>
      <c r="G42" s="93"/>
      <c r="H42" s="93"/>
      <c r="I42" s="93"/>
      <c r="J42" s="93"/>
      <c r="K42" s="93"/>
      <c r="L42" s="93"/>
    </row>
    <row r="43" spans="1:12" s="162" customFormat="1" ht="12.75" x14ac:dyDescent="0.2">
      <c r="A43" s="175"/>
    </row>
    <row r="44" spans="1:12" ht="12.75" x14ac:dyDescent="0.2">
      <c r="A44" s="50" t="s">
        <v>266</v>
      </c>
      <c r="B44" s="50" t="s">
        <v>202</v>
      </c>
      <c r="C44" s="58">
        <v>4.6669999999999998</v>
      </c>
      <c r="D44" s="58">
        <v>9.1289999999999996</v>
      </c>
      <c r="E44" s="58">
        <v>22.056000000000001</v>
      </c>
      <c r="F44" s="58">
        <v>20.795999999999999</v>
      </c>
      <c r="G44" s="58">
        <v>8.5690000000000008</v>
      </c>
      <c r="H44" s="58">
        <v>19.134</v>
      </c>
      <c r="I44" s="58">
        <v>10.355</v>
      </c>
      <c r="J44" s="58">
        <v>4.7430000000000003</v>
      </c>
      <c r="K44" s="58">
        <v>19.02</v>
      </c>
      <c r="L44" s="58">
        <v>118.46899999999999</v>
      </c>
    </row>
    <row r="45" spans="1:12" ht="12.75" x14ac:dyDescent="0.2">
      <c r="A45" s="50" t="s">
        <v>265</v>
      </c>
      <c r="B45" s="50" t="s">
        <v>199</v>
      </c>
      <c r="C45" s="58">
        <v>0</v>
      </c>
      <c r="D45" s="58">
        <v>0</v>
      </c>
      <c r="E45" s="58">
        <v>2.3010000000000002</v>
      </c>
      <c r="F45" s="58">
        <v>0</v>
      </c>
      <c r="G45" s="58">
        <v>0</v>
      </c>
      <c r="H45" s="58">
        <v>0</v>
      </c>
      <c r="I45" s="58">
        <v>0</v>
      </c>
      <c r="J45" s="58">
        <v>0</v>
      </c>
      <c r="K45" s="58">
        <v>0</v>
      </c>
      <c r="L45" s="58">
        <v>2.3010000000000002</v>
      </c>
    </row>
    <row r="46" spans="1:12" ht="12.75" x14ac:dyDescent="0.2">
      <c r="A46" s="50" t="s">
        <v>264</v>
      </c>
      <c r="B46" s="50" t="s">
        <v>197</v>
      </c>
      <c r="C46" s="58">
        <v>0.16300000000000001</v>
      </c>
      <c r="D46" s="58">
        <v>0.69100000000000006</v>
      </c>
      <c r="E46" s="58">
        <v>1.2170000000000001</v>
      </c>
      <c r="F46" s="58">
        <v>5.4619999999999997</v>
      </c>
      <c r="G46" s="58">
        <v>6.2110000000000003</v>
      </c>
      <c r="H46" s="58">
        <v>7.3919999999999995</v>
      </c>
      <c r="I46" s="58">
        <v>6.3599999999999994</v>
      </c>
      <c r="J46" s="58">
        <v>3.04</v>
      </c>
      <c r="K46" s="58">
        <v>46.615000000000002</v>
      </c>
      <c r="L46" s="58">
        <v>77.150000000000006</v>
      </c>
    </row>
    <row r="47" spans="1:12" ht="12.75" x14ac:dyDescent="0.2">
      <c r="A47" s="50" t="s">
        <v>263</v>
      </c>
      <c r="B47" s="50" t="s">
        <v>195</v>
      </c>
      <c r="C47" s="58">
        <v>0</v>
      </c>
      <c r="D47" s="58">
        <v>1.2</v>
      </c>
      <c r="E47" s="58">
        <v>0</v>
      </c>
      <c r="F47" s="58">
        <v>1.764</v>
      </c>
      <c r="G47" s="58">
        <v>1.5</v>
      </c>
      <c r="H47" s="58">
        <v>1.988</v>
      </c>
      <c r="I47" s="58">
        <v>1.575</v>
      </c>
      <c r="J47" s="58">
        <v>0</v>
      </c>
      <c r="K47" s="58">
        <v>2.508</v>
      </c>
      <c r="L47" s="58">
        <v>10.534000000000001</v>
      </c>
    </row>
    <row r="48" spans="1:12" ht="12.75" x14ac:dyDescent="0.2">
      <c r="A48" s="50" t="s">
        <v>262</v>
      </c>
      <c r="B48" s="50" t="s">
        <v>193</v>
      </c>
      <c r="C48" s="58">
        <v>0</v>
      </c>
      <c r="D48" s="58">
        <v>0</v>
      </c>
      <c r="E48" s="58">
        <v>0</v>
      </c>
      <c r="F48" s="58">
        <v>0</v>
      </c>
      <c r="G48" s="58">
        <v>0</v>
      </c>
      <c r="H48" s="58">
        <v>0.45</v>
      </c>
      <c r="I48" s="58">
        <v>0</v>
      </c>
      <c r="J48" s="58">
        <v>0</v>
      </c>
      <c r="K48" s="58">
        <v>0</v>
      </c>
      <c r="L48" s="58">
        <v>0.45</v>
      </c>
    </row>
    <row r="49" spans="1:12" ht="12.75" x14ac:dyDescent="0.2">
      <c r="A49" s="53" t="s">
        <v>261</v>
      </c>
      <c r="B49" s="53" t="s">
        <v>189</v>
      </c>
      <c r="C49" s="59">
        <v>0.25</v>
      </c>
      <c r="D49" s="59">
        <v>0.96299999999999997</v>
      </c>
      <c r="E49" s="59">
        <v>-1.536</v>
      </c>
      <c r="F49" s="59">
        <v>2.4620000000000002</v>
      </c>
      <c r="G49" s="59">
        <v>1.7569999999999999</v>
      </c>
      <c r="H49" s="59">
        <v>3.371</v>
      </c>
      <c r="I49" s="59">
        <v>3.048</v>
      </c>
      <c r="J49" s="59">
        <v>0.90600000000000003</v>
      </c>
      <c r="K49" s="59">
        <v>0.58499999999999996</v>
      </c>
      <c r="L49" s="59">
        <v>11.807</v>
      </c>
    </row>
    <row r="50" spans="1:12" ht="12.75" x14ac:dyDescent="0.2">
      <c r="A50" s="174" t="s">
        <v>217</v>
      </c>
      <c r="B50" s="174"/>
      <c r="C50" s="111">
        <f t="shared" ref="C50:L50" si="3">SUM(C44:C49)</f>
        <v>5.08</v>
      </c>
      <c r="D50" s="111">
        <f t="shared" si="3"/>
        <v>11.982999999999999</v>
      </c>
      <c r="E50" s="111">
        <f t="shared" si="3"/>
        <v>24.037999999999997</v>
      </c>
      <c r="F50" s="111">
        <f t="shared" si="3"/>
        <v>30.483999999999998</v>
      </c>
      <c r="G50" s="111">
        <f t="shared" si="3"/>
        <v>18.037000000000003</v>
      </c>
      <c r="H50" s="111">
        <f t="shared" si="3"/>
        <v>32.335000000000001</v>
      </c>
      <c r="I50" s="111">
        <f t="shared" si="3"/>
        <v>21.338000000000001</v>
      </c>
      <c r="J50" s="111">
        <f t="shared" si="3"/>
        <v>8.6890000000000001</v>
      </c>
      <c r="K50" s="111">
        <f t="shared" si="3"/>
        <v>68.727999999999994</v>
      </c>
      <c r="L50" s="111">
        <f t="shared" si="3"/>
        <v>220.71099999999998</v>
      </c>
    </row>
    <row r="51" spans="1:12" s="162" customFormat="1" ht="12.75" x14ac:dyDescent="0.2">
      <c r="A51" s="175"/>
    </row>
    <row r="52" spans="1:12" ht="12.75" x14ac:dyDescent="0.2">
      <c r="A52" s="176" t="s">
        <v>260</v>
      </c>
      <c r="B52" s="176"/>
      <c r="C52" s="113">
        <f t="shared" ref="C52:L52" si="4">C40+C50</f>
        <v>224.61100000000002</v>
      </c>
      <c r="D52" s="113">
        <f t="shared" si="4"/>
        <v>551.68299999999999</v>
      </c>
      <c r="E52" s="113">
        <f t="shared" si="4"/>
        <v>1414.9069999999999</v>
      </c>
      <c r="F52" s="113">
        <f t="shared" si="4"/>
        <v>1377.4569999999999</v>
      </c>
      <c r="G52" s="113">
        <f t="shared" si="4"/>
        <v>607.66200000000003</v>
      </c>
      <c r="H52" s="113">
        <f t="shared" si="4"/>
        <v>1116.989</v>
      </c>
      <c r="I52" s="113">
        <f t="shared" si="4"/>
        <v>766.44899999999996</v>
      </c>
      <c r="J52" s="113">
        <f t="shared" si="4"/>
        <v>407.54700000000003</v>
      </c>
      <c r="K52" s="113">
        <f t="shared" si="4"/>
        <v>2297.1330000000003</v>
      </c>
      <c r="L52" s="113">
        <f t="shared" si="4"/>
        <v>8764.4369999999999</v>
      </c>
    </row>
    <row r="53" spans="1:12" s="162" customFormat="1" ht="12.75" x14ac:dyDescent="0.2">
      <c r="A53" s="155"/>
    </row>
    <row r="54" spans="1:12" ht="12.75" x14ac:dyDescent="0.2">
      <c r="A54" s="177" t="s">
        <v>259</v>
      </c>
      <c r="B54" s="177"/>
      <c r="C54" s="114">
        <f t="shared" ref="C54:L54" si="5">C36+C52</f>
        <v>927.16</v>
      </c>
      <c r="D54" s="114">
        <f t="shared" si="5"/>
        <v>1995.7549999999999</v>
      </c>
      <c r="E54" s="114">
        <f t="shared" si="5"/>
        <v>5287.5990000000002</v>
      </c>
      <c r="F54" s="114">
        <f t="shared" si="5"/>
        <v>4981.0599999999995</v>
      </c>
      <c r="G54" s="114">
        <f t="shared" si="5"/>
        <v>2000.027</v>
      </c>
      <c r="H54" s="114">
        <f t="shared" si="5"/>
        <v>4229.1239999999998</v>
      </c>
      <c r="I54" s="114">
        <f t="shared" si="5"/>
        <v>2601.8620000000001</v>
      </c>
      <c r="J54" s="114">
        <f t="shared" si="5"/>
        <v>1370.6030000000001</v>
      </c>
      <c r="K54" s="114">
        <f t="shared" si="5"/>
        <v>6637.08</v>
      </c>
      <c r="L54" s="114">
        <f t="shared" si="5"/>
        <v>30030.275000000001</v>
      </c>
    </row>
    <row r="56" spans="1:12" s="154" customFormat="1" ht="12.75" x14ac:dyDescent="0.2">
      <c r="A56" s="175" t="s">
        <v>258</v>
      </c>
    </row>
    <row r="57" spans="1:12" s="154" customFormat="1" ht="106.5" customHeight="1" x14ac:dyDescent="0.2">
      <c r="A57" s="180" t="s">
        <v>257</v>
      </c>
    </row>
  </sheetData>
  <mergeCells count="23">
    <mergeCell ref="A53:XFD53"/>
    <mergeCell ref="A54:B54"/>
    <mergeCell ref="A35:XFD35"/>
    <mergeCell ref="A36:B36"/>
    <mergeCell ref="A37:XFD37"/>
    <mergeCell ref="A39:XFD39"/>
    <mergeCell ref="A41:XFD41"/>
    <mergeCell ref="A1:XFD1"/>
    <mergeCell ref="A2:XFD2"/>
    <mergeCell ref="A57:XFD57"/>
    <mergeCell ref="A56:XFD56"/>
    <mergeCell ref="A3:XFD3"/>
    <mergeCell ref="A5:XFD5"/>
    <mergeCell ref="A43:XFD43"/>
    <mergeCell ref="A7:XFD7"/>
    <mergeCell ref="A9:XFD9"/>
    <mergeCell ref="A11:XFD11"/>
    <mergeCell ref="A26:B26"/>
    <mergeCell ref="A27:XFD27"/>
    <mergeCell ref="A34:B34"/>
    <mergeCell ref="A50:B50"/>
    <mergeCell ref="A51:XFD51"/>
    <mergeCell ref="A52:B52"/>
  </mergeCells>
  <pageMargins left="0.70866141732283472" right="0.70866141732283472" top="0.78740157480314965" bottom="0.78740157480314965" header="0.31496062992125984" footer="0.31496062992125984"/>
  <pageSetup paperSize="9" scale="89" orientation="landscape" r:id="rId1"/>
  <rowBreaks count="1" manualBreakCount="1">
    <brk id="37"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9"/>
  <sheetViews>
    <sheetView zoomScaleNormal="100" workbookViewId="0">
      <selection sqref="A1:XFD1"/>
    </sheetView>
  </sheetViews>
  <sheetFormatPr baseColWidth="10" defaultRowHeight="12" x14ac:dyDescent="0.2"/>
  <cols>
    <col min="1" max="1" width="43" style="33" bestFit="1" customWidth="1"/>
    <col min="2" max="2" width="50.5703125" style="33" bestFit="1" customWidth="1"/>
    <col min="3" max="11" width="7.140625" style="57" customWidth="1"/>
    <col min="12" max="12" width="9" style="57" bestFit="1" customWidth="1"/>
    <col min="13" max="16384" width="11.42578125" style="33"/>
  </cols>
  <sheetData>
    <row r="1" spans="1:12" s="154" customFormat="1" ht="12.75" x14ac:dyDescent="0.2">
      <c r="A1" s="179" t="s">
        <v>311</v>
      </c>
      <c r="B1" s="179"/>
      <c r="C1" s="179"/>
      <c r="D1" s="179"/>
      <c r="E1" s="179"/>
      <c r="F1" s="179"/>
      <c r="G1" s="179"/>
      <c r="H1" s="179"/>
      <c r="I1" s="179"/>
      <c r="J1" s="179"/>
      <c r="K1" s="179"/>
      <c r="L1" s="179"/>
    </row>
    <row r="2" spans="1:12" s="154" customFormat="1" ht="12.75" x14ac:dyDescent="0.2">
      <c r="A2" s="175" t="s">
        <v>6</v>
      </c>
      <c r="B2" s="175"/>
      <c r="C2" s="175"/>
      <c r="D2" s="175"/>
      <c r="E2" s="175"/>
      <c r="F2" s="175"/>
      <c r="G2" s="175"/>
      <c r="H2" s="175"/>
      <c r="I2" s="175"/>
      <c r="J2" s="175"/>
      <c r="K2" s="175"/>
      <c r="L2" s="175"/>
    </row>
    <row r="3" spans="1:12" s="154" customFormat="1" ht="12.75" x14ac:dyDescent="0.2">
      <c r="A3" s="155"/>
      <c r="B3" s="155"/>
      <c r="C3" s="155"/>
      <c r="D3" s="155"/>
      <c r="E3" s="155"/>
      <c r="F3" s="155"/>
      <c r="G3" s="155"/>
      <c r="H3" s="155"/>
      <c r="I3" s="155"/>
      <c r="J3" s="155"/>
      <c r="K3" s="155"/>
      <c r="L3" s="155"/>
    </row>
    <row r="4" spans="1:12" ht="12.75" x14ac:dyDescent="0.2">
      <c r="A4" s="37" t="s">
        <v>310</v>
      </c>
      <c r="B4" s="102"/>
      <c r="C4" s="103" t="s">
        <v>299</v>
      </c>
      <c r="D4" s="103" t="s">
        <v>298</v>
      </c>
      <c r="E4" s="103" t="s">
        <v>297</v>
      </c>
      <c r="F4" s="103" t="s">
        <v>296</v>
      </c>
      <c r="G4" s="103" t="s">
        <v>295</v>
      </c>
      <c r="H4" s="103" t="s">
        <v>294</v>
      </c>
      <c r="I4" s="103" t="s">
        <v>52</v>
      </c>
      <c r="J4" s="103" t="s">
        <v>293</v>
      </c>
      <c r="K4" s="103" t="s">
        <v>50</v>
      </c>
      <c r="L4" s="103" t="s">
        <v>9</v>
      </c>
    </row>
    <row r="5" spans="1:12" s="155" customFormat="1" ht="12.75" x14ac:dyDescent="0.2"/>
    <row r="6" spans="1:12" s="47" customFormat="1" ht="12.75" x14ac:dyDescent="0.2">
      <c r="A6" s="37"/>
      <c r="B6" s="93" t="s">
        <v>292</v>
      </c>
      <c r="C6" s="116"/>
      <c r="D6" s="116"/>
      <c r="E6" s="116"/>
      <c r="F6" s="116"/>
      <c r="G6" s="116"/>
      <c r="H6" s="116"/>
      <c r="I6" s="116"/>
      <c r="J6" s="116"/>
      <c r="K6" s="116"/>
      <c r="L6" s="116"/>
    </row>
    <row r="7" spans="1:12" s="181" customFormat="1" ht="12.75" x14ac:dyDescent="0.2"/>
    <row r="8" spans="1:12" s="47" customFormat="1" ht="12.75" x14ac:dyDescent="0.2">
      <c r="A8" s="37"/>
      <c r="B8" s="37" t="s">
        <v>267</v>
      </c>
      <c r="C8" s="115">
        <v>482.63400000000001</v>
      </c>
      <c r="D8" s="115">
        <v>974.84400000000005</v>
      </c>
      <c r="E8" s="115">
        <v>2727.0569999999998</v>
      </c>
      <c r="F8" s="115">
        <v>2371.7310000000002</v>
      </c>
      <c r="G8" s="115">
        <v>949.37</v>
      </c>
      <c r="H8" s="115">
        <v>2041.1110000000001</v>
      </c>
      <c r="I8" s="115">
        <v>1236.155</v>
      </c>
      <c r="J8" s="115">
        <v>663.94799999999998</v>
      </c>
      <c r="K8" s="115">
        <v>3039.895</v>
      </c>
      <c r="L8" s="115">
        <v>14486.745999999999</v>
      </c>
    </row>
    <row r="9" spans="1:12" s="179" customFormat="1" ht="12.75" x14ac:dyDescent="0.2"/>
    <row r="10" spans="1:12" s="47" customFormat="1" ht="12.75" x14ac:dyDescent="0.2">
      <c r="A10" s="93"/>
      <c r="B10" s="93" t="s">
        <v>204</v>
      </c>
      <c r="C10" s="117"/>
      <c r="D10" s="93"/>
      <c r="E10" s="93"/>
      <c r="F10" s="93"/>
      <c r="G10" s="93"/>
      <c r="H10" s="93"/>
      <c r="I10" s="93"/>
      <c r="J10" s="93"/>
      <c r="K10" s="93"/>
      <c r="L10" s="117"/>
    </row>
    <row r="11" spans="1:12" s="154" customFormat="1" ht="12.75" x14ac:dyDescent="0.2">
      <c r="A11" s="175"/>
    </row>
    <row r="12" spans="1:12" s="19" customFormat="1" ht="12.75" x14ac:dyDescent="0.2">
      <c r="A12" s="56" t="s">
        <v>253</v>
      </c>
      <c r="B12" s="19" t="s">
        <v>252</v>
      </c>
      <c r="C12" s="58">
        <v>0</v>
      </c>
      <c r="D12" s="58">
        <v>0</v>
      </c>
      <c r="E12" s="58">
        <v>3.956</v>
      </c>
      <c r="F12" s="58">
        <v>0</v>
      </c>
      <c r="G12" s="58">
        <v>0</v>
      </c>
      <c r="H12" s="58">
        <v>0</v>
      </c>
      <c r="I12" s="58">
        <v>0</v>
      </c>
      <c r="J12" s="58">
        <v>0</v>
      </c>
      <c r="K12" s="58">
        <v>0</v>
      </c>
      <c r="L12" s="58">
        <v>3.956</v>
      </c>
    </row>
    <row r="13" spans="1:12" s="19" customFormat="1" ht="14.25" x14ac:dyDescent="0.2">
      <c r="A13" s="56" t="s">
        <v>248</v>
      </c>
      <c r="B13" s="19" t="s">
        <v>290</v>
      </c>
      <c r="C13" s="58">
        <v>15.609</v>
      </c>
      <c r="D13" s="58">
        <v>38.936999999999998</v>
      </c>
      <c r="E13" s="58">
        <v>91.134</v>
      </c>
      <c r="F13" s="58">
        <v>89.744</v>
      </c>
      <c r="G13" s="58">
        <v>37.847000000000001</v>
      </c>
      <c r="H13" s="58">
        <v>79.658000000000001</v>
      </c>
      <c r="I13" s="58">
        <v>63.506999999999998</v>
      </c>
      <c r="J13" s="58">
        <v>21.715</v>
      </c>
      <c r="K13" s="58">
        <v>152.30000000000001</v>
      </c>
      <c r="L13" s="58">
        <v>590.452</v>
      </c>
    </row>
    <row r="14" spans="1:12" ht="12.75" x14ac:dyDescent="0.2">
      <c r="A14" s="50" t="s">
        <v>246</v>
      </c>
      <c r="B14" s="50" t="s">
        <v>288</v>
      </c>
      <c r="C14" s="58">
        <v>3.819</v>
      </c>
      <c r="D14" s="58">
        <v>10.241</v>
      </c>
      <c r="E14" s="58">
        <v>21.457999999999998</v>
      </c>
      <c r="F14" s="58">
        <v>20.331</v>
      </c>
      <c r="G14" s="58">
        <v>9.5459999999999994</v>
      </c>
      <c r="H14" s="58">
        <v>19.131</v>
      </c>
      <c r="I14" s="58">
        <v>11.852</v>
      </c>
      <c r="J14" s="58">
        <v>5.5190000000000001</v>
      </c>
      <c r="K14" s="58">
        <v>46.588999999999999</v>
      </c>
      <c r="L14" s="58">
        <v>148.48500000000001</v>
      </c>
    </row>
    <row r="15" spans="1:12" ht="12.75" x14ac:dyDescent="0.2">
      <c r="A15" s="49" t="s">
        <v>244</v>
      </c>
      <c r="B15" s="50" t="s">
        <v>243</v>
      </c>
      <c r="C15" s="58">
        <v>0</v>
      </c>
      <c r="D15" s="58">
        <v>1.8</v>
      </c>
      <c r="E15" s="58">
        <v>1.2689999999999999</v>
      </c>
      <c r="F15" s="58">
        <v>3.7639999999999998</v>
      </c>
      <c r="G15" s="58">
        <v>1.5</v>
      </c>
      <c r="H15" s="58">
        <v>2.4300000000000002</v>
      </c>
      <c r="I15" s="58">
        <v>1.925</v>
      </c>
      <c r="J15" s="58">
        <v>0.29699999999999999</v>
      </c>
      <c r="K15" s="58">
        <v>0</v>
      </c>
      <c r="L15" s="58">
        <v>12.984</v>
      </c>
    </row>
    <row r="16" spans="1:12" ht="14.25" x14ac:dyDescent="0.2">
      <c r="A16" s="50" t="s">
        <v>241</v>
      </c>
      <c r="B16" s="50" t="s">
        <v>285</v>
      </c>
      <c r="C16" s="58">
        <v>0</v>
      </c>
      <c r="D16" s="58">
        <v>4.2000000000000003E-2</v>
      </c>
      <c r="E16" s="58">
        <v>0.93700000000000006</v>
      </c>
      <c r="F16" s="58">
        <v>0.60599999999999998</v>
      </c>
      <c r="G16" s="58">
        <v>4.9000000000000002E-2</v>
      </c>
      <c r="H16" s="58">
        <v>0.65300000000000002</v>
      </c>
      <c r="I16" s="58">
        <v>0.48199999999999998</v>
      </c>
      <c r="J16" s="58">
        <v>0.28100000000000003</v>
      </c>
      <c r="K16" s="58">
        <v>2.3250000000000002</v>
      </c>
      <c r="L16" s="58">
        <v>5.3760000000000003</v>
      </c>
    </row>
    <row r="17" spans="1:12" s="50" customFormat="1" ht="12.75" x14ac:dyDescent="0.2">
      <c r="A17" s="50" t="s">
        <v>237</v>
      </c>
      <c r="B17" s="50" t="s">
        <v>236</v>
      </c>
      <c r="C17" s="58">
        <v>4</v>
      </c>
      <c r="D17" s="58">
        <v>0</v>
      </c>
      <c r="E17" s="58">
        <v>0</v>
      </c>
      <c r="F17" s="58">
        <v>0</v>
      </c>
      <c r="G17" s="58">
        <v>0</v>
      </c>
      <c r="H17" s="58">
        <v>0</v>
      </c>
      <c r="I17" s="58">
        <v>0</v>
      </c>
      <c r="J17" s="58">
        <v>0</v>
      </c>
      <c r="K17" s="58">
        <v>1</v>
      </c>
      <c r="L17" s="58">
        <v>5</v>
      </c>
    </row>
    <row r="18" spans="1:12" ht="14.25" x14ac:dyDescent="0.2">
      <c r="A18" s="50"/>
      <c r="B18" s="50" t="s">
        <v>283</v>
      </c>
      <c r="C18" s="58">
        <v>2.6819999999999999</v>
      </c>
      <c r="D18" s="58">
        <v>5.4690000000000003</v>
      </c>
      <c r="E18" s="58">
        <v>16.861999999999998</v>
      </c>
      <c r="F18" s="58">
        <v>15.56</v>
      </c>
      <c r="G18" s="58">
        <v>5.7830000000000004</v>
      </c>
      <c r="H18" s="58">
        <v>11.211</v>
      </c>
      <c r="I18" s="58">
        <v>7.3920000000000003</v>
      </c>
      <c r="J18" s="58">
        <v>4.4710000000000001</v>
      </c>
      <c r="K18" s="58">
        <v>19.544</v>
      </c>
      <c r="L18" s="58">
        <v>88.974000000000004</v>
      </c>
    </row>
    <row r="19" spans="1:12" ht="12.75" x14ac:dyDescent="0.2">
      <c r="A19" s="50" t="s">
        <v>234</v>
      </c>
      <c r="B19" s="50" t="s">
        <v>233</v>
      </c>
      <c r="C19" s="58">
        <v>8.0660000000000007</v>
      </c>
      <c r="D19" s="58">
        <v>13.23</v>
      </c>
      <c r="E19" s="58">
        <v>44.222999999999999</v>
      </c>
      <c r="F19" s="58">
        <v>33.613</v>
      </c>
      <c r="G19" s="58">
        <v>12.618</v>
      </c>
      <c r="H19" s="58">
        <v>34.484999999999999</v>
      </c>
      <c r="I19" s="58">
        <v>16.882999999999999</v>
      </c>
      <c r="J19" s="58">
        <v>10.247999999999999</v>
      </c>
      <c r="K19" s="58">
        <v>40.843000000000004</v>
      </c>
      <c r="L19" s="58">
        <v>214.21</v>
      </c>
    </row>
    <row r="20" spans="1:12" ht="12.75" x14ac:dyDescent="0.2">
      <c r="A20" s="50" t="s">
        <v>232</v>
      </c>
      <c r="B20" s="50" t="s">
        <v>231</v>
      </c>
      <c r="C20" s="58">
        <v>1.4630000000000001</v>
      </c>
      <c r="D20" s="58">
        <v>2.883</v>
      </c>
      <c r="E20" s="58">
        <v>8.2859999999999996</v>
      </c>
      <c r="F20" s="58">
        <v>7.2709999999999999</v>
      </c>
      <c r="G20" s="58">
        <v>2.7269999999999999</v>
      </c>
      <c r="H20" s="58">
        <v>6.2240000000000002</v>
      </c>
      <c r="I20" s="58">
        <v>3.6339999999999999</v>
      </c>
      <c r="J20" s="58">
        <v>1.897</v>
      </c>
      <c r="K20" s="58">
        <v>8.7159999999999993</v>
      </c>
      <c r="L20" s="58">
        <v>43.1</v>
      </c>
    </row>
    <row r="21" spans="1:12" ht="12.75" x14ac:dyDescent="0.2">
      <c r="A21" s="50"/>
      <c r="B21" s="50" t="s">
        <v>280</v>
      </c>
      <c r="C21" s="58"/>
      <c r="D21" s="58"/>
      <c r="E21" s="58"/>
      <c r="F21" s="58"/>
      <c r="G21" s="58"/>
      <c r="H21" s="58"/>
      <c r="I21" s="58"/>
      <c r="J21" s="58"/>
      <c r="K21" s="58"/>
      <c r="L21" s="58"/>
    </row>
    <row r="22" spans="1:12" ht="12.75" x14ac:dyDescent="0.2">
      <c r="A22" s="50" t="s">
        <v>309</v>
      </c>
      <c r="B22" s="50" t="s">
        <v>228</v>
      </c>
      <c r="C22" s="58">
        <v>2.3E-2</v>
      </c>
      <c r="D22" s="58">
        <v>0</v>
      </c>
      <c r="E22" s="58">
        <v>11.5</v>
      </c>
      <c r="F22" s="58">
        <v>29.693999999999999</v>
      </c>
      <c r="G22" s="58">
        <v>7.7069999999999999</v>
      </c>
      <c r="H22" s="58">
        <v>5.0579999999999998</v>
      </c>
      <c r="I22" s="58">
        <v>8.6999999999999993</v>
      </c>
      <c r="J22" s="58">
        <v>0.76600000000000001</v>
      </c>
      <c r="K22" s="58">
        <v>0</v>
      </c>
      <c r="L22" s="58">
        <v>63.448</v>
      </c>
    </row>
    <row r="23" spans="1:12" ht="12.75" x14ac:dyDescent="0.2">
      <c r="A23" s="50" t="s">
        <v>308</v>
      </c>
      <c r="B23" s="50" t="s">
        <v>226</v>
      </c>
      <c r="C23" s="58">
        <v>0</v>
      </c>
      <c r="D23" s="58">
        <v>0.747</v>
      </c>
      <c r="E23" s="58">
        <v>0.7</v>
      </c>
      <c r="F23" s="58">
        <v>0.77400000000000002</v>
      </c>
      <c r="G23" s="58">
        <v>1.5509999999999999</v>
      </c>
      <c r="H23" s="58">
        <v>5.1950000000000003</v>
      </c>
      <c r="I23" s="58">
        <v>2.35</v>
      </c>
      <c r="J23" s="58">
        <v>0.49099999999999999</v>
      </c>
      <c r="K23" s="58">
        <v>0</v>
      </c>
      <c r="L23" s="58">
        <v>11.807</v>
      </c>
    </row>
    <row r="24" spans="1:12" ht="12.75" x14ac:dyDescent="0.2">
      <c r="A24" s="50" t="s">
        <v>225</v>
      </c>
      <c r="B24" s="50" t="s">
        <v>224</v>
      </c>
      <c r="C24" s="58">
        <v>0.124</v>
      </c>
      <c r="D24" s="58">
        <v>0.25600000000000001</v>
      </c>
      <c r="E24" s="58">
        <v>0.67700000000000005</v>
      </c>
      <c r="F24" s="58">
        <v>0.58199999999999996</v>
      </c>
      <c r="G24" s="58">
        <v>0.22900000000000001</v>
      </c>
      <c r="H24" s="58">
        <v>0.52500000000000002</v>
      </c>
      <c r="I24" s="58">
        <v>0.313</v>
      </c>
      <c r="J24" s="58">
        <v>0.14599999999999999</v>
      </c>
      <c r="K24" s="58">
        <v>0.60099999999999998</v>
      </c>
      <c r="L24" s="58">
        <v>3.452</v>
      </c>
    </row>
    <row r="25" spans="1:12" ht="12.75" x14ac:dyDescent="0.2">
      <c r="A25" s="50" t="s">
        <v>307</v>
      </c>
      <c r="B25" s="50" t="s">
        <v>222</v>
      </c>
      <c r="C25" s="58">
        <v>1.2470000000000001</v>
      </c>
      <c r="D25" s="58">
        <v>3.024</v>
      </c>
      <c r="E25" s="58">
        <v>7.2460000000000004</v>
      </c>
      <c r="F25" s="58">
        <v>6.2119999999999997</v>
      </c>
      <c r="G25" s="58">
        <v>2.5089999999999999</v>
      </c>
      <c r="H25" s="58">
        <v>5.3440000000000003</v>
      </c>
      <c r="I25" s="58">
        <v>3.2</v>
      </c>
      <c r="J25" s="58">
        <v>1.673</v>
      </c>
      <c r="K25" s="58">
        <v>9.64</v>
      </c>
      <c r="L25" s="58">
        <v>40.093000000000004</v>
      </c>
    </row>
    <row r="26" spans="1:12" ht="12.75" x14ac:dyDescent="0.2">
      <c r="A26" s="50" t="s">
        <v>221</v>
      </c>
      <c r="B26" s="50" t="s">
        <v>306</v>
      </c>
      <c r="C26" s="58">
        <v>0</v>
      </c>
      <c r="D26" s="58">
        <v>0</v>
      </c>
      <c r="E26" s="58">
        <v>0</v>
      </c>
      <c r="F26" s="58">
        <v>0</v>
      </c>
      <c r="G26" s="58">
        <v>0</v>
      </c>
      <c r="H26" s="58">
        <v>16.7</v>
      </c>
      <c r="I26" s="58">
        <v>0</v>
      </c>
      <c r="J26" s="58">
        <v>0</v>
      </c>
      <c r="K26" s="58">
        <v>0</v>
      </c>
      <c r="L26" s="58">
        <v>16.7</v>
      </c>
    </row>
    <row r="27" spans="1:12" ht="12.75" x14ac:dyDescent="0.2">
      <c r="A27" s="53" t="s">
        <v>219</v>
      </c>
      <c r="B27" s="53" t="s">
        <v>218</v>
      </c>
      <c r="C27" s="59">
        <v>0</v>
      </c>
      <c r="D27" s="59">
        <v>0</v>
      </c>
      <c r="E27" s="59">
        <v>0</v>
      </c>
      <c r="F27" s="59">
        <v>0</v>
      </c>
      <c r="G27" s="59">
        <v>0.16800000000000001</v>
      </c>
      <c r="H27" s="59">
        <v>1.3129999999999999</v>
      </c>
      <c r="I27" s="59">
        <v>0</v>
      </c>
      <c r="J27" s="59">
        <v>0.11700000000000001</v>
      </c>
      <c r="K27" s="59">
        <v>0</v>
      </c>
      <c r="L27" s="59">
        <v>1.5980000000000001</v>
      </c>
    </row>
    <row r="28" spans="1:12" ht="12.75" x14ac:dyDescent="0.2">
      <c r="A28" s="174" t="s">
        <v>217</v>
      </c>
      <c r="B28" s="174"/>
      <c r="C28" s="111">
        <f t="shared" ref="C28:L28" si="0">SUM(C12:C27)</f>
        <v>37.033000000000008</v>
      </c>
      <c r="D28" s="111">
        <f t="shared" si="0"/>
        <v>76.628999999999991</v>
      </c>
      <c r="E28" s="111">
        <f t="shared" si="0"/>
        <v>208.24799999999999</v>
      </c>
      <c r="F28" s="111">
        <f t="shared" si="0"/>
        <v>208.15099999999995</v>
      </c>
      <c r="G28" s="111">
        <f t="shared" si="0"/>
        <v>82.234000000000009</v>
      </c>
      <c r="H28" s="111">
        <f t="shared" si="0"/>
        <v>187.92699999999996</v>
      </c>
      <c r="I28" s="111">
        <f t="shared" si="0"/>
        <v>120.23799999999999</v>
      </c>
      <c r="J28" s="111">
        <f t="shared" si="0"/>
        <v>47.620999999999995</v>
      </c>
      <c r="K28" s="111">
        <f t="shared" si="0"/>
        <v>281.55799999999999</v>
      </c>
      <c r="L28" s="111">
        <f t="shared" si="0"/>
        <v>1249.6350000000002</v>
      </c>
    </row>
    <row r="29" spans="1:12" s="162" customFormat="1" ht="12.75" x14ac:dyDescent="0.2">
      <c r="A29" s="175"/>
    </row>
    <row r="30" spans="1:12" ht="12.75" x14ac:dyDescent="0.2">
      <c r="A30" s="19"/>
      <c r="B30" s="93" t="s">
        <v>216</v>
      </c>
      <c r="C30" s="60"/>
      <c r="D30" s="60"/>
      <c r="E30" s="60"/>
      <c r="F30" s="60"/>
      <c r="G30" s="60"/>
      <c r="H30" s="60"/>
      <c r="I30" s="60"/>
      <c r="J30" s="60"/>
      <c r="K30" s="60"/>
      <c r="L30" s="60"/>
    </row>
    <row r="31" spans="1:12" ht="14.25" x14ac:dyDescent="0.2">
      <c r="A31" s="50"/>
      <c r="B31" s="50" t="s">
        <v>215</v>
      </c>
      <c r="C31" s="58">
        <v>192.107</v>
      </c>
      <c r="D31" s="58">
        <v>387.935</v>
      </c>
      <c r="E31" s="58">
        <v>962.08699999999999</v>
      </c>
      <c r="F31" s="58">
        <v>901.274</v>
      </c>
      <c r="G31" s="58">
        <v>344.58100000000002</v>
      </c>
      <c r="H31" s="58">
        <v>792.88499999999999</v>
      </c>
      <c r="I31" s="58">
        <v>451.16</v>
      </c>
      <c r="J31" s="58">
        <v>247.34299999999999</v>
      </c>
      <c r="K31" s="58">
        <v>774.25900000000001</v>
      </c>
      <c r="L31" s="58">
        <v>5053.63</v>
      </c>
    </row>
    <row r="32" spans="1:12" ht="14.25" x14ac:dyDescent="0.2">
      <c r="A32" s="50" t="s">
        <v>214</v>
      </c>
      <c r="B32" s="50" t="s">
        <v>273</v>
      </c>
      <c r="C32" s="58">
        <v>22.672000000000001</v>
      </c>
      <c r="D32" s="58">
        <v>54.756999999999998</v>
      </c>
      <c r="E32" s="58">
        <v>156.96600000000001</v>
      </c>
      <c r="F32" s="58">
        <v>215.52199999999999</v>
      </c>
      <c r="G32" s="58">
        <v>68.503</v>
      </c>
      <c r="H32" s="58">
        <v>27.385000000000002</v>
      </c>
      <c r="I32" s="58">
        <v>80.100999999999999</v>
      </c>
      <c r="J32" s="58">
        <v>42.249000000000002</v>
      </c>
      <c r="K32" s="58">
        <v>333.13</v>
      </c>
      <c r="L32" s="58">
        <v>1001.2859999999999</v>
      </c>
    </row>
    <row r="33" spans="1:12" ht="14.25" x14ac:dyDescent="0.2">
      <c r="A33" s="49" t="s">
        <v>212</v>
      </c>
      <c r="B33" s="50" t="s">
        <v>272</v>
      </c>
      <c r="C33" s="58">
        <v>2.9580000000000002</v>
      </c>
      <c r="D33" s="58">
        <v>5.0819999999999999</v>
      </c>
      <c r="E33" s="58">
        <v>13.29</v>
      </c>
      <c r="F33" s="58">
        <v>14.391999999999999</v>
      </c>
      <c r="G33" s="58">
        <v>5.274</v>
      </c>
      <c r="H33" s="58">
        <v>16.013999999999999</v>
      </c>
      <c r="I33" s="58">
        <v>7.62</v>
      </c>
      <c r="J33" s="58">
        <v>3.843</v>
      </c>
      <c r="K33" s="58">
        <v>18.486000000000001</v>
      </c>
      <c r="L33" s="58">
        <v>86.956999999999994</v>
      </c>
    </row>
    <row r="34" spans="1:12" ht="14.25" x14ac:dyDescent="0.2">
      <c r="A34" s="50" t="s">
        <v>305</v>
      </c>
      <c r="B34" s="50" t="s">
        <v>271</v>
      </c>
      <c r="C34" s="58">
        <v>0</v>
      </c>
      <c r="D34" s="58">
        <v>0</v>
      </c>
      <c r="E34" s="58">
        <v>0</v>
      </c>
      <c r="F34" s="58">
        <v>0</v>
      </c>
      <c r="G34" s="58">
        <v>0</v>
      </c>
      <c r="H34" s="58">
        <v>16.704000000000001</v>
      </c>
      <c r="I34" s="58">
        <v>14.396000000000001</v>
      </c>
      <c r="J34" s="58">
        <v>0</v>
      </c>
      <c r="K34" s="58">
        <v>0</v>
      </c>
      <c r="L34" s="58">
        <v>31.100999999999999</v>
      </c>
    </row>
    <row r="35" spans="1:12" ht="12.75" x14ac:dyDescent="0.2">
      <c r="A35" s="53" t="s">
        <v>209</v>
      </c>
      <c r="B35" s="53" t="s">
        <v>208</v>
      </c>
      <c r="C35" s="59">
        <v>0</v>
      </c>
      <c r="D35" s="59">
        <v>0</v>
      </c>
      <c r="E35" s="59">
        <v>0</v>
      </c>
      <c r="F35" s="59">
        <v>0</v>
      </c>
      <c r="G35" s="59">
        <v>0</v>
      </c>
      <c r="H35" s="59">
        <v>0</v>
      </c>
      <c r="I35" s="59">
        <v>0</v>
      </c>
      <c r="J35" s="59">
        <v>0</v>
      </c>
      <c r="K35" s="59">
        <v>78</v>
      </c>
      <c r="L35" s="59">
        <v>78</v>
      </c>
    </row>
    <row r="36" spans="1:12" ht="12.75" x14ac:dyDescent="0.2">
      <c r="A36" s="182" t="s">
        <v>207</v>
      </c>
      <c r="B36" s="182"/>
      <c r="C36" s="112">
        <f t="shared" ref="C36:L36" si="1">SUM(C31:C35)</f>
        <v>217.73699999999999</v>
      </c>
      <c r="D36" s="112">
        <f t="shared" si="1"/>
        <v>447.774</v>
      </c>
      <c r="E36" s="112">
        <f t="shared" si="1"/>
        <v>1132.3429999999998</v>
      </c>
      <c r="F36" s="112">
        <f t="shared" si="1"/>
        <v>1131.1880000000001</v>
      </c>
      <c r="G36" s="112">
        <f t="shared" si="1"/>
        <v>418.358</v>
      </c>
      <c r="H36" s="112">
        <f t="shared" si="1"/>
        <v>852.98799999999994</v>
      </c>
      <c r="I36" s="112">
        <f t="shared" si="1"/>
        <v>553.27699999999993</v>
      </c>
      <c r="J36" s="112">
        <f t="shared" si="1"/>
        <v>293.435</v>
      </c>
      <c r="K36" s="112">
        <f t="shared" si="1"/>
        <v>1203.8750000000002</v>
      </c>
      <c r="L36" s="112">
        <f t="shared" si="1"/>
        <v>6250.9740000000002</v>
      </c>
    </row>
    <row r="37" spans="1:12" s="162" customFormat="1" ht="12.75" x14ac:dyDescent="0.2">
      <c r="A37" s="155"/>
    </row>
    <row r="38" spans="1:12" ht="12.75" x14ac:dyDescent="0.2">
      <c r="A38" s="182" t="s">
        <v>269</v>
      </c>
      <c r="B38" s="182"/>
      <c r="C38" s="112">
        <f t="shared" ref="C38:L38" si="2">C8+C28+C36</f>
        <v>737.404</v>
      </c>
      <c r="D38" s="112">
        <f t="shared" si="2"/>
        <v>1499.2469999999998</v>
      </c>
      <c r="E38" s="112">
        <f t="shared" si="2"/>
        <v>4067.6479999999997</v>
      </c>
      <c r="F38" s="112">
        <f t="shared" si="2"/>
        <v>3711.07</v>
      </c>
      <c r="G38" s="112">
        <f t="shared" si="2"/>
        <v>1449.962</v>
      </c>
      <c r="H38" s="112">
        <f t="shared" si="2"/>
        <v>3082.0259999999998</v>
      </c>
      <c r="I38" s="112">
        <f t="shared" si="2"/>
        <v>1909.67</v>
      </c>
      <c r="J38" s="112">
        <f t="shared" si="2"/>
        <v>1005.0039999999999</v>
      </c>
      <c r="K38" s="112">
        <f t="shared" si="2"/>
        <v>4525.3280000000004</v>
      </c>
      <c r="L38" s="112">
        <f t="shared" si="2"/>
        <v>21987.355</v>
      </c>
    </row>
    <row r="39" spans="1:12" s="162" customFormat="1" ht="12.75" x14ac:dyDescent="0.2">
      <c r="A39" s="155"/>
    </row>
    <row r="40" spans="1:12" s="37" customFormat="1" ht="12.75" x14ac:dyDescent="0.2">
      <c r="B40" s="37" t="s">
        <v>268</v>
      </c>
    </row>
    <row r="41" spans="1:12" s="183" customFormat="1" ht="12.75" x14ac:dyDescent="0.2">
      <c r="A41" s="179"/>
    </row>
    <row r="42" spans="1:12" s="47" customFormat="1" ht="12.75" x14ac:dyDescent="0.2">
      <c r="A42" s="37"/>
      <c r="B42" s="37" t="s">
        <v>267</v>
      </c>
      <c r="C42" s="115">
        <v>230.04</v>
      </c>
      <c r="D42" s="115">
        <v>559.62199999999996</v>
      </c>
      <c r="E42" s="115">
        <v>1464</v>
      </c>
      <c r="F42" s="115">
        <v>1403.6320000000001</v>
      </c>
      <c r="G42" s="115">
        <v>614.46699999999998</v>
      </c>
      <c r="H42" s="115">
        <v>1127.2429999999999</v>
      </c>
      <c r="I42" s="115">
        <v>775.18399999999997</v>
      </c>
      <c r="J42" s="115">
        <v>414.18599999999998</v>
      </c>
      <c r="K42" s="115">
        <v>2331.5279999999998</v>
      </c>
      <c r="L42" s="115">
        <v>8919.9030000000002</v>
      </c>
    </row>
    <row r="43" spans="1:12" s="183" customFormat="1" ht="12.75" x14ac:dyDescent="0.2">
      <c r="A43" s="179"/>
    </row>
    <row r="44" spans="1:12" s="47" customFormat="1" ht="12.75" x14ac:dyDescent="0.2">
      <c r="A44" s="93"/>
      <c r="B44" s="93" t="s">
        <v>204</v>
      </c>
      <c r="C44" s="93"/>
      <c r="D44" s="93"/>
      <c r="E44" s="93"/>
      <c r="F44" s="93"/>
      <c r="G44" s="93"/>
      <c r="H44" s="93"/>
      <c r="I44" s="93"/>
      <c r="J44" s="93"/>
      <c r="K44" s="93"/>
      <c r="L44" s="93"/>
    </row>
    <row r="45" spans="1:12" s="162" customFormat="1" ht="12.75" x14ac:dyDescent="0.2">
      <c r="A45" s="175"/>
    </row>
    <row r="46" spans="1:12" ht="12.75" x14ac:dyDescent="0.2">
      <c r="A46" s="50" t="s">
        <v>203</v>
      </c>
      <c r="B46" s="50" t="s">
        <v>202</v>
      </c>
      <c r="C46" s="58">
        <v>4.9329999999999998</v>
      </c>
      <c r="D46" s="58">
        <v>9.5860000000000003</v>
      </c>
      <c r="E46" s="58">
        <v>23.213999999999999</v>
      </c>
      <c r="F46" s="58">
        <v>21.763999999999999</v>
      </c>
      <c r="G46" s="58">
        <v>8.8800000000000008</v>
      </c>
      <c r="H46" s="58">
        <v>19.856999999999999</v>
      </c>
      <c r="I46" s="58">
        <v>10.858000000000001</v>
      </c>
      <c r="J46" s="58">
        <v>4.992</v>
      </c>
      <c r="K46" s="58">
        <v>20.309999999999999</v>
      </c>
      <c r="L46" s="58">
        <v>124.393</v>
      </c>
    </row>
    <row r="47" spans="1:12" ht="12.75" x14ac:dyDescent="0.2">
      <c r="A47" s="50" t="s">
        <v>200</v>
      </c>
      <c r="B47" s="50" t="s">
        <v>199</v>
      </c>
      <c r="C47" s="58">
        <v>0</v>
      </c>
      <c r="D47" s="58">
        <v>0</v>
      </c>
      <c r="E47" s="58">
        <v>2.3069999999999999</v>
      </c>
      <c r="F47" s="58">
        <v>0</v>
      </c>
      <c r="G47" s="58">
        <v>0</v>
      </c>
      <c r="H47" s="58">
        <v>0</v>
      </c>
      <c r="I47" s="58">
        <v>0</v>
      </c>
      <c r="J47" s="58">
        <v>0</v>
      </c>
      <c r="K47" s="58">
        <v>0</v>
      </c>
      <c r="L47" s="58">
        <v>2.3069999999999999</v>
      </c>
    </row>
    <row r="48" spans="1:12" ht="12.75" x14ac:dyDescent="0.2">
      <c r="A48" s="50" t="s">
        <v>198</v>
      </c>
      <c r="B48" s="50" t="s">
        <v>197</v>
      </c>
      <c r="C48" s="58">
        <v>0.13100000000000001</v>
      </c>
      <c r="D48" s="58">
        <v>0.79400000000000004</v>
      </c>
      <c r="E48" s="58">
        <v>1.097</v>
      </c>
      <c r="F48" s="58">
        <v>6.0649999999999995</v>
      </c>
      <c r="G48" s="58">
        <v>6.4239999999999995</v>
      </c>
      <c r="H48" s="58">
        <v>8.0629999999999988</v>
      </c>
      <c r="I48" s="58">
        <v>6.27</v>
      </c>
      <c r="J48" s="58">
        <v>2.976</v>
      </c>
      <c r="K48" s="58">
        <v>47.93</v>
      </c>
      <c r="L48" s="58">
        <v>79.75</v>
      </c>
    </row>
    <row r="49" spans="1:12" ht="12.75" x14ac:dyDescent="0.2">
      <c r="A49" s="50" t="s">
        <v>196</v>
      </c>
      <c r="B49" s="50" t="s">
        <v>195</v>
      </c>
      <c r="C49" s="58">
        <v>0</v>
      </c>
      <c r="D49" s="58">
        <v>1.2</v>
      </c>
      <c r="E49" s="58">
        <v>0</v>
      </c>
      <c r="F49" s="58">
        <v>1.764</v>
      </c>
      <c r="G49" s="58">
        <v>1.5</v>
      </c>
      <c r="H49" s="58">
        <v>1.988</v>
      </c>
      <c r="I49" s="58">
        <v>1.575</v>
      </c>
      <c r="J49" s="58">
        <v>0</v>
      </c>
      <c r="K49" s="58">
        <v>2.508</v>
      </c>
      <c r="L49" s="58">
        <v>10.534000000000001</v>
      </c>
    </row>
    <row r="50" spans="1:12" ht="12.75" x14ac:dyDescent="0.2">
      <c r="A50" s="50" t="s">
        <v>194</v>
      </c>
      <c r="B50" s="50" t="s">
        <v>193</v>
      </c>
      <c r="C50" s="58">
        <v>0</v>
      </c>
      <c r="D50" s="58">
        <v>0</v>
      </c>
      <c r="E50" s="58">
        <v>0</v>
      </c>
      <c r="F50" s="58">
        <v>0</v>
      </c>
      <c r="G50" s="58">
        <v>0</v>
      </c>
      <c r="H50" s="58">
        <v>0.42499999999999999</v>
      </c>
      <c r="I50" s="58">
        <v>0</v>
      </c>
      <c r="J50" s="58">
        <v>0</v>
      </c>
      <c r="K50" s="58">
        <v>0</v>
      </c>
      <c r="L50" s="58">
        <v>0.42499999999999999</v>
      </c>
    </row>
    <row r="51" spans="1:12" ht="12.75" x14ac:dyDescent="0.2">
      <c r="A51" s="53" t="s">
        <v>304</v>
      </c>
      <c r="B51" s="53" t="s">
        <v>189</v>
      </c>
      <c r="C51" s="59">
        <v>0.189</v>
      </c>
      <c r="D51" s="59">
        <v>1.97</v>
      </c>
      <c r="E51" s="59">
        <v>2.0529999999999999</v>
      </c>
      <c r="F51" s="59">
        <v>12.67</v>
      </c>
      <c r="G51" s="59">
        <v>2.8410000000000002</v>
      </c>
      <c r="H51" s="59">
        <v>9.2569999999999997</v>
      </c>
      <c r="I51" s="59">
        <v>4.6870000000000003</v>
      </c>
      <c r="J51" s="59">
        <v>0.442</v>
      </c>
      <c r="K51" s="59">
        <v>0.30199999999999999</v>
      </c>
      <c r="L51" s="59">
        <v>34.411000000000001</v>
      </c>
    </row>
    <row r="52" spans="1:12" ht="12.75" x14ac:dyDescent="0.2">
      <c r="A52" s="174" t="s">
        <v>217</v>
      </c>
      <c r="B52" s="174"/>
      <c r="C52" s="111">
        <f t="shared" ref="C52:L52" si="3">SUM(C46:C51)</f>
        <v>5.2530000000000001</v>
      </c>
      <c r="D52" s="111">
        <f t="shared" si="3"/>
        <v>13.55</v>
      </c>
      <c r="E52" s="111">
        <f t="shared" si="3"/>
        <v>28.670999999999999</v>
      </c>
      <c r="F52" s="111">
        <f t="shared" si="3"/>
        <v>42.262999999999998</v>
      </c>
      <c r="G52" s="111">
        <f t="shared" si="3"/>
        <v>19.645000000000003</v>
      </c>
      <c r="H52" s="111">
        <f t="shared" si="3"/>
        <v>39.589999999999996</v>
      </c>
      <c r="I52" s="111">
        <f t="shared" si="3"/>
        <v>23.39</v>
      </c>
      <c r="J52" s="111">
        <f t="shared" si="3"/>
        <v>8.41</v>
      </c>
      <c r="K52" s="111">
        <f t="shared" si="3"/>
        <v>71.05</v>
      </c>
      <c r="L52" s="111">
        <f t="shared" si="3"/>
        <v>251.82</v>
      </c>
    </row>
    <row r="53" spans="1:12" s="162" customFormat="1" ht="12.75" x14ac:dyDescent="0.2">
      <c r="A53" s="175"/>
    </row>
    <row r="54" spans="1:12" ht="12.75" x14ac:dyDescent="0.2">
      <c r="A54" s="176" t="s">
        <v>260</v>
      </c>
      <c r="B54" s="176"/>
      <c r="C54" s="113">
        <f t="shared" ref="C54:L54" si="4">C42+C52</f>
        <v>235.29300000000001</v>
      </c>
      <c r="D54" s="113">
        <f t="shared" si="4"/>
        <v>573.17199999999991</v>
      </c>
      <c r="E54" s="113">
        <f t="shared" si="4"/>
        <v>1492.671</v>
      </c>
      <c r="F54" s="113">
        <f t="shared" si="4"/>
        <v>1445.895</v>
      </c>
      <c r="G54" s="113">
        <f t="shared" si="4"/>
        <v>634.11199999999997</v>
      </c>
      <c r="H54" s="113">
        <f t="shared" si="4"/>
        <v>1166.8329999999999</v>
      </c>
      <c r="I54" s="113">
        <f t="shared" si="4"/>
        <v>798.57399999999996</v>
      </c>
      <c r="J54" s="113">
        <f t="shared" si="4"/>
        <v>422.596</v>
      </c>
      <c r="K54" s="113">
        <f t="shared" si="4"/>
        <v>2402.578</v>
      </c>
      <c r="L54" s="113">
        <f t="shared" si="4"/>
        <v>9171.723</v>
      </c>
    </row>
    <row r="55" spans="1:12" s="162" customFormat="1" ht="12.75" x14ac:dyDescent="0.2">
      <c r="A55" s="155"/>
    </row>
    <row r="56" spans="1:12" ht="12.75" x14ac:dyDescent="0.2">
      <c r="A56" s="177" t="s">
        <v>259</v>
      </c>
      <c r="B56" s="177"/>
      <c r="C56" s="114">
        <f t="shared" ref="C56:L56" si="5">C38+C54</f>
        <v>972.697</v>
      </c>
      <c r="D56" s="114">
        <f t="shared" si="5"/>
        <v>2072.4189999999999</v>
      </c>
      <c r="E56" s="114">
        <f t="shared" si="5"/>
        <v>5560.3189999999995</v>
      </c>
      <c r="F56" s="114">
        <f t="shared" si="5"/>
        <v>5156.9650000000001</v>
      </c>
      <c r="G56" s="114">
        <f t="shared" si="5"/>
        <v>2084.0740000000001</v>
      </c>
      <c r="H56" s="114">
        <f t="shared" si="5"/>
        <v>4248.8589999999995</v>
      </c>
      <c r="I56" s="114">
        <f t="shared" si="5"/>
        <v>2708.2440000000001</v>
      </c>
      <c r="J56" s="114">
        <f t="shared" si="5"/>
        <v>1427.6</v>
      </c>
      <c r="K56" s="114">
        <f t="shared" si="5"/>
        <v>6927.9060000000009</v>
      </c>
      <c r="L56" s="114">
        <f t="shared" si="5"/>
        <v>31159.078000000001</v>
      </c>
    </row>
    <row r="58" spans="1:12" s="154" customFormat="1" ht="12.75" x14ac:dyDescent="0.2">
      <c r="A58" s="175" t="s">
        <v>303</v>
      </c>
    </row>
    <row r="59" spans="1:12" s="154" customFormat="1" ht="110.25" customHeight="1" x14ac:dyDescent="0.2">
      <c r="A59" s="180" t="s">
        <v>302</v>
      </c>
    </row>
  </sheetData>
  <mergeCells count="23">
    <mergeCell ref="A55:XFD55"/>
    <mergeCell ref="A56:B56"/>
    <mergeCell ref="A37:XFD37"/>
    <mergeCell ref="A38:B38"/>
    <mergeCell ref="A39:XFD39"/>
    <mergeCell ref="A41:XFD41"/>
    <mergeCell ref="A43:XFD43"/>
    <mergeCell ref="A1:XFD1"/>
    <mergeCell ref="A2:XFD2"/>
    <mergeCell ref="A59:XFD59"/>
    <mergeCell ref="A58:XFD58"/>
    <mergeCell ref="A3:XFD3"/>
    <mergeCell ref="A5:XFD5"/>
    <mergeCell ref="A45:XFD45"/>
    <mergeCell ref="A7:XFD7"/>
    <mergeCell ref="A9:XFD9"/>
    <mergeCell ref="A11:XFD11"/>
    <mergeCell ref="A28:B28"/>
    <mergeCell ref="A29:XFD29"/>
    <mergeCell ref="A36:B36"/>
    <mergeCell ref="A52:B52"/>
    <mergeCell ref="A53:XFD53"/>
    <mergeCell ref="A54:B54"/>
  </mergeCells>
  <pageMargins left="0.70866141732283472" right="0.70866141732283472" top="0.78740157480314965" bottom="0.78740157480314965" header="0.31496062992125984" footer="0.31496062992125984"/>
  <pageSetup paperSize="9" scale="80" orientation="landscape" r:id="rId1"/>
  <rowBreaks count="1" manualBreakCount="1">
    <brk id="29"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workbookViewId="0">
      <selection sqref="A1:XFD1"/>
    </sheetView>
  </sheetViews>
  <sheetFormatPr baseColWidth="10" defaultRowHeight="12.75" x14ac:dyDescent="0.2"/>
  <cols>
    <col min="1" max="1" width="20.42578125" style="42" customWidth="1"/>
    <col min="2" max="2" width="40.85546875" style="42" bestFit="1" customWidth="1"/>
    <col min="3" max="6" width="7" style="42" customWidth="1"/>
    <col min="7" max="16384" width="11.42578125" style="42"/>
  </cols>
  <sheetData>
    <row r="1" spans="1:6" s="157" customFormat="1" x14ac:dyDescent="0.2">
      <c r="A1" s="157" t="s">
        <v>329</v>
      </c>
    </row>
    <row r="2" spans="1:6" s="151" customFormat="1" x14ac:dyDescent="0.2">
      <c r="A2" s="151" t="s">
        <v>6</v>
      </c>
    </row>
    <row r="3" spans="1:6" s="151" customFormat="1" x14ac:dyDescent="0.2"/>
    <row r="4" spans="1:6" x14ac:dyDescent="0.2">
      <c r="A4" s="124" t="s">
        <v>147</v>
      </c>
      <c r="B4" s="124" t="s">
        <v>146</v>
      </c>
      <c r="C4" s="125" t="s">
        <v>139</v>
      </c>
      <c r="D4" s="125">
        <v>2013</v>
      </c>
      <c r="E4" s="125">
        <v>2014</v>
      </c>
      <c r="F4" s="125">
        <v>2015</v>
      </c>
    </row>
    <row r="5" spans="1:6" s="151" customFormat="1" x14ac:dyDescent="0.2">
      <c r="A5" s="158"/>
    </row>
    <row r="6" spans="1:6" x14ac:dyDescent="0.2">
      <c r="B6" s="124" t="s">
        <v>267</v>
      </c>
    </row>
    <row r="7" spans="1:6" x14ac:dyDescent="0.2">
      <c r="A7" s="42" t="s">
        <v>328</v>
      </c>
      <c r="B7" s="42" t="s">
        <v>327</v>
      </c>
      <c r="C7" s="62">
        <v>-7361.50846</v>
      </c>
      <c r="D7" s="61">
        <v>-7910.6830719999998</v>
      </c>
      <c r="E7" s="62">
        <v>-8410.0139999999992</v>
      </c>
      <c r="F7" s="61">
        <v>-8628.0529999999999</v>
      </c>
    </row>
    <row r="8" spans="1:6" x14ac:dyDescent="0.2">
      <c r="A8" s="42" t="s">
        <v>326</v>
      </c>
      <c r="B8" s="42" t="s">
        <v>325</v>
      </c>
      <c r="C8" s="62">
        <v>-3939.3165610000001</v>
      </c>
      <c r="D8" s="61">
        <v>-4278.4016789999996</v>
      </c>
      <c r="E8" s="62">
        <v>-4538.8609999999999</v>
      </c>
      <c r="F8" s="61">
        <v>-4649.7860000000001</v>
      </c>
    </row>
    <row r="9" spans="1:6" x14ac:dyDescent="0.2">
      <c r="A9" s="42" t="s">
        <v>324</v>
      </c>
      <c r="B9" s="42" t="s">
        <v>323</v>
      </c>
      <c r="C9" s="62">
        <v>-6466.6767120000004</v>
      </c>
      <c r="D9" s="61">
        <v>-6572.4788090000002</v>
      </c>
      <c r="E9" s="62">
        <v>-6650.0829999999996</v>
      </c>
      <c r="F9" s="61">
        <v>-6892.7049999999999</v>
      </c>
    </row>
    <row r="10" spans="1:6" x14ac:dyDescent="0.2">
      <c r="A10" s="42" t="s">
        <v>322</v>
      </c>
      <c r="B10" s="42" t="s">
        <v>321</v>
      </c>
      <c r="C10" s="62">
        <v>-4602.3620799999999</v>
      </c>
      <c r="D10" s="61">
        <v>-4639.472565</v>
      </c>
      <c r="E10" s="62">
        <v>-4681.8530000000001</v>
      </c>
      <c r="F10" s="61">
        <v>-4865.7370000000001</v>
      </c>
    </row>
    <row r="11" spans="1:6" x14ac:dyDescent="0.2">
      <c r="A11" s="42" t="s">
        <v>320</v>
      </c>
      <c r="B11" s="42" t="s">
        <v>319</v>
      </c>
      <c r="C11" s="62">
        <v>-3.6175290000000002</v>
      </c>
      <c r="D11" s="61">
        <v>-3.5836769999999998</v>
      </c>
      <c r="E11" s="62">
        <v>-3.577</v>
      </c>
      <c r="F11" s="61">
        <v>-3.577</v>
      </c>
    </row>
    <row r="12" spans="1:6" x14ac:dyDescent="0.2">
      <c r="A12" s="42" t="s">
        <v>318</v>
      </c>
      <c r="B12" s="42" t="s">
        <v>317</v>
      </c>
      <c r="C12" s="62">
        <v>-2.0475880000000002</v>
      </c>
      <c r="D12" s="61">
        <v>-2.0285000000000002</v>
      </c>
      <c r="E12" s="62">
        <v>-2.0529999999999999</v>
      </c>
      <c r="F12" s="61">
        <v>-2.0529999999999999</v>
      </c>
    </row>
    <row r="13" spans="1:6" x14ac:dyDescent="0.2">
      <c r="A13" s="184" t="s">
        <v>171</v>
      </c>
      <c r="B13" s="184"/>
      <c r="C13" s="126">
        <v>-22375.52893</v>
      </c>
      <c r="D13" s="127">
        <v>-23406.648301999998</v>
      </c>
      <c r="E13" s="126">
        <v>-24286.440999999999</v>
      </c>
      <c r="F13" s="127">
        <v>-25041.911000000004</v>
      </c>
    </row>
    <row r="14" spans="1:6" x14ac:dyDescent="0.2">
      <c r="A14" s="42" t="s">
        <v>316</v>
      </c>
      <c r="B14" s="42" t="s">
        <v>315</v>
      </c>
      <c r="C14" s="62">
        <v>-0.67425254000000001</v>
      </c>
      <c r="D14" s="61">
        <v>-0.10403026</v>
      </c>
      <c r="E14" s="62">
        <v>0</v>
      </c>
      <c r="F14" s="61">
        <v>0</v>
      </c>
    </row>
    <row r="15" spans="1:6" x14ac:dyDescent="0.2">
      <c r="A15" s="42" t="s">
        <v>214</v>
      </c>
      <c r="B15" s="42" t="s">
        <v>314</v>
      </c>
      <c r="C15" s="62">
        <v>-1140.8858804200001</v>
      </c>
      <c r="D15" s="61">
        <v>-996.34457035000003</v>
      </c>
      <c r="E15" s="62">
        <v>-1165</v>
      </c>
      <c r="F15" s="61">
        <v>-1215</v>
      </c>
    </row>
    <row r="16" spans="1:6" x14ac:dyDescent="0.2">
      <c r="A16" s="184" t="s">
        <v>313</v>
      </c>
      <c r="B16" s="184"/>
      <c r="C16" s="126">
        <v>-23517.08906296</v>
      </c>
      <c r="D16" s="127">
        <v>-24403.096902609999</v>
      </c>
      <c r="E16" s="126">
        <v>-25451.440999999999</v>
      </c>
      <c r="F16" s="127">
        <v>-26256.911000000004</v>
      </c>
    </row>
    <row r="18" spans="1:1" s="151" customFormat="1" x14ac:dyDescent="0.2">
      <c r="A18" s="158" t="s">
        <v>312</v>
      </c>
    </row>
    <row r="19" spans="1:1" s="151" customFormat="1" x14ac:dyDescent="0.2"/>
  </sheetData>
  <mergeCells count="8">
    <mergeCell ref="A13:B13"/>
    <mergeCell ref="A16:B16"/>
    <mergeCell ref="A1:XFD1"/>
    <mergeCell ref="A2:XFD2"/>
    <mergeCell ref="A19:XFD19"/>
    <mergeCell ref="A18:XFD18"/>
    <mergeCell ref="A3:XFD3"/>
    <mergeCell ref="A5:XFD5"/>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zoomScaleNormal="100" workbookViewId="0">
      <selection sqref="A1:XFD1"/>
    </sheetView>
  </sheetViews>
  <sheetFormatPr baseColWidth="10" defaultRowHeight="12.75" x14ac:dyDescent="0.2"/>
  <cols>
    <col min="1" max="1" width="4.85546875" style="3" customWidth="1"/>
    <col min="2" max="2" width="33.85546875" style="3" bestFit="1" customWidth="1"/>
    <col min="3" max="4" width="8.140625" style="3" customWidth="1"/>
    <col min="5" max="5" width="53.28515625" style="3" customWidth="1"/>
    <col min="6" max="16384" width="11.42578125" style="3"/>
  </cols>
  <sheetData>
    <row r="1" spans="1:7" s="139" customFormat="1" x14ac:dyDescent="0.2">
      <c r="A1" s="139" t="s">
        <v>40</v>
      </c>
    </row>
    <row r="2" spans="1:7" s="136" customFormat="1" x14ac:dyDescent="0.2">
      <c r="A2" s="135" t="s">
        <v>6</v>
      </c>
    </row>
    <row r="3" spans="1:7" s="140" customFormat="1" x14ac:dyDescent="0.2"/>
    <row r="4" spans="1:7" x14ac:dyDescent="0.2">
      <c r="A4" s="139" t="s">
        <v>5</v>
      </c>
      <c r="B4" s="139"/>
      <c r="C4" s="67" t="s">
        <v>4</v>
      </c>
      <c r="D4" s="67" t="s">
        <v>3</v>
      </c>
      <c r="E4" s="70" t="s">
        <v>2</v>
      </c>
      <c r="F4" s="70"/>
      <c r="G4" s="70"/>
    </row>
    <row r="5" spans="1:7" s="140" customFormat="1" x14ac:dyDescent="0.2">
      <c r="A5" s="141"/>
    </row>
    <row r="6" spans="1:7" ht="25.5" x14ac:dyDescent="0.2">
      <c r="A6" s="73">
        <v>10</v>
      </c>
      <c r="B6" s="74" t="s">
        <v>39</v>
      </c>
      <c r="C6" s="66">
        <v>3.7610000000000001</v>
      </c>
      <c r="D6" s="66">
        <v>3.2730000000000001</v>
      </c>
      <c r="E6" s="1" t="s">
        <v>38</v>
      </c>
    </row>
    <row r="7" spans="1:7" s="140" customFormat="1" x14ac:dyDescent="0.2"/>
    <row r="8" spans="1:7" ht="51" x14ac:dyDescent="0.2">
      <c r="A8" s="73">
        <v>11</v>
      </c>
      <c r="B8" s="74" t="s">
        <v>37</v>
      </c>
      <c r="C8" s="66">
        <v>88.537999999999997</v>
      </c>
      <c r="D8" s="66">
        <v>92.245999999999995</v>
      </c>
      <c r="E8" s="5" t="s">
        <v>36</v>
      </c>
    </row>
    <row r="9" spans="1:7" s="140" customFormat="1" x14ac:dyDescent="0.2"/>
    <row r="10" spans="1:7" x14ac:dyDescent="0.2">
      <c r="A10" s="4">
        <v>12</v>
      </c>
      <c r="B10" s="3" t="s">
        <v>35</v>
      </c>
      <c r="C10" s="2">
        <v>5</v>
      </c>
      <c r="D10" s="2">
        <v>5</v>
      </c>
      <c r="E10" s="6" t="s">
        <v>34</v>
      </c>
    </row>
    <row r="11" spans="1:7" s="136" customFormat="1" x14ac:dyDescent="0.2">
      <c r="A11" s="140"/>
    </row>
    <row r="12" spans="1:7" x14ac:dyDescent="0.2">
      <c r="A12" s="4">
        <v>14</v>
      </c>
      <c r="B12" s="3" t="s">
        <v>33</v>
      </c>
      <c r="C12" s="2">
        <v>15.263</v>
      </c>
      <c r="D12" s="2">
        <v>13.250999999999999</v>
      </c>
      <c r="E12" s="3" t="s">
        <v>32</v>
      </c>
    </row>
    <row r="13" spans="1:7" s="140" customFormat="1" x14ac:dyDescent="0.2"/>
    <row r="14" spans="1:7" ht="25.5" x14ac:dyDescent="0.2">
      <c r="A14" s="73">
        <v>20</v>
      </c>
      <c r="B14" s="74" t="s">
        <v>31</v>
      </c>
      <c r="C14" s="66">
        <v>25.904999999999998</v>
      </c>
      <c r="D14" s="66">
        <v>29.573</v>
      </c>
      <c r="E14" s="5" t="s">
        <v>30</v>
      </c>
    </row>
    <row r="15" spans="1:7" s="140" customFormat="1" x14ac:dyDescent="0.2"/>
    <row r="16" spans="1:7" x14ac:dyDescent="0.2">
      <c r="A16" s="4">
        <v>21</v>
      </c>
      <c r="B16" s="3" t="s">
        <v>29</v>
      </c>
      <c r="C16" s="2">
        <v>230.17600000000002</v>
      </c>
      <c r="D16" s="2">
        <v>300.02100000000002</v>
      </c>
      <c r="E16" s="5" t="s">
        <v>28</v>
      </c>
    </row>
    <row r="17" spans="1:5" s="136" customFormat="1" x14ac:dyDescent="0.2">
      <c r="A17" s="140"/>
    </row>
    <row r="18" spans="1:5" x14ac:dyDescent="0.2">
      <c r="A18" s="4">
        <v>23</v>
      </c>
      <c r="B18" s="3" t="s">
        <v>27</v>
      </c>
      <c r="C18" s="2">
        <v>1528.8869999999999</v>
      </c>
      <c r="D18" s="2">
        <v>1635.8209999999999</v>
      </c>
      <c r="E18" s="3" t="s">
        <v>26</v>
      </c>
    </row>
    <row r="19" spans="1:5" s="140" customFormat="1" x14ac:dyDescent="0.2"/>
    <row r="20" spans="1:5" ht="25.5" x14ac:dyDescent="0.2">
      <c r="A20" s="73">
        <v>24</v>
      </c>
      <c r="B20" s="74" t="s">
        <v>25</v>
      </c>
      <c r="C20" s="66">
        <v>630.048</v>
      </c>
      <c r="D20" s="66">
        <v>648.73</v>
      </c>
      <c r="E20" s="5" t="s">
        <v>24</v>
      </c>
    </row>
    <row r="21" spans="1:5" s="140" customFormat="1" x14ac:dyDescent="0.2"/>
    <row r="22" spans="1:5" ht="38.25" x14ac:dyDescent="0.2">
      <c r="A22" s="73">
        <v>25</v>
      </c>
      <c r="B22" s="74" t="s">
        <v>23</v>
      </c>
      <c r="C22" s="66">
        <v>74.201000000000008</v>
      </c>
      <c r="D22" s="66">
        <v>70.301000000000002</v>
      </c>
      <c r="E22" s="5" t="s">
        <v>22</v>
      </c>
    </row>
    <row r="23" spans="1:5" s="140" customFormat="1" x14ac:dyDescent="0.2"/>
    <row r="24" spans="1:5" ht="51" x14ac:dyDescent="0.2">
      <c r="A24" s="73">
        <v>30</v>
      </c>
      <c r="B24" s="75" t="s">
        <v>21</v>
      </c>
      <c r="C24" s="66">
        <v>3724.703</v>
      </c>
      <c r="D24" s="66">
        <v>3695.3980000000001</v>
      </c>
      <c r="E24" s="5" t="s">
        <v>20</v>
      </c>
    </row>
    <row r="25" spans="1:5" s="140" customFormat="1" x14ac:dyDescent="0.2"/>
    <row r="26" spans="1:5" x14ac:dyDescent="0.2">
      <c r="A26" s="73">
        <v>31</v>
      </c>
      <c r="B26" s="74" t="s">
        <v>19</v>
      </c>
      <c r="C26" s="66">
        <v>61.552</v>
      </c>
      <c r="D26" s="66">
        <v>48.645000000000003</v>
      </c>
      <c r="E26" s="6" t="s">
        <v>18</v>
      </c>
    </row>
    <row r="27" spans="1:5" s="136" customFormat="1" x14ac:dyDescent="0.2">
      <c r="A27" s="140"/>
    </row>
    <row r="28" spans="1:5" ht="25.5" x14ac:dyDescent="0.2">
      <c r="A28" s="73">
        <v>32</v>
      </c>
      <c r="B28" s="74" t="s">
        <v>17</v>
      </c>
      <c r="C28" s="66">
        <v>1.5880000000000001</v>
      </c>
      <c r="D28" s="66">
        <v>1.9060000000000001</v>
      </c>
      <c r="E28" s="5" t="s">
        <v>16</v>
      </c>
    </row>
    <row r="29" spans="1:5" s="136" customFormat="1" x14ac:dyDescent="0.2">
      <c r="A29" s="140"/>
    </row>
    <row r="30" spans="1:5" ht="76.5" x14ac:dyDescent="0.2">
      <c r="A30" s="73">
        <v>41</v>
      </c>
      <c r="B30" s="74" t="s">
        <v>15</v>
      </c>
      <c r="C30" s="66">
        <v>150.273</v>
      </c>
      <c r="D30" s="66">
        <v>143.393</v>
      </c>
      <c r="E30" s="5" t="s">
        <v>14</v>
      </c>
    </row>
    <row r="31" spans="1:5" s="140" customFormat="1" x14ac:dyDescent="0.2"/>
    <row r="32" spans="1:5" ht="76.5" x14ac:dyDescent="0.2">
      <c r="A32" s="73">
        <v>42</v>
      </c>
      <c r="B32" s="74" t="s">
        <v>13</v>
      </c>
      <c r="C32" s="66">
        <v>95.998999999999995</v>
      </c>
      <c r="D32" s="66">
        <v>49.511999999999993</v>
      </c>
      <c r="E32" s="5" t="s">
        <v>12</v>
      </c>
    </row>
    <row r="33" spans="1:5" s="140" customFormat="1" x14ac:dyDescent="0.2"/>
    <row r="34" spans="1:5" ht="25.5" x14ac:dyDescent="0.2">
      <c r="A34" s="73">
        <v>44</v>
      </c>
      <c r="B34" s="74" t="s">
        <v>11</v>
      </c>
      <c r="C34" s="66">
        <v>666.03600000000006</v>
      </c>
      <c r="D34" s="66">
        <v>676.36300000000006</v>
      </c>
      <c r="E34" s="71" t="s">
        <v>10</v>
      </c>
    </row>
    <row r="35" spans="1:5" s="140" customFormat="1" x14ac:dyDescent="0.2"/>
    <row r="36" spans="1:5" x14ac:dyDescent="0.2">
      <c r="A36" s="70" t="s">
        <v>9</v>
      </c>
      <c r="B36" s="70"/>
      <c r="C36" s="72">
        <v>7303.4189999999981</v>
      </c>
      <c r="D36" s="72">
        <v>7414.7219999999998</v>
      </c>
      <c r="E36" s="70" t="s">
        <v>8</v>
      </c>
    </row>
    <row r="38" spans="1:5" s="140" customFormat="1" x14ac:dyDescent="0.2"/>
    <row r="39" spans="1:5" s="140" customFormat="1" x14ac:dyDescent="0.2"/>
  </sheetData>
  <mergeCells count="22">
    <mergeCell ref="A27:XFD27"/>
    <mergeCell ref="A17:XFD17"/>
    <mergeCell ref="A19:XFD19"/>
    <mergeCell ref="A21:XFD21"/>
    <mergeCell ref="A23:XFD23"/>
    <mergeCell ref="A25:XFD25"/>
    <mergeCell ref="A1:XFD1"/>
    <mergeCell ref="A2:XFD2"/>
    <mergeCell ref="A39:XFD39"/>
    <mergeCell ref="A38:XFD38"/>
    <mergeCell ref="A3:XFD3"/>
    <mergeCell ref="A4:B4"/>
    <mergeCell ref="A5:XFD5"/>
    <mergeCell ref="A7:XFD7"/>
    <mergeCell ref="A9:XFD9"/>
    <mergeCell ref="A11:XFD11"/>
    <mergeCell ref="A13:XFD13"/>
    <mergeCell ref="A15:XFD15"/>
    <mergeCell ref="A29:XFD29"/>
    <mergeCell ref="A31:XFD31"/>
    <mergeCell ref="A33:XFD33"/>
    <mergeCell ref="A35:XFD35"/>
  </mergeCells>
  <pageMargins left="0.7" right="0.7" top="0.78740157499999996" bottom="0.78740157499999996" header="0.3" footer="0.3"/>
  <pageSetup paperSize="9" scale="82" orientation="portrait" r:id="rId1"/>
  <colBreaks count="1" manualBreakCount="1">
    <brk id="5"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zoomScaleNormal="100" workbookViewId="0">
      <selection sqref="A1:XFD1"/>
    </sheetView>
  </sheetViews>
  <sheetFormatPr baseColWidth="10" defaultRowHeight="12.75" x14ac:dyDescent="0.2"/>
  <cols>
    <col min="1" max="1" width="22.42578125" style="42" customWidth="1"/>
    <col min="2" max="2" width="35.42578125" style="42" bestFit="1" customWidth="1"/>
    <col min="3" max="3" width="7.28515625" style="42" customWidth="1"/>
    <col min="4" max="4" width="13.7109375" style="42" customWidth="1"/>
    <col min="5" max="6" width="15" style="42" customWidth="1"/>
    <col min="7" max="16384" width="11.42578125" style="42"/>
  </cols>
  <sheetData>
    <row r="1" spans="1:6" s="157" customFormat="1" x14ac:dyDescent="0.2">
      <c r="A1" s="157" t="s">
        <v>346</v>
      </c>
    </row>
    <row r="2" spans="1:6" s="151" customFormat="1" x14ac:dyDescent="0.2">
      <c r="A2" s="151" t="s">
        <v>6</v>
      </c>
    </row>
    <row r="3" spans="1:6" s="151" customFormat="1" x14ac:dyDescent="0.2"/>
    <row r="4" spans="1:6" ht="25.5" customHeight="1" x14ac:dyDescent="0.2">
      <c r="A4" s="124" t="s">
        <v>300</v>
      </c>
      <c r="B4" s="124" t="s">
        <v>146</v>
      </c>
      <c r="C4" s="128" t="s">
        <v>139</v>
      </c>
      <c r="D4" s="128" t="s">
        <v>345</v>
      </c>
      <c r="E4" s="128" t="s">
        <v>344</v>
      </c>
      <c r="F4" s="128" t="s">
        <v>343</v>
      </c>
    </row>
    <row r="5" spans="1:6" s="151" customFormat="1" x14ac:dyDescent="0.2">
      <c r="A5" s="158"/>
    </row>
    <row r="6" spans="1:6" ht="25.5" x14ac:dyDescent="0.2">
      <c r="A6" s="130" t="s">
        <v>339</v>
      </c>
      <c r="B6" s="131" t="s">
        <v>338</v>
      </c>
      <c r="C6" s="132">
        <v>3427.239928</v>
      </c>
      <c r="D6" s="133">
        <v>3475.7099947435058</v>
      </c>
      <c r="E6" s="132">
        <v>3450.1349999999998</v>
      </c>
      <c r="F6" s="133">
        <v>3425.21</v>
      </c>
    </row>
    <row r="7" spans="1:6" x14ac:dyDescent="0.2">
      <c r="A7" s="42" t="s">
        <v>337</v>
      </c>
      <c r="B7" s="42" t="s">
        <v>336</v>
      </c>
      <c r="C7" s="62">
        <v>158.19390554</v>
      </c>
      <c r="D7" s="61">
        <v>154.02273055000003</v>
      </c>
      <c r="E7" s="62">
        <v>157.95099999999999</v>
      </c>
      <c r="F7" s="61">
        <v>160.66800000000001</v>
      </c>
    </row>
    <row r="8" spans="1:6" ht="25.5" x14ac:dyDescent="0.2">
      <c r="A8" s="130" t="s">
        <v>335</v>
      </c>
      <c r="B8" s="131" t="s">
        <v>334</v>
      </c>
      <c r="C8" s="132">
        <v>40.8904</v>
      </c>
      <c r="D8" s="133">
        <v>40.980399999999996</v>
      </c>
      <c r="E8" s="132">
        <v>41.000999999999998</v>
      </c>
      <c r="F8" s="133">
        <v>41</v>
      </c>
    </row>
    <row r="9" spans="1:6" x14ac:dyDescent="0.2">
      <c r="A9" s="42" t="s">
        <v>333</v>
      </c>
      <c r="B9" s="42" t="s">
        <v>332</v>
      </c>
      <c r="C9" s="62">
        <v>1367.0534890700001</v>
      </c>
      <c r="D9" s="61">
        <v>1382.9167147699998</v>
      </c>
      <c r="E9" s="62">
        <v>1528.8869999999999</v>
      </c>
      <c r="F9" s="61">
        <v>1635.8209999999999</v>
      </c>
    </row>
    <row r="10" spans="1:6" x14ac:dyDescent="0.2">
      <c r="A10" s="42" t="s">
        <v>331</v>
      </c>
      <c r="B10" s="42" t="s">
        <v>330</v>
      </c>
      <c r="C10" s="63"/>
      <c r="D10" s="61">
        <v>244.71277612000006</v>
      </c>
      <c r="E10" s="63">
        <v>255.685</v>
      </c>
      <c r="F10" s="61">
        <v>258.58800000000002</v>
      </c>
    </row>
    <row r="11" spans="1:6" x14ac:dyDescent="0.2">
      <c r="A11" s="129" t="s">
        <v>9</v>
      </c>
      <c r="B11" s="129"/>
      <c r="C11" s="126">
        <v>4993.3777226100001</v>
      </c>
      <c r="D11" s="127">
        <v>5298.3426161835059</v>
      </c>
      <c r="E11" s="126">
        <v>5433.6590000000006</v>
      </c>
      <c r="F11" s="127">
        <v>5521.2870000000003</v>
      </c>
    </row>
    <row r="12" spans="1:6" s="162" customFormat="1" x14ac:dyDescent="0.2"/>
    <row r="13" spans="1:6" ht="25.5" customHeight="1" x14ac:dyDescent="0.2">
      <c r="A13" s="124" t="s">
        <v>300</v>
      </c>
      <c r="B13" s="124" t="s">
        <v>146</v>
      </c>
      <c r="C13" s="128"/>
      <c r="D13" s="128" t="s">
        <v>342</v>
      </c>
      <c r="E13" s="128" t="s">
        <v>341</v>
      </c>
      <c r="F13" s="128" t="s">
        <v>340</v>
      </c>
    </row>
    <row r="14" spans="1:6" s="151" customFormat="1" x14ac:dyDescent="0.2">
      <c r="A14" s="158"/>
    </row>
    <row r="15" spans="1:6" ht="25.5" x14ac:dyDescent="0.2">
      <c r="A15" s="130" t="s">
        <v>339</v>
      </c>
      <c r="B15" s="131" t="s">
        <v>338</v>
      </c>
      <c r="C15" s="132"/>
      <c r="D15" s="133">
        <v>3493.5567568199999</v>
      </c>
      <c r="E15" s="132">
        <v>3450.1349999999998</v>
      </c>
      <c r="F15" s="133">
        <v>3425.21</v>
      </c>
    </row>
    <row r="16" spans="1:6" x14ac:dyDescent="0.2">
      <c r="A16" s="42" t="s">
        <v>337</v>
      </c>
      <c r="B16" s="42" t="s">
        <v>336</v>
      </c>
      <c r="C16" s="62"/>
      <c r="D16" s="61">
        <v>153.94432699000001</v>
      </c>
      <c r="E16" s="62">
        <v>157.95099999999999</v>
      </c>
      <c r="F16" s="61">
        <v>160.66800000000001</v>
      </c>
    </row>
    <row r="17" spans="1:6" ht="25.5" x14ac:dyDescent="0.2">
      <c r="A17" s="130" t="s">
        <v>335</v>
      </c>
      <c r="B17" s="131" t="s">
        <v>334</v>
      </c>
      <c r="C17" s="132"/>
      <c r="D17" s="133">
        <v>40.980400000000003</v>
      </c>
      <c r="E17" s="132">
        <v>41.000999999999998</v>
      </c>
      <c r="F17" s="133">
        <v>41</v>
      </c>
    </row>
    <row r="18" spans="1:6" x14ac:dyDescent="0.2">
      <c r="A18" s="42" t="s">
        <v>333</v>
      </c>
      <c r="B18" s="42" t="s">
        <v>332</v>
      </c>
      <c r="C18" s="62"/>
      <c r="D18" s="61">
        <v>1378.7867542700001</v>
      </c>
      <c r="E18" s="62">
        <v>1524.1669999999999</v>
      </c>
      <c r="F18" s="61">
        <v>1630.7710000000002</v>
      </c>
    </row>
    <row r="19" spans="1:6" x14ac:dyDescent="0.2">
      <c r="A19" s="42" t="s">
        <v>331</v>
      </c>
      <c r="B19" s="42" t="s">
        <v>330</v>
      </c>
      <c r="C19" s="63"/>
      <c r="D19" s="61">
        <v>244.71277612</v>
      </c>
      <c r="E19" s="63">
        <v>255.685</v>
      </c>
      <c r="F19" s="61">
        <v>258.58800000000002</v>
      </c>
    </row>
    <row r="20" spans="1:6" x14ac:dyDescent="0.2">
      <c r="A20" s="129" t="s">
        <v>9</v>
      </c>
      <c r="B20" s="129"/>
      <c r="C20" s="126"/>
      <c r="D20" s="127">
        <v>5311.9810141999997</v>
      </c>
      <c r="E20" s="126">
        <v>5428.9390000000003</v>
      </c>
      <c r="F20" s="127">
        <v>5516.2370000000001</v>
      </c>
    </row>
    <row r="22" spans="1:6" s="151" customFormat="1" x14ac:dyDescent="0.2">
      <c r="A22" s="158" t="s">
        <v>312</v>
      </c>
    </row>
    <row r="23" spans="1:6" s="151" customFormat="1" x14ac:dyDescent="0.2">
      <c r="A23" s="158"/>
    </row>
  </sheetData>
  <mergeCells count="8">
    <mergeCell ref="A12:XFD12"/>
    <mergeCell ref="A14:XFD14"/>
    <mergeCell ref="A1:XFD1"/>
    <mergeCell ref="A2:XFD2"/>
    <mergeCell ref="A23:XFD23"/>
    <mergeCell ref="A22:XFD22"/>
    <mergeCell ref="A3:XFD3"/>
    <mergeCell ref="A5:XFD5"/>
  </mergeCells>
  <pageMargins left="0.7" right="0.7" top="0.78740157499999996" bottom="0.78740157499999996" header="0.3" footer="0.3"/>
  <pageSetup paperSize="9" scale="8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sqref="A1:XFD1"/>
    </sheetView>
  </sheetViews>
  <sheetFormatPr baseColWidth="10" defaultRowHeight="12.75" x14ac:dyDescent="0.2"/>
  <cols>
    <col min="1" max="1" width="15.28515625" style="27" bestFit="1" customWidth="1"/>
    <col min="2" max="2" width="26" style="27" bestFit="1" customWidth="1"/>
    <col min="3" max="3" width="9.28515625" style="27" customWidth="1"/>
    <col min="4" max="6" width="12.42578125" style="27" customWidth="1"/>
    <col min="7" max="16384" width="11.42578125" style="27"/>
  </cols>
  <sheetData>
    <row r="1" spans="1:6" s="148" customFormat="1" x14ac:dyDescent="0.2">
      <c r="A1" s="148" t="s">
        <v>353</v>
      </c>
    </row>
    <row r="2" spans="1:6" s="185" customFormat="1" x14ac:dyDescent="0.2">
      <c r="A2" s="185" t="s">
        <v>6</v>
      </c>
    </row>
    <row r="3" spans="1:6" s="185" customFormat="1" x14ac:dyDescent="0.2"/>
    <row r="4" spans="1:6" ht="25.5" x14ac:dyDescent="0.2">
      <c r="A4" s="37" t="s">
        <v>147</v>
      </c>
      <c r="B4" s="37"/>
      <c r="C4" s="128" t="s">
        <v>139</v>
      </c>
      <c r="D4" s="128" t="s">
        <v>352</v>
      </c>
      <c r="E4" s="128" t="s">
        <v>351</v>
      </c>
      <c r="F4" s="128" t="s">
        <v>350</v>
      </c>
    </row>
    <row r="5" spans="1:6" s="185" customFormat="1" x14ac:dyDescent="0.2">
      <c r="A5" s="149"/>
    </row>
    <row r="6" spans="1:6" x14ac:dyDescent="0.2">
      <c r="A6" s="27" t="s">
        <v>248</v>
      </c>
      <c r="B6" s="27" t="s">
        <v>349</v>
      </c>
      <c r="C6" s="61">
        <v>577.54999999999995</v>
      </c>
      <c r="D6" s="61">
        <v>603.90200000000004</v>
      </c>
      <c r="E6" s="61">
        <v>629.66899999999998</v>
      </c>
      <c r="F6" s="61">
        <v>648.351</v>
      </c>
    </row>
    <row r="7" spans="1:6" x14ac:dyDescent="0.2">
      <c r="B7" s="27" t="s">
        <v>348</v>
      </c>
      <c r="C7" s="61">
        <v>213.24100000000001</v>
      </c>
      <c r="D7" s="61">
        <v>219.49</v>
      </c>
      <c r="E7" s="61">
        <v>223.01400000000001</v>
      </c>
      <c r="F7" s="61">
        <v>230.02</v>
      </c>
    </row>
    <row r="8" spans="1:6" x14ac:dyDescent="0.2">
      <c r="A8" s="27" t="s">
        <v>246</v>
      </c>
      <c r="B8" s="27" t="s">
        <v>347</v>
      </c>
      <c r="C8" s="61">
        <v>144.25800000000001</v>
      </c>
      <c r="D8" s="61">
        <v>148.48500000000001</v>
      </c>
      <c r="E8" s="61">
        <v>150.869</v>
      </c>
      <c r="F8" s="61">
        <v>155.60900000000001</v>
      </c>
    </row>
    <row r="9" spans="1:6" x14ac:dyDescent="0.2">
      <c r="A9" s="134" t="s">
        <v>9</v>
      </c>
      <c r="B9" s="134"/>
      <c r="C9" s="127">
        <v>935.04899999999998</v>
      </c>
      <c r="D9" s="127">
        <v>971.87700000000007</v>
      </c>
      <c r="E9" s="127">
        <v>1003.552</v>
      </c>
      <c r="F9" s="127">
        <v>1033.98</v>
      </c>
    </row>
    <row r="11" spans="1:6" s="151" customFormat="1" x14ac:dyDescent="0.2">
      <c r="A11" s="158" t="s">
        <v>312</v>
      </c>
    </row>
    <row r="12" spans="1:6" s="185" customFormat="1" x14ac:dyDescent="0.2"/>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zoomScaleNormal="100" workbookViewId="0">
      <selection sqref="A1:XFD1"/>
    </sheetView>
  </sheetViews>
  <sheetFormatPr baseColWidth="10" defaultRowHeight="12.75" x14ac:dyDescent="0.2"/>
  <cols>
    <col min="1" max="1" width="5.5703125" style="3" customWidth="1"/>
    <col min="2" max="2" width="29.28515625" style="3" customWidth="1"/>
    <col min="3" max="4" width="6.85546875" style="3" customWidth="1"/>
    <col min="5" max="5" width="48.85546875" style="3" customWidth="1"/>
    <col min="6" max="16384" width="11.42578125" style="3"/>
  </cols>
  <sheetData>
    <row r="1" spans="1:6" s="139" customFormat="1" x14ac:dyDescent="0.2">
      <c r="A1" s="139" t="s">
        <v>48</v>
      </c>
    </row>
    <row r="2" spans="1:6" s="140" customFormat="1" x14ac:dyDescent="0.2">
      <c r="A2" s="141" t="s">
        <v>6</v>
      </c>
    </row>
    <row r="3" spans="1:6" s="140" customFormat="1" x14ac:dyDescent="0.2"/>
    <row r="4" spans="1:6" ht="13.5" customHeight="1" x14ac:dyDescent="0.2">
      <c r="A4" s="139" t="s">
        <v>5</v>
      </c>
      <c r="B4" s="139"/>
      <c r="C4" s="70">
        <v>2014</v>
      </c>
      <c r="D4" s="70">
        <v>2015</v>
      </c>
      <c r="E4" s="70" t="s">
        <v>2</v>
      </c>
      <c r="F4" s="70"/>
    </row>
    <row r="5" spans="1:6" s="140" customFormat="1" x14ac:dyDescent="0.2">
      <c r="A5" s="141"/>
    </row>
    <row r="6" spans="1:6" ht="27.75" customHeight="1" x14ac:dyDescent="0.2">
      <c r="A6" s="73">
        <v>11</v>
      </c>
      <c r="B6" s="74" t="s">
        <v>47</v>
      </c>
      <c r="C6" s="76">
        <v>8.9250000000000007</v>
      </c>
      <c r="D6" s="76">
        <v>9.0320000000000018</v>
      </c>
      <c r="E6" s="77" t="s">
        <v>46</v>
      </c>
    </row>
    <row r="7" spans="1:6" s="140" customFormat="1" x14ac:dyDescent="0.2"/>
    <row r="8" spans="1:6" ht="25.5" x14ac:dyDescent="0.2">
      <c r="A8" s="73">
        <v>13</v>
      </c>
      <c r="B8" s="74" t="s">
        <v>45</v>
      </c>
      <c r="C8" s="76">
        <v>8.5429999999999993</v>
      </c>
      <c r="D8" s="76">
        <v>8.5429999999999993</v>
      </c>
      <c r="E8" s="78" t="s">
        <v>44</v>
      </c>
    </row>
    <row r="9" spans="1:6" s="140" customFormat="1" x14ac:dyDescent="0.2"/>
    <row r="10" spans="1:6" ht="25.5" x14ac:dyDescent="0.2">
      <c r="A10" s="73">
        <v>21</v>
      </c>
      <c r="B10" s="74" t="s">
        <v>29</v>
      </c>
      <c r="C10" s="76">
        <v>1.96</v>
      </c>
      <c r="D10" s="76">
        <v>1.96</v>
      </c>
      <c r="E10" s="71" t="s">
        <v>43</v>
      </c>
    </row>
    <row r="11" spans="1:6" s="140" customFormat="1" x14ac:dyDescent="0.2"/>
    <row r="12" spans="1:6" x14ac:dyDescent="0.2">
      <c r="A12" s="73">
        <v>30</v>
      </c>
      <c r="B12" s="75" t="s">
        <v>21</v>
      </c>
      <c r="C12" s="76">
        <v>20.853999999999999</v>
      </c>
      <c r="D12" s="76">
        <v>20.785</v>
      </c>
      <c r="E12" s="77" t="s">
        <v>42</v>
      </c>
    </row>
    <row r="13" spans="1:6" s="140" customFormat="1" x14ac:dyDescent="0.2"/>
    <row r="14" spans="1:6" ht="25.5" x14ac:dyDescent="0.2">
      <c r="A14" s="79" t="s">
        <v>9</v>
      </c>
      <c r="B14" s="79"/>
      <c r="C14" s="80">
        <v>41.18</v>
      </c>
      <c r="D14" s="80">
        <v>40.818999999999996</v>
      </c>
      <c r="E14" s="81" t="s">
        <v>8</v>
      </c>
    </row>
    <row r="16" spans="1:6" s="140" customFormat="1" x14ac:dyDescent="0.2">
      <c r="A16" s="141" t="s">
        <v>41</v>
      </c>
    </row>
    <row r="17" s="140" customFormat="1" x14ac:dyDescent="0.2"/>
  </sheetData>
  <mergeCells count="11">
    <mergeCell ref="A1:XFD1"/>
    <mergeCell ref="A2:XFD2"/>
    <mergeCell ref="A17:XFD17"/>
    <mergeCell ref="A16:XFD16"/>
    <mergeCell ref="A3:XFD3"/>
    <mergeCell ref="A4:B4"/>
    <mergeCell ref="A5:XFD5"/>
    <mergeCell ref="A7:XFD7"/>
    <mergeCell ref="A9:XFD9"/>
    <mergeCell ref="A11:XFD11"/>
    <mergeCell ref="A13:XFD13"/>
  </mergeCells>
  <pageMargins left="0.7" right="0.7" top="0.78740157499999996" bottom="0.78740157499999996" header="0.3" footer="0.3"/>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election sqref="A1:XFD1"/>
    </sheetView>
  </sheetViews>
  <sheetFormatPr baseColWidth="10" defaultRowHeight="15" x14ac:dyDescent="0.25"/>
  <cols>
    <col min="1" max="1" width="18.28515625" style="7" customWidth="1"/>
    <col min="2" max="5" width="12.140625" style="7" customWidth="1"/>
    <col min="6" max="16384" width="11.42578125" style="7"/>
  </cols>
  <sheetData>
    <row r="1" spans="1:5" s="142" customFormat="1" x14ac:dyDescent="0.25">
      <c r="A1" s="142" t="s">
        <v>63</v>
      </c>
    </row>
    <row r="2" spans="1:5" s="144" customFormat="1" x14ac:dyDescent="0.25">
      <c r="A2" s="143"/>
    </row>
    <row r="3" spans="1:5" s="144" customFormat="1" x14ac:dyDescent="0.25"/>
    <row r="4" spans="1:5" s="10" customFormat="1" x14ac:dyDescent="0.25">
      <c r="B4" s="82" t="s">
        <v>62</v>
      </c>
      <c r="C4" s="82" t="s">
        <v>61</v>
      </c>
      <c r="D4" s="82" t="s">
        <v>60</v>
      </c>
      <c r="E4" s="82" t="s">
        <v>59</v>
      </c>
    </row>
    <row r="5" spans="1:5" s="144" customFormat="1" x14ac:dyDescent="0.25">
      <c r="A5" s="143"/>
    </row>
    <row r="6" spans="1:5" x14ac:dyDescent="0.25">
      <c r="A6" s="7" t="s">
        <v>58</v>
      </c>
      <c r="B6" s="8">
        <v>3.4002266143295476E-2</v>
      </c>
      <c r="C6" s="8">
        <v>3.2500000000000001E-2</v>
      </c>
      <c r="D6" s="9">
        <v>1690.4754165839647</v>
      </c>
      <c r="E6" s="8">
        <v>3.334078758230296E-2</v>
      </c>
    </row>
    <row r="7" spans="1:5" x14ac:dyDescent="0.25">
      <c r="A7" s="7" t="s">
        <v>57</v>
      </c>
      <c r="B7" s="8">
        <v>6.6195783354796631E-2</v>
      </c>
      <c r="C7" s="8">
        <v>6.88E-2</v>
      </c>
      <c r="D7" s="9">
        <v>1752.8743962729177</v>
      </c>
      <c r="E7" s="8">
        <v>6.7303903951859145E-2</v>
      </c>
    </row>
    <row r="8" spans="1:5" x14ac:dyDescent="0.25">
      <c r="A8" s="7" t="s">
        <v>56</v>
      </c>
      <c r="B8" s="8">
        <v>0.19218097248968691</v>
      </c>
      <c r="C8" s="8">
        <v>0.17899999999999999</v>
      </c>
      <c r="D8" s="9">
        <v>1689.5796208722752</v>
      </c>
      <c r="E8" s="8">
        <v>0.18834243547134422</v>
      </c>
    </row>
    <row r="9" spans="1:5" x14ac:dyDescent="0.25">
      <c r="A9" s="7" t="s">
        <v>55</v>
      </c>
      <c r="B9" s="8">
        <v>0.16826613853467176</v>
      </c>
      <c r="C9" s="8">
        <v>0.1583</v>
      </c>
      <c r="D9" s="9">
        <v>1678.3878321501513</v>
      </c>
      <c r="E9" s="8">
        <v>0.16381293196236882</v>
      </c>
    </row>
    <row r="10" spans="1:5" x14ac:dyDescent="0.25">
      <c r="A10" s="7" t="s">
        <v>54</v>
      </c>
      <c r="B10" s="8">
        <v>6.2969504662018533E-2</v>
      </c>
      <c r="C10" s="8">
        <v>6.9800000000000001E-2</v>
      </c>
      <c r="D10" s="9">
        <v>1794.226109297872</v>
      </c>
      <c r="E10" s="8">
        <v>6.5533985682980148E-2</v>
      </c>
    </row>
    <row r="11" spans="1:5" x14ac:dyDescent="0.25">
      <c r="A11" s="7" t="s">
        <v>53</v>
      </c>
      <c r="B11" s="8">
        <v>0.14384475490184412</v>
      </c>
      <c r="C11" s="8">
        <v>0.13739999999999999</v>
      </c>
      <c r="D11" s="9">
        <v>1688.5070386232587</v>
      </c>
      <c r="E11" s="8">
        <v>0.14088217202405234</v>
      </c>
    </row>
    <row r="12" spans="1:5" x14ac:dyDescent="0.25">
      <c r="A12" s="7" t="s">
        <v>52</v>
      </c>
      <c r="B12" s="8">
        <v>8.4423240346872264E-2</v>
      </c>
      <c r="C12" s="8">
        <v>8.8099999999999998E-2</v>
      </c>
      <c r="D12" s="9">
        <v>1742.0627091792439</v>
      </c>
      <c r="E12" s="8">
        <v>8.5307052049341123E-2</v>
      </c>
    </row>
    <row r="13" spans="1:5" x14ac:dyDescent="0.25">
      <c r="A13" s="7" t="s">
        <v>51</v>
      </c>
      <c r="B13" s="8">
        <v>4.4089817351706868E-2</v>
      </c>
      <c r="C13" s="8">
        <v>4.9200000000000001E-2</v>
      </c>
      <c r="D13" s="9">
        <v>1793.3311347875517</v>
      </c>
      <c r="E13" s="8">
        <v>4.5862520718987644E-2</v>
      </c>
    </row>
    <row r="14" spans="1:5" x14ac:dyDescent="0.25">
      <c r="A14" s="7" t="s">
        <v>50</v>
      </c>
      <c r="B14" s="8">
        <v>0.20402752221510745</v>
      </c>
      <c r="C14" s="8">
        <v>0.21690000000000001</v>
      </c>
      <c r="D14" s="9">
        <v>1771.221330536926</v>
      </c>
      <c r="E14" s="8">
        <v>0.20961421055676352</v>
      </c>
    </row>
    <row r="15" spans="1:5" x14ac:dyDescent="0.25">
      <c r="A15" s="83" t="s">
        <v>49</v>
      </c>
      <c r="B15" s="84">
        <v>1</v>
      </c>
      <c r="C15" s="84">
        <v>1</v>
      </c>
      <c r="D15" s="85">
        <v>1724.0143137439325</v>
      </c>
      <c r="E15" s="84">
        <v>1</v>
      </c>
    </row>
    <row r="17" spans="1:1" s="144" customFormat="1" x14ac:dyDescent="0.25">
      <c r="A17" s="143"/>
    </row>
    <row r="18" spans="1:1" s="144" customFormat="1" x14ac:dyDescent="0.25"/>
  </sheetData>
  <mergeCells count="6">
    <mergeCell ref="A1:XFD1"/>
    <mergeCell ref="A2:XFD2"/>
    <mergeCell ref="A18:XFD18"/>
    <mergeCell ref="A17:XFD17"/>
    <mergeCell ref="A3:XFD3"/>
    <mergeCell ref="A5:XFD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workbookViewId="0">
      <selection sqref="A1:XFD1"/>
    </sheetView>
  </sheetViews>
  <sheetFormatPr baseColWidth="10" defaultRowHeight="15" x14ac:dyDescent="0.25"/>
  <cols>
    <col min="1" max="1" width="18.28515625" style="7" customWidth="1"/>
    <col min="2" max="4" width="10.7109375" style="7" customWidth="1"/>
    <col min="5" max="5" width="3.85546875" style="7" customWidth="1"/>
    <col min="6" max="8" width="10.7109375" style="7" customWidth="1"/>
    <col min="9" max="16384" width="11.42578125" style="7"/>
  </cols>
  <sheetData>
    <row r="1" spans="1:8" s="142" customFormat="1" x14ac:dyDescent="0.25">
      <c r="A1" s="142" t="s">
        <v>69</v>
      </c>
    </row>
    <row r="2" spans="1:8" s="144" customFormat="1" x14ac:dyDescent="0.25">
      <c r="A2" s="143"/>
    </row>
    <row r="3" spans="1:8" s="144" customFormat="1" x14ac:dyDescent="0.25"/>
    <row r="4" spans="1:8" s="10" customFormat="1" x14ac:dyDescent="0.25">
      <c r="B4" s="145" t="s">
        <v>68</v>
      </c>
      <c r="C4" s="145"/>
      <c r="D4" s="145"/>
      <c r="E4" s="83"/>
      <c r="F4" s="145" t="s">
        <v>67</v>
      </c>
      <c r="G4" s="145"/>
      <c r="H4" s="145"/>
    </row>
    <row r="5" spans="1:8" s="10" customFormat="1" x14ac:dyDescent="0.25">
      <c r="B5" s="13" t="s">
        <v>66</v>
      </c>
      <c r="C5" s="13" t="s">
        <v>65</v>
      </c>
      <c r="D5" s="13" t="s">
        <v>64</v>
      </c>
      <c r="E5" s="14"/>
      <c r="F5" s="13" t="s">
        <v>66</v>
      </c>
      <c r="G5" s="13" t="s">
        <v>65</v>
      </c>
      <c r="H5" s="13" t="s">
        <v>64</v>
      </c>
    </row>
    <row r="6" spans="1:8" s="144" customFormat="1" x14ac:dyDescent="0.25">
      <c r="A6" s="143"/>
    </row>
    <row r="7" spans="1:8" x14ac:dyDescent="0.25">
      <c r="A7" s="7" t="s">
        <v>58</v>
      </c>
      <c r="B7" s="12">
        <v>1418.444343063959</v>
      </c>
      <c r="C7" s="12">
        <v>1573.3175407619242</v>
      </c>
      <c r="D7" s="12">
        <v>1690.4754165839647</v>
      </c>
      <c r="F7" s="11">
        <v>0.97432383562899949</v>
      </c>
      <c r="G7" s="11">
        <v>0.97636267891347117</v>
      </c>
      <c r="H7" s="11">
        <v>0.9805460448369866</v>
      </c>
    </row>
    <row r="8" spans="1:8" x14ac:dyDescent="0.25">
      <c r="A8" s="7" t="s">
        <v>57</v>
      </c>
      <c r="B8" s="12">
        <v>1466.5983855525294</v>
      </c>
      <c r="C8" s="12">
        <v>1626.1823858188077</v>
      </c>
      <c r="D8" s="12">
        <v>1752.8743962729177</v>
      </c>
      <c r="F8" s="11">
        <v>1.0074006578588797</v>
      </c>
      <c r="G8" s="11">
        <v>1.0091693186431014</v>
      </c>
      <c r="H8" s="11">
        <v>1.0167400480952571</v>
      </c>
    </row>
    <row r="9" spans="1:8" x14ac:dyDescent="0.25">
      <c r="A9" s="7" t="s">
        <v>56</v>
      </c>
      <c r="B9" s="12">
        <v>1419.4204598029935</v>
      </c>
      <c r="C9" s="12">
        <v>1572.9336309460166</v>
      </c>
      <c r="D9" s="12">
        <v>1689.5796208722752</v>
      </c>
      <c r="F9" s="11">
        <v>0.97499432637461692</v>
      </c>
      <c r="G9" s="11">
        <v>0.97612443379981206</v>
      </c>
      <c r="H9" s="11">
        <v>0.98002644606999945</v>
      </c>
    </row>
    <row r="10" spans="1:8" x14ac:dyDescent="0.25">
      <c r="A10" s="7" t="s">
        <v>55</v>
      </c>
      <c r="B10" s="12">
        <v>1407.9874237696965</v>
      </c>
      <c r="C10" s="12">
        <v>1563.6993032172202</v>
      </c>
      <c r="D10" s="12">
        <v>1678.3878321501513</v>
      </c>
      <c r="F10" s="11">
        <v>0.96714101892881033</v>
      </c>
      <c r="G10" s="11">
        <v>0.97039383414293268</v>
      </c>
      <c r="H10" s="11">
        <v>0.9735347431688679</v>
      </c>
    </row>
    <row r="11" spans="1:8" x14ac:dyDescent="0.25">
      <c r="A11" s="7" t="s">
        <v>54</v>
      </c>
      <c r="B11" s="12">
        <v>1518.2093524378472</v>
      </c>
      <c r="C11" s="12">
        <v>1660.009406524015</v>
      </c>
      <c r="D11" s="12">
        <v>1794.226109297872</v>
      </c>
      <c r="F11" s="11">
        <v>1.0428520278489086</v>
      </c>
      <c r="G11" s="11">
        <v>1.0301615466579264</v>
      </c>
      <c r="H11" s="11">
        <v>1.0407257613780856</v>
      </c>
    </row>
    <row r="12" spans="1:8" x14ac:dyDescent="0.25">
      <c r="A12" s="7" t="s">
        <v>53</v>
      </c>
      <c r="B12" s="12">
        <v>1422.5611846625466</v>
      </c>
      <c r="C12" s="12">
        <v>1578.1604250315418</v>
      </c>
      <c r="D12" s="12">
        <v>1688.5070386232587</v>
      </c>
      <c r="F12" s="11">
        <v>0.97715167791736768</v>
      </c>
      <c r="G12" s="11">
        <v>0.97936805534680194</v>
      </c>
      <c r="H12" s="11">
        <v>0.97940430375919274</v>
      </c>
    </row>
    <row r="13" spans="1:8" x14ac:dyDescent="0.25">
      <c r="A13" s="7" t="s">
        <v>52</v>
      </c>
      <c r="B13" s="12">
        <v>1471.1838266729026</v>
      </c>
      <c r="C13" s="12">
        <v>1630.6691920337639</v>
      </c>
      <c r="D13" s="12">
        <v>1742.0627091792439</v>
      </c>
      <c r="F13" s="11">
        <v>1.0105503793141482</v>
      </c>
      <c r="G13" s="11">
        <v>1.0119537216782819</v>
      </c>
      <c r="H13" s="11">
        <v>1.0104688199462317</v>
      </c>
    </row>
    <row r="14" spans="1:8" x14ac:dyDescent="0.25">
      <c r="A14" s="7" t="s">
        <v>51</v>
      </c>
      <c r="B14" s="12">
        <v>1517.2205426247278</v>
      </c>
      <c r="C14" s="12">
        <v>1673.4460580912219</v>
      </c>
      <c r="D14" s="12">
        <v>1793.3311347875517</v>
      </c>
      <c r="F14" s="11">
        <v>1.042172818280668</v>
      </c>
      <c r="G14" s="11">
        <v>1.0385000064919352</v>
      </c>
      <c r="H14" s="11">
        <v>1.0402066389420448</v>
      </c>
    </row>
    <row r="15" spans="1:8" x14ac:dyDescent="0.25">
      <c r="A15" s="7" t="s">
        <v>50</v>
      </c>
      <c r="B15" s="12">
        <v>1517.8047692060713</v>
      </c>
      <c r="C15" s="12">
        <v>1676.2922603209076</v>
      </c>
      <c r="D15" s="12">
        <v>1771.221330536926</v>
      </c>
      <c r="F15" s="11">
        <v>1.0425741212196196</v>
      </c>
      <c r="G15" s="11">
        <v>1.0402662905138877</v>
      </c>
      <c r="H15" s="11">
        <v>1.0273820329777177</v>
      </c>
    </row>
    <row r="16" spans="1:8" x14ac:dyDescent="0.25">
      <c r="A16" s="83" t="s">
        <v>49</v>
      </c>
      <c r="B16" s="14">
        <v>1455.8243277998492</v>
      </c>
      <c r="C16" s="14">
        <v>1611.4068826481202</v>
      </c>
      <c r="D16" s="14">
        <v>1724.0143137439325</v>
      </c>
      <c r="E16" s="83"/>
      <c r="F16" s="86">
        <v>1</v>
      </c>
      <c r="G16" s="86">
        <v>1</v>
      </c>
      <c r="H16" s="86">
        <v>1</v>
      </c>
    </row>
    <row r="18" spans="1:1" s="144" customFormat="1" x14ac:dyDescent="0.25">
      <c r="A18" s="143"/>
    </row>
    <row r="19" spans="1:1" s="144" customFormat="1" x14ac:dyDescent="0.25"/>
  </sheetData>
  <mergeCells count="8">
    <mergeCell ref="A1:XFD1"/>
    <mergeCell ref="A2:XFD2"/>
    <mergeCell ref="A19:XFD19"/>
    <mergeCell ref="A18:XFD18"/>
    <mergeCell ref="A3:XFD3"/>
    <mergeCell ref="A6:XFD6"/>
    <mergeCell ref="B4:D4"/>
    <mergeCell ref="F4:H4"/>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sqref="A1:XFD1"/>
    </sheetView>
  </sheetViews>
  <sheetFormatPr baseColWidth="10" defaultRowHeight="15" x14ac:dyDescent="0.25"/>
  <cols>
    <col min="1" max="1" width="18.28515625" style="7" customWidth="1"/>
    <col min="2" max="7" width="10.7109375" style="7" customWidth="1"/>
    <col min="8" max="16384" width="11.42578125" style="7"/>
  </cols>
  <sheetData>
    <row r="1" spans="1:7" s="142" customFormat="1" x14ac:dyDescent="0.25">
      <c r="A1" s="142" t="s">
        <v>73</v>
      </c>
    </row>
    <row r="2" spans="1:7" s="144" customFormat="1" x14ac:dyDescent="0.25">
      <c r="A2" s="143"/>
    </row>
    <row r="3" spans="1:7" s="144" customFormat="1" x14ac:dyDescent="0.25"/>
    <row r="4" spans="1:7" s="10" customFormat="1" x14ac:dyDescent="0.25">
      <c r="B4" s="87" t="s">
        <v>62</v>
      </c>
      <c r="C4" s="87" t="s">
        <v>72</v>
      </c>
      <c r="D4" s="87" t="s">
        <v>71</v>
      </c>
      <c r="E4" s="87" t="s">
        <v>70</v>
      </c>
      <c r="F4" s="87" t="s">
        <v>60</v>
      </c>
      <c r="G4" s="87" t="s">
        <v>59</v>
      </c>
    </row>
    <row r="5" spans="1:7" s="144" customFormat="1" x14ac:dyDescent="0.25">
      <c r="A5" s="143"/>
    </row>
    <row r="6" spans="1:7" x14ac:dyDescent="0.25">
      <c r="A6" s="7" t="s">
        <v>58</v>
      </c>
      <c r="B6" s="8">
        <v>3.4002266143295476E-2</v>
      </c>
      <c r="C6" s="8">
        <v>2.9668972134066766E-2</v>
      </c>
      <c r="D6" s="8">
        <v>1.2600000000000002E-2</v>
      </c>
      <c r="E6" s="8">
        <v>1.9950529718432614E-2</v>
      </c>
      <c r="F6" s="9">
        <v>799.93155446483661</v>
      </c>
      <c r="G6" s="8">
        <v>2.583718944980078E-2</v>
      </c>
    </row>
    <row r="7" spans="1:7" x14ac:dyDescent="0.25">
      <c r="A7" s="7" t="s">
        <v>57</v>
      </c>
      <c r="B7" s="8">
        <v>6.6195783354796631E-2</v>
      </c>
      <c r="C7" s="8">
        <v>6.493773849399101E-2</v>
      </c>
      <c r="D7" s="8">
        <v>5.2909999999999992E-2</v>
      </c>
      <c r="E7" s="8">
        <v>5.5023552319877475E-2</v>
      </c>
      <c r="F7" s="9">
        <v>993.35305108318857</v>
      </c>
      <c r="G7" s="8">
        <v>6.246238096121616E-2</v>
      </c>
    </row>
    <row r="8" spans="1:7" x14ac:dyDescent="0.25">
      <c r="A8" s="7" t="s">
        <v>56</v>
      </c>
      <c r="B8" s="8">
        <v>0.19218097248968691</v>
      </c>
      <c r="C8" s="8">
        <v>0.17295617449506878</v>
      </c>
      <c r="D8" s="8">
        <v>0.13549</v>
      </c>
      <c r="E8" s="8">
        <v>0.15023726070354629</v>
      </c>
      <c r="F8" s="9">
        <v>903.44870620241034</v>
      </c>
      <c r="G8" s="8">
        <v>0.16492954687114555</v>
      </c>
    </row>
    <row r="9" spans="1:7" x14ac:dyDescent="0.25">
      <c r="A9" s="7" t="s">
        <v>55</v>
      </c>
      <c r="B9" s="8">
        <v>0.16826613853467176</v>
      </c>
      <c r="C9" s="8">
        <v>0.1589614905444362</v>
      </c>
      <c r="D9" s="8">
        <v>0.16499000000000003</v>
      </c>
      <c r="E9" s="8">
        <v>0.13015163251053813</v>
      </c>
      <c r="F9" s="9">
        <v>988.65559652023239</v>
      </c>
      <c r="G9" s="8">
        <v>0.1580251955204337</v>
      </c>
    </row>
    <row r="10" spans="1:7" x14ac:dyDescent="0.25">
      <c r="A10" s="7" t="s">
        <v>54</v>
      </c>
      <c r="B10" s="8">
        <v>6.2969504662018533E-2</v>
      </c>
      <c r="C10" s="8">
        <v>6.1635952514359209E-2</v>
      </c>
      <c r="D10" s="8">
        <v>8.251E-2</v>
      </c>
      <c r="E10" s="8">
        <v>7.9933473279207565E-2</v>
      </c>
      <c r="F10" s="9">
        <v>1147.6015587934533</v>
      </c>
      <c r="G10" s="8">
        <v>6.8644537821583529E-2</v>
      </c>
    </row>
    <row r="11" spans="1:7" x14ac:dyDescent="0.25">
      <c r="A11" s="7" t="s">
        <v>53</v>
      </c>
      <c r="B11" s="8">
        <v>0.14384475490184412</v>
      </c>
      <c r="C11" s="8">
        <v>0.13728221642160865</v>
      </c>
      <c r="D11" s="8">
        <v>9.3380000000000032E-2</v>
      </c>
      <c r="E11" s="8">
        <v>0.10834273508704627</v>
      </c>
      <c r="F11" s="9">
        <v>923.28678703639446</v>
      </c>
      <c r="G11" s="8">
        <v>0.12615812619897263</v>
      </c>
    </row>
    <row r="12" spans="1:7" x14ac:dyDescent="0.25">
      <c r="A12" s="7" t="s">
        <v>52</v>
      </c>
      <c r="B12" s="8">
        <v>8.4423240346872264E-2</v>
      </c>
      <c r="C12" s="8">
        <v>7.8539863791952658E-2</v>
      </c>
      <c r="D12" s="8">
        <v>8.9390000000000025E-2</v>
      </c>
      <c r="E12" s="8">
        <v>0.1117902540553012</v>
      </c>
      <c r="F12" s="9">
        <v>1085.772250800941</v>
      </c>
      <c r="G12" s="8">
        <v>8.7073366184787213E-2</v>
      </c>
    </row>
    <row r="13" spans="1:7" x14ac:dyDescent="0.25">
      <c r="A13" s="7" t="s">
        <v>51</v>
      </c>
      <c r="B13" s="8">
        <v>4.4089817351706868E-2</v>
      </c>
      <c r="C13" s="8">
        <v>4.1535542581489018E-2</v>
      </c>
      <c r="D13" s="8">
        <v>5.9810000000000009E-2</v>
      </c>
      <c r="E13" s="8">
        <v>5.6231145806683432E-2</v>
      </c>
      <c r="F13" s="9">
        <v>1112.6365769298259</v>
      </c>
      <c r="G13" s="8">
        <v>4.6598958627900991E-2</v>
      </c>
    </row>
    <row r="14" spans="1:7" x14ac:dyDescent="0.25">
      <c r="A14" s="7" t="s">
        <v>50</v>
      </c>
      <c r="B14" s="8">
        <v>0.20402752221510745</v>
      </c>
      <c r="C14" s="8">
        <v>0.25448204902302779</v>
      </c>
      <c r="D14" s="8">
        <v>0.30892000000000003</v>
      </c>
      <c r="E14" s="8">
        <v>0.28833941651936695</v>
      </c>
      <c r="F14" s="9">
        <v>1342.9255703784349</v>
      </c>
      <c r="G14" s="8">
        <v>0.2602706983641595</v>
      </c>
    </row>
    <row r="15" spans="1:7" x14ac:dyDescent="0.25">
      <c r="A15" s="83" t="s">
        <v>49</v>
      </c>
      <c r="B15" s="84">
        <v>1</v>
      </c>
      <c r="C15" s="84">
        <v>1</v>
      </c>
      <c r="D15" s="84">
        <v>1</v>
      </c>
      <c r="E15" s="84">
        <v>1</v>
      </c>
      <c r="F15" s="85">
        <v>1052.7261745779072</v>
      </c>
      <c r="G15" s="84">
        <v>1</v>
      </c>
    </row>
    <row r="17" spans="1:1" s="144" customFormat="1" x14ac:dyDescent="0.25">
      <c r="A17" s="143"/>
    </row>
    <row r="18" spans="1:1" s="144" customFormat="1" x14ac:dyDescent="0.25"/>
  </sheetData>
  <mergeCells count="6">
    <mergeCell ref="A1:XFD1"/>
    <mergeCell ref="A2:XFD2"/>
    <mergeCell ref="A18:XFD18"/>
    <mergeCell ref="A17:XFD17"/>
    <mergeCell ref="A3:XFD3"/>
    <mergeCell ref="A5:XFD5"/>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workbookViewId="0">
      <selection sqref="A1:XFD1"/>
    </sheetView>
  </sheetViews>
  <sheetFormatPr baseColWidth="10" defaultRowHeight="15" x14ac:dyDescent="0.25"/>
  <cols>
    <col min="1" max="1" width="18.28515625" style="7" customWidth="1"/>
    <col min="2" max="4" width="10.7109375" style="7" customWidth="1"/>
    <col min="5" max="5" width="3.85546875" style="7" customWidth="1"/>
    <col min="6" max="8" width="10.7109375" style="7" customWidth="1"/>
    <col min="9" max="16384" width="11.42578125" style="7"/>
  </cols>
  <sheetData>
    <row r="1" spans="1:8" s="142" customFormat="1" x14ac:dyDescent="0.25">
      <c r="A1" s="142" t="s">
        <v>74</v>
      </c>
    </row>
    <row r="2" spans="1:8" s="144" customFormat="1" x14ac:dyDescent="0.25">
      <c r="A2" s="143"/>
    </row>
    <row r="3" spans="1:8" s="144" customFormat="1" x14ac:dyDescent="0.25"/>
    <row r="4" spans="1:8" s="10" customFormat="1" x14ac:dyDescent="0.25">
      <c r="B4" s="145" t="s">
        <v>68</v>
      </c>
      <c r="C4" s="145"/>
      <c r="D4" s="145"/>
      <c r="E4" s="7"/>
      <c r="F4" s="145" t="s">
        <v>67</v>
      </c>
      <c r="G4" s="145"/>
      <c r="H4" s="145"/>
    </row>
    <row r="5" spans="1:8" s="10" customFormat="1" x14ac:dyDescent="0.25">
      <c r="B5" s="13" t="s">
        <v>66</v>
      </c>
      <c r="C5" s="13" t="s">
        <v>65</v>
      </c>
      <c r="D5" s="13" t="s">
        <v>64</v>
      </c>
      <c r="E5" s="14"/>
      <c r="F5" s="13" t="s">
        <v>66</v>
      </c>
      <c r="G5" s="13" t="s">
        <v>65</v>
      </c>
      <c r="H5" s="13" t="s">
        <v>64</v>
      </c>
    </row>
    <row r="6" spans="1:8" s="144" customFormat="1" x14ac:dyDescent="0.25">
      <c r="A6" s="143"/>
    </row>
    <row r="7" spans="1:8" x14ac:dyDescent="0.25">
      <c r="A7" s="7" t="s">
        <v>58</v>
      </c>
      <c r="B7" s="12">
        <v>665.98579601596134</v>
      </c>
      <c r="C7" s="12">
        <v>757.13593044268589</v>
      </c>
      <c r="D7" s="12">
        <v>799.93155446483661</v>
      </c>
      <c r="F7" s="11">
        <v>0.76156951512914961</v>
      </c>
      <c r="G7" s="11">
        <v>0.77004854447367521</v>
      </c>
      <c r="H7" s="11">
        <v>0.75986669067630142</v>
      </c>
    </row>
    <row r="8" spans="1:8" x14ac:dyDescent="0.25">
      <c r="A8" s="7" t="s">
        <v>57</v>
      </c>
      <c r="B8" s="12">
        <v>833.29536801921893</v>
      </c>
      <c r="C8" s="12">
        <v>931.03653116885073</v>
      </c>
      <c r="D8" s="12">
        <v>993.35305108318857</v>
      </c>
      <c r="F8" s="11">
        <v>0.95289171807885431</v>
      </c>
      <c r="G8" s="11">
        <v>0.94691494202263948</v>
      </c>
      <c r="H8" s="11">
        <v>0.94360060105988686</v>
      </c>
    </row>
    <row r="9" spans="1:8" x14ac:dyDescent="0.25">
      <c r="A9" s="7" t="s">
        <v>56</v>
      </c>
      <c r="B9" s="12">
        <v>750.86738077090411</v>
      </c>
      <c r="C9" s="12">
        <v>846.62815255842429</v>
      </c>
      <c r="D9" s="12">
        <v>903.44870620241034</v>
      </c>
      <c r="F9" s="11">
        <v>0.85863348816269203</v>
      </c>
      <c r="G9" s="11">
        <v>0.86106701633730298</v>
      </c>
      <c r="H9" s="11">
        <v>0.85819914809722486</v>
      </c>
    </row>
    <row r="10" spans="1:8" x14ac:dyDescent="0.25">
      <c r="A10" s="7" t="s">
        <v>55</v>
      </c>
      <c r="B10" s="12">
        <v>817.47986039873342</v>
      </c>
      <c r="C10" s="12">
        <v>919.64838080825018</v>
      </c>
      <c r="D10" s="12">
        <v>988.65559652023239</v>
      </c>
      <c r="F10" s="11">
        <v>0.93480633466361129</v>
      </c>
      <c r="G10" s="11">
        <v>0.9353325718605201</v>
      </c>
      <c r="H10" s="11">
        <v>0.93913842022274785</v>
      </c>
    </row>
    <row r="11" spans="1:8" x14ac:dyDescent="0.25">
      <c r="A11" s="7" t="s">
        <v>54</v>
      </c>
      <c r="B11" s="12">
        <v>960.36199300385442</v>
      </c>
      <c r="C11" s="12">
        <v>1080.6176217242069</v>
      </c>
      <c r="D11" s="12">
        <v>1147.6015587934533</v>
      </c>
      <c r="F11" s="11">
        <v>1.0981952193810458</v>
      </c>
      <c r="G11" s="11">
        <v>1.0990470710520863</v>
      </c>
      <c r="H11" s="11">
        <v>1.0901235159784894</v>
      </c>
    </row>
    <row r="12" spans="1:8" x14ac:dyDescent="0.25">
      <c r="A12" s="7" t="s">
        <v>53</v>
      </c>
      <c r="B12" s="12">
        <v>771.51931156723833</v>
      </c>
      <c r="C12" s="12">
        <v>873.96094447384041</v>
      </c>
      <c r="D12" s="12">
        <v>923.28678703639446</v>
      </c>
      <c r="F12" s="11">
        <v>0.88224942864840783</v>
      </c>
      <c r="G12" s="11">
        <v>0.88886595677136981</v>
      </c>
      <c r="H12" s="11">
        <v>0.87704363141401731</v>
      </c>
    </row>
    <row r="13" spans="1:8" x14ac:dyDescent="0.25">
      <c r="A13" s="7" t="s">
        <v>52</v>
      </c>
      <c r="B13" s="12">
        <v>899.05481623558296</v>
      </c>
      <c r="C13" s="12">
        <v>1016.5152175073049</v>
      </c>
      <c r="D13" s="12">
        <v>1085.772250800941</v>
      </c>
      <c r="F13" s="11">
        <v>1.0280891042586888</v>
      </c>
      <c r="G13" s="11">
        <v>1.0338514290547143</v>
      </c>
      <c r="H13" s="11">
        <v>1.03139095143738</v>
      </c>
    </row>
    <row r="14" spans="1:8" x14ac:dyDescent="0.25">
      <c r="A14" s="7" t="s">
        <v>51</v>
      </c>
      <c r="B14" s="12">
        <v>917.9743279883204</v>
      </c>
      <c r="C14" s="12">
        <v>1046.170046725674</v>
      </c>
      <c r="D14" s="12">
        <v>1112.6365769298259</v>
      </c>
      <c r="F14" s="11">
        <v>1.0497239851798839</v>
      </c>
      <c r="G14" s="11">
        <v>1.0640120080974613</v>
      </c>
      <c r="H14" s="11">
        <v>1.0569097679897053</v>
      </c>
    </row>
    <row r="15" spans="1:8" x14ac:dyDescent="0.25">
      <c r="A15" s="7" t="s">
        <v>50</v>
      </c>
      <c r="B15" s="12">
        <v>1116.1848543699766</v>
      </c>
      <c r="C15" s="12">
        <v>1241.3518100249612</v>
      </c>
      <c r="D15" s="12">
        <v>1342.9255703784349</v>
      </c>
      <c r="F15" s="11">
        <v>1.2763821141865175</v>
      </c>
      <c r="G15" s="11">
        <v>1.2625225089114218</v>
      </c>
      <c r="H15" s="11">
        <v>1.2756646531724014</v>
      </c>
    </row>
    <row r="16" spans="1:8" x14ac:dyDescent="0.25">
      <c r="A16" s="83" t="s">
        <v>49</v>
      </c>
      <c r="B16" s="14">
        <v>874.49114333708746</v>
      </c>
      <c r="C16" s="14">
        <v>983.23142855907213</v>
      </c>
      <c r="D16" s="14">
        <v>1052.7261745779072</v>
      </c>
      <c r="E16" s="83"/>
      <c r="F16" s="86">
        <v>1</v>
      </c>
      <c r="G16" s="86">
        <v>1</v>
      </c>
      <c r="H16" s="86">
        <v>1</v>
      </c>
    </row>
    <row r="18" spans="1:1" s="144" customFormat="1" x14ac:dyDescent="0.25">
      <c r="A18" s="143"/>
    </row>
    <row r="19" spans="1:1" s="144" customFormat="1" x14ac:dyDescent="0.25"/>
  </sheetData>
  <mergeCells count="8">
    <mergeCell ref="A1:XFD1"/>
    <mergeCell ref="A2:XFD2"/>
    <mergeCell ref="A19:XFD19"/>
    <mergeCell ref="A18:XFD18"/>
    <mergeCell ref="A3:XFD3"/>
    <mergeCell ref="A6:XFD6"/>
    <mergeCell ref="B4:D4"/>
    <mergeCell ref="F4:H4"/>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
  <sheetViews>
    <sheetView workbookViewId="0">
      <selection sqref="A1:XFD1"/>
    </sheetView>
  </sheetViews>
  <sheetFormatPr baseColWidth="10" defaultRowHeight="15" x14ac:dyDescent="0.25"/>
  <cols>
    <col min="1" max="1" width="10.85546875" style="7" bestFit="1" customWidth="1"/>
    <col min="2" max="11" width="7.85546875" style="7" customWidth="1"/>
    <col min="12" max="16384" width="11.42578125" style="7"/>
  </cols>
  <sheetData>
    <row r="1" spans="1:11" s="142" customFormat="1" x14ac:dyDescent="0.25">
      <c r="A1" s="142" t="s">
        <v>90</v>
      </c>
    </row>
    <row r="2" spans="1:11" s="144" customFormat="1" x14ac:dyDescent="0.25">
      <c r="A2" s="143"/>
    </row>
    <row r="3" spans="1:11" s="144" customFormat="1" x14ac:dyDescent="0.25"/>
    <row r="4" spans="1:11" s="10" customFormat="1" x14ac:dyDescent="0.25">
      <c r="B4" s="15" t="s">
        <v>89</v>
      </c>
      <c r="C4" s="15" t="s">
        <v>88</v>
      </c>
      <c r="D4" s="15" t="s">
        <v>87</v>
      </c>
      <c r="E4" s="15" t="s">
        <v>86</v>
      </c>
      <c r="F4" s="15" t="s">
        <v>85</v>
      </c>
      <c r="G4" s="15" t="s">
        <v>84</v>
      </c>
      <c r="H4" s="15" t="s">
        <v>52</v>
      </c>
      <c r="I4" s="15" t="s">
        <v>83</v>
      </c>
      <c r="J4" s="15" t="s">
        <v>50</v>
      </c>
      <c r="K4" s="15" t="s">
        <v>9</v>
      </c>
    </row>
    <row r="5" spans="1:11" s="144" customFormat="1" x14ac:dyDescent="0.25">
      <c r="A5" s="143"/>
    </row>
    <row r="6" spans="1:11" x14ac:dyDescent="0.25">
      <c r="A6" s="16" t="s">
        <v>82</v>
      </c>
      <c r="B6" s="17">
        <v>691.9235091319423</v>
      </c>
      <c r="C6" s="17">
        <v>0</v>
      </c>
      <c r="D6" s="17">
        <v>728.05117605471344</v>
      </c>
      <c r="E6" s="17">
        <v>762.96065222993786</v>
      </c>
      <c r="F6" s="17">
        <v>1134.9379848756244</v>
      </c>
      <c r="G6" s="17">
        <v>705.85140825915073</v>
      </c>
      <c r="H6" s="17">
        <v>874.06822815162741</v>
      </c>
      <c r="I6" s="17">
        <v>933.68250816100681</v>
      </c>
      <c r="J6" s="17">
        <v>0</v>
      </c>
      <c r="K6" s="15">
        <v>779.68385071835883</v>
      </c>
    </row>
    <row r="7" spans="1:11" x14ac:dyDescent="0.25">
      <c r="A7" s="16" t="s">
        <v>81</v>
      </c>
      <c r="B7" s="17">
        <v>686.6952620272026</v>
      </c>
      <c r="C7" s="17">
        <v>795.15260628078124</v>
      </c>
      <c r="D7" s="17">
        <v>737.09264597257038</v>
      </c>
      <c r="E7" s="17">
        <v>772.71906776468904</v>
      </c>
      <c r="F7" s="17">
        <v>888.03665427400915</v>
      </c>
      <c r="G7" s="17">
        <v>708.01648743173394</v>
      </c>
      <c r="H7" s="17">
        <v>878.89007987986645</v>
      </c>
      <c r="I7" s="17">
        <v>891.52676034782792</v>
      </c>
      <c r="J7" s="17">
        <v>0</v>
      </c>
      <c r="K7" s="15">
        <v>764.58084499093934</v>
      </c>
    </row>
    <row r="8" spans="1:11" x14ac:dyDescent="0.25">
      <c r="A8" s="16" t="s">
        <v>80</v>
      </c>
      <c r="B8" s="17">
        <v>689.71137619354738</v>
      </c>
      <c r="C8" s="17">
        <v>743.52834546643146</v>
      </c>
      <c r="D8" s="17">
        <v>729.7996083451003</v>
      </c>
      <c r="E8" s="17">
        <v>765.94607445799898</v>
      </c>
      <c r="F8" s="17">
        <v>858.92438296088744</v>
      </c>
      <c r="G8" s="17">
        <v>709.79508882506798</v>
      </c>
      <c r="H8" s="17">
        <v>866.45331167787811</v>
      </c>
      <c r="I8" s="17">
        <v>877.29284082662502</v>
      </c>
      <c r="J8" s="17">
        <v>0</v>
      </c>
      <c r="K8" s="15">
        <v>751.8312117291656</v>
      </c>
    </row>
    <row r="9" spans="1:11" x14ac:dyDescent="0.25">
      <c r="A9" s="16" t="s">
        <v>79</v>
      </c>
      <c r="B9" s="17">
        <v>677.61756445757544</v>
      </c>
      <c r="C9" s="17">
        <v>732.22751297207844</v>
      </c>
      <c r="D9" s="17">
        <v>723.28909339249219</v>
      </c>
      <c r="E9" s="17">
        <v>765.16457440406725</v>
      </c>
      <c r="F9" s="17">
        <v>859.19232124135431</v>
      </c>
      <c r="G9" s="17">
        <v>705.80580827919903</v>
      </c>
      <c r="H9" s="17">
        <v>872.02604163519823</v>
      </c>
      <c r="I9" s="17">
        <v>842.88341191952748</v>
      </c>
      <c r="J9" s="17">
        <v>0</v>
      </c>
      <c r="K9" s="15">
        <v>765.62003962618394</v>
      </c>
    </row>
    <row r="10" spans="1:11" x14ac:dyDescent="0.25">
      <c r="A10" s="16" t="s">
        <v>78</v>
      </c>
      <c r="B10" s="17">
        <v>680.93806885007734</v>
      </c>
      <c r="C10" s="17">
        <v>742.73378982658164</v>
      </c>
      <c r="D10" s="17">
        <v>731.13814955009093</v>
      </c>
      <c r="E10" s="17">
        <v>757.2116668456332</v>
      </c>
      <c r="F10" s="17">
        <v>849.10425044340502</v>
      </c>
      <c r="G10" s="17">
        <v>702.24456317913337</v>
      </c>
      <c r="H10" s="17">
        <v>829.65198708884498</v>
      </c>
      <c r="I10" s="17">
        <v>812.45646970255848</v>
      </c>
      <c r="J10" s="17">
        <v>0</v>
      </c>
      <c r="K10" s="15">
        <v>756.87946168256394</v>
      </c>
    </row>
    <row r="11" spans="1:11" x14ac:dyDescent="0.25">
      <c r="A11" s="16" t="s">
        <v>77</v>
      </c>
      <c r="B11" s="17">
        <v>926.48783830231457</v>
      </c>
      <c r="C11" s="17">
        <v>814.31087313126932</v>
      </c>
      <c r="D11" s="17">
        <v>855.21592245936756</v>
      </c>
      <c r="E11" s="17">
        <v>871.77716207609251</v>
      </c>
      <c r="F11" s="17">
        <v>984.04223402911373</v>
      </c>
      <c r="G11" s="17">
        <v>803.81342436666478</v>
      </c>
      <c r="H11" s="17">
        <v>939.94688407876242</v>
      </c>
      <c r="I11" s="17">
        <v>938.49158703309331</v>
      </c>
      <c r="J11" s="17">
        <v>0</v>
      </c>
      <c r="K11" s="15">
        <v>885.57144901840798</v>
      </c>
    </row>
    <row r="12" spans="1:11" x14ac:dyDescent="0.25">
      <c r="A12" s="16" t="s">
        <v>76</v>
      </c>
      <c r="B12" s="17">
        <v>0</v>
      </c>
      <c r="C12" s="17">
        <v>967.68222048008442</v>
      </c>
      <c r="D12" s="17">
        <v>1024.9933145063114</v>
      </c>
      <c r="E12" s="17">
        <v>1037.5177256260163</v>
      </c>
      <c r="F12" s="17">
        <v>0</v>
      </c>
      <c r="G12" s="17">
        <v>931.19459150228295</v>
      </c>
      <c r="H12" s="17">
        <v>0</v>
      </c>
      <c r="I12" s="17">
        <v>1144.3700199752914</v>
      </c>
      <c r="J12" s="17">
        <v>0</v>
      </c>
      <c r="K12" s="15">
        <v>1048.3079473784655</v>
      </c>
    </row>
    <row r="13" spans="1:11" x14ac:dyDescent="0.25">
      <c r="A13" s="16" t="s">
        <v>75</v>
      </c>
      <c r="B13" s="17">
        <v>0</v>
      </c>
      <c r="C13" s="17">
        <v>1121.3910576256869</v>
      </c>
      <c r="D13" s="17">
        <v>1145.3536603519283</v>
      </c>
      <c r="E13" s="17">
        <v>1181.9343820208389</v>
      </c>
      <c r="F13" s="17">
        <v>1313.8880378331344</v>
      </c>
      <c r="G13" s="17">
        <v>1103.2023884259215</v>
      </c>
      <c r="H13" s="17">
        <v>1302.5740780224467</v>
      </c>
      <c r="I13" s="17">
        <v>0</v>
      </c>
      <c r="J13" s="17">
        <v>1174.9820637658186</v>
      </c>
      <c r="K13" s="15">
        <v>1178.1730367949613</v>
      </c>
    </row>
    <row r="14" spans="1:11" s="147" customFormat="1" x14ac:dyDescent="0.25">
      <c r="A14" s="146"/>
    </row>
    <row r="15" spans="1:11" x14ac:dyDescent="0.25">
      <c r="A15" s="88" t="s">
        <v>9</v>
      </c>
      <c r="B15" s="15">
        <v>696.62913753389694</v>
      </c>
      <c r="C15" s="15">
        <v>864.71470460812236</v>
      </c>
      <c r="D15" s="15">
        <v>787.46364668652654</v>
      </c>
      <c r="E15" s="15">
        <v>862.59495872037951</v>
      </c>
      <c r="F15" s="15">
        <v>1000.5863261139488</v>
      </c>
      <c r="G15" s="15">
        <v>804.31912463847391</v>
      </c>
      <c r="H15" s="15">
        <v>945.06141568748399</v>
      </c>
      <c r="I15" s="15">
        <v>964.892369050816</v>
      </c>
      <c r="J15" s="15">
        <v>1174.9820637658186</v>
      </c>
      <c r="K15" s="15">
        <v>918.16775597684341</v>
      </c>
    </row>
    <row r="17" spans="1:1" s="144" customFormat="1" x14ac:dyDescent="0.25">
      <c r="A17" s="143"/>
    </row>
    <row r="18" spans="1:1" s="144" customFormat="1" x14ac:dyDescent="0.25"/>
  </sheetData>
  <mergeCells count="7">
    <mergeCell ref="A14:XFD14"/>
    <mergeCell ref="A1:XFD1"/>
    <mergeCell ref="A2:XFD2"/>
    <mergeCell ref="A18:XFD18"/>
    <mergeCell ref="A17:XFD17"/>
    <mergeCell ref="A3:XFD3"/>
    <mergeCell ref="A5:XF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workbookViewId="0">
      <selection sqref="A1:XFD1"/>
    </sheetView>
  </sheetViews>
  <sheetFormatPr baseColWidth="10" defaultRowHeight="12.75" x14ac:dyDescent="0.2"/>
  <cols>
    <col min="1" max="1" width="14.7109375" customWidth="1"/>
  </cols>
  <sheetData>
    <row r="1" spans="1:4" s="137" customFormat="1" x14ac:dyDescent="0.2">
      <c r="A1" s="137" t="s">
        <v>354</v>
      </c>
    </row>
    <row r="2" spans="1:4" s="138" customFormat="1" x14ac:dyDescent="0.2"/>
    <row r="3" spans="1:4" s="138" customFormat="1" x14ac:dyDescent="0.2"/>
    <row r="4" spans="1:4" x14ac:dyDescent="0.2">
      <c r="B4" s="89" t="s">
        <v>4</v>
      </c>
      <c r="C4" s="89" t="s">
        <v>3</v>
      </c>
      <c r="D4" s="89" t="s">
        <v>94</v>
      </c>
    </row>
    <row r="5" spans="1:4" s="136" customFormat="1" x14ac:dyDescent="0.2">
      <c r="A5" s="135"/>
    </row>
    <row r="6" spans="1:4" x14ac:dyDescent="0.2">
      <c r="A6" t="s">
        <v>93</v>
      </c>
      <c r="B6" s="18">
        <v>-1.29</v>
      </c>
      <c r="C6" s="18">
        <v>-0.57999999999999996</v>
      </c>
      <c r="D6" s="18">
        <v>-0.19</v>
      </c>
    </row>
    <row r="7" spans="1:4" x14ac:dyDescent="0.2">
      <c r="A7" t="s">
        <v>92</v>
      </c>
      <c r="B7" s="18">
        <v>-0.28999999999999998</v>
      </c>
      <c r="C7" s="18">
        <v>-0.14000000000000001</v>
      </c>
      <c r="D7" s="18">
        <v>0.01</v>
      </c>
    </row>
    <row r="8" spans="1:4" x14ac:dyDescent="0.2">
      <c r="A8" t="s">
        <v>91</v>
      </c>
      <c r="B8" s="18">
        <v>0</v>
      </c>
      <c r="C8" s="18">
        <v>0</v>
      </c>
      <c r="D8" s="18">
        <v>0</v>
      </c>
    </row>
    <row r="10" spans="1:4" s="138" customFormat="1" x14ac:dyDescent="0.2"/>
    <row r="11" spans="1:4" s="138" customFormat="1" x14ac:dyDescent="0.2"/>
  </sheetData>
  <mergeCells count="6">
    <mergeCell ref="A1:XFD1"/>
    <mergeCell ref="A2:XFD2"/>
    <mergeCell ref="A11:XFD11"/>
    <mergeCell ref="A10:XFD10"/>
    <mergeCell ref="A3:XFD3"/>
    <mergeCell ref="A5:XFD5"/>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4</vt:i4>
      </vt:variant>
    </vt:vector>
  </HeadingPairs>
  <TitlesOfParts>
    <vt:vector size="25" baseType="lpstr">
      <vt:lpstr>Tabelle1</vt:lpstr>
      <vt:lpstr>Tabelle2</vt:lpstr>
      <vt:lpstr>Tabelle3</vt:lpstr>
      <vt:lpstr>Tabelle4</vt:lpstr>
      <vt:lpstr>Tabelle5</vt:lpstr>
      <vt:lpstr>Tabelle6</vt:lpstr>
      <vt:lpstr>Tabelle7</vt:lpstr>
      <vt:lpstr>Tabelle8</vt:lpstr>
      <vt:lpstr>Tabelle9</vt:lpstr>
      <vt:lpstr>Tabellenteil_Tab.1</vt:lpstr>
      <vt:lpstr>Tabellenteil_Tab.2</vt:lpstr>
      <vt:lpstr>Tabellenteil_Tab.3</vt:lpstr>
      <vt:lpstr>Tabellenteil_Tab.4</vt:lpstr>
      <vt:lpstr>Tabellenteil_Tab.5</vt:lpstr>
      <vt:lpstr>Tabellenteil_Tab.6</vt:lpstr>
      <vt:lpstr>Tabellenteil_Tab.7</vt:lpstr>
      <vt:lpstr>Tabellenteil_Tab.8</vt:lpstr>
      <vt:lpstr>Tabellenteil_Tab.9</vt:lpstr>
      <vt:lpstr>Technischer_Teil_Tab.1</vt:lpstr>
      <vt:lpstr>Technischer_Teil_Tab.2</vt:lpstr>
      <vt:lpstr>Technischer_Teil_Tab.3</vt:lpstr>
      <vt:lpstr>Tabelle2!Druckbereich</vt:lpstr>
      <vt:lpstr>Tabelle3!Druckbereich</vt:lpstr>
      <vt:lpstr>Tabellenteil_Tab.2!Druckbereich</vt:lpstr>
      <vt:lpstr>Tabellenteil_Tab.4!Druckbereich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Zahlungsströme zwischen den Gebietskörperschaften - Tabellen 2014/2015</dc:title>
  <cp:lastModifiedBy>Leicher</cp:lastModifiedBy>
  <cp:lastPrinted>2014-08-19T15:19:00Z</cp:lastPrinted>
  <dcterms:created xsi:type="dcterms:W3CDTF">2014-08-19T13:43:57Z</dcterms:created>
  <dcterms:modified xsi:type="dcterms:W3CDTF">2014-09-02T13:03:39Z</dcterms:modified>
</cp:coreProperties>
</file>