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ustomProperty35.bin" ContentType="application/vnd.openxmlformats-officedocument.spreadsheetml.customProperty"/>
  <Override PartName="/xl/customProperty36.bin" ContentType="application/vnd.openxmlformats-officedocument.spreadsheetml.customProperty"/>
  <Override PartName="/xl/customProperty37.bin" ContentType="application/vnd.openxmlformats-officedocument.spreadsheetml.customProperty"/>
  <Override PartName="/xl/customProperty38.bin" ContentType="application/vnd.openxmlformats-officedocument.spreadsheetml.customProperty"/>
  <Override PartName="/xl/customProperty39.bin" ContentType="application/vnd.openxmlformats-officedocument.spreadsheetml.customProperty"/>
  <Override PartName="/xl/customProperty40.bin" ContentType="application/vnd.openxmlformats-officedocument.spreadsheetml.customProperty"/>
  <Override PartName="/xl/customProperty41.bin" ContentType="application/vnd.openxmlformats-officedocument.spreadsheetml.customProperty"/>
  <Override PartName="/xl/customProperty42.bin" ContentType="application/vnd.openxmlformats-officedocument.spreadsheetml.customProperty"/>
  <Override PartName="/xl/customProperty43.bin" ContentType="application/vnd.openxmlformats-officedocument.spreadsheetml.customProperty"/>
  <Override PartName="/xl/customProperty44.bin" ContentType="application/vnd.openxmlformats-officedocument.spreadsheetml.customProperty"/>
  <Override PartName="/xl/customProperty45.bin" ContentType="application/vnd.openxmlformats-officedocument.spreadsheetml.customProperty"/>
  <Override PartName="/xl/customProperty46.bin" ContentType="application/vnd.openxmlformats-officedocument.spreadsheetml.customProperty"/>
  <Override PartName="/xl/customProperty47.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DieseArbeitsmappe"/>
  <mc:AlternateContent xmlns:mc="http://schemas.openxmlformats.org/markup-compatibility/2006">
    <mc:Choice Requires="x15">
      <x15ac:absPath xmlns:x15ac="http://schemas.microsoft.com/office/spreadsheetml/2010/11/ac" url="C:\Users\scheuerj\AppData\Roaming\OpenText\OTEdit\EC_eoffice\c508928784\"/>
    </mc:Choice>
  </mc:AlternateContent>
  <xr:revisionPtr revIDLastSave="0" documentId="13_ncr:1_{8E76416D-09E7-4394-8065-1BA735C4DC44}" xr6:coauthVersionLast="47" xr6:coauthVersionMax="47" xr10:uidLastSave="{00000000-0000-0000-0000-000000000000}"/>
  <bookViews>
    <workbookView xWindow="-120" yWindow="-120" windowWidth="29040" windowHeight="15720" xr2:uid="{5DD432F9-BE4D-4583-9AC7-D65ED042C33C}"/>
  </bookViews>
  <sheets>
    <sheet name="Inhaltsverzeichnis" sheetId="38" r:id="rId1"/>
    <sheet name="T 1" sheetId="2" r:id="rId2"/>
    <sheet name="T 2" sheetId="3" r:id="rId3"/>
    <sheet name="T 3" sheetId="4" r:id="rId4"/>
    <sheet name="T 4" sheetId="5" r:id="rId5"/>
    <sheet name="T 5" sheetId="6" r:id="rId6"/>
    <sheet name="T6" sheetId="7" r:id="rId7"/>
    <sheet name="T 7" sheetId="8" r:id="rId8"/>
    <sheet name="T8" sheetId="37" r:id="rId9"/>
    <sheet name="T 9" sheetId="55" r:id="rId10"/>
    <sheet name="T10" sheetId="10" r:id="rId11"/>
    <sheet name="T 11" sheetId="58" r:id="rId12"/>
    <sheet name="T 12" sheetId="11" r:id="rId13"/>
    <sheet name="T 13" sheetId="12" r:id="rId14"/>
    <sheet name="T 14" sheetId="13" r:id="rId15"/>
    <sheet name="T 15" sheetId="14" r:id="rId16"/>
    <sheet name="T 16" sheetId="15" r:id="rId17"/>
    <sheet name="T 17" sheetId="59" r:id="rId18"/>
    <sheet name="T 18" sheetId="39" r:id="rId19"/>
    <sheet name="T 19" sheetId="16" r:id="rId20"/>
    <sheet name="T 20" sheetId="17" r:id="rId21"/>
    <sheet name="T 21" sheetId="18" r:id="rId22"/>
    <sheet name="T 22" sheetId="34" r:id="rId23"/>
    <sheet name="T 23" sheetId="19" r:id="rId24"/>
    <sheet name="T 24" sheetId="20" r:id="rId25"/>
    <sheet name="T 25" sheetId="21" r:id="rId26"/>
    <sheet name="T 26" sheetId="67" r:id="rId27"/>
    <sheet name="T 27" sheetId="33" r:id="rId28"/>
    <sheet name="T 28" sheetId="66" r:id="rId29"/>
    <sheet name="T 29" sheetId="69" r:id="rId30"/>
    <sheet name="T 30" sheetId="70" r:id="rId31"/>
    <sheet name="T 31" sheetId="22" r:id="rId32"/>
    <sheet name="T 32" sheetId="35" r:id="rId33"/>
    <sheet name="T 33" sheetId="71" r:id="rId34"/>
    <sheet name="T 34" sheetId="72" r:id="rId35"/>
    <sheet name="T 35" sheetId="73" r:id="rId36"/>
    <sheet name="T 36" sheetId="60" r:id="rId37"/>
    <sheet name="T 37" sheetId="62" r:id="rId38"/>
    <sheet name="T38" sheetId="61" r:id="rId39"/>
    <sheet name="T 39" sheetId="63" r:id="rId40"/>
    <sheet name="T 40-41" sheetId="64" r:id="rId41"/>
    <sheet name="T 42-59" sheetId="74" r:id="rId42"/>
    <sheet name="Übersicht 1" sheetId="28" r:id="rId43"/>
    <sheet name="Übersicht 2" sheetId="29" r:id="rId44"/>
    <sheet name="Übersicht 3" sheetId="30" r:id="rId45"/>
    <sheet name="Übersicht 4" sheetId="31" r:id="rId46"/>
    <sheet name="Übersicht 5" sheetId="32" r:id="rId47"/>
    <sheet name="Übersicht 6" sheetId="36" r:id="rId4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5" i="67" l="1"/>
  <c r="E45" i="67"/>
  <c r="K44" i="67"/>
  <c r="L44" i="67" s="1"/>
  <c r="O44" i="67" s="1"/>
  <c r="K43" i="67"/>
  <c r="L43" i="67" s="1"/>
  <c r="O43" i="67" s="1"/>
  <c r="N42" i="67"/>
  <c r="M42" i="67"/>
  <c r="M45" i="67" s="1"/>
  <c r="I42" i="67"/>
  <c r="I45" i="67" s="1"/>
  <c r="H42" i="67"/>
  <c r="H45" i="67" s="1"/>
  <c r="G42" i="67"/>
  <c r="G45" i="67" s="1"/>
  <c r="E42" i="67"/>
  <c r="D42" i="67"/>
  <c r="D45" i="67" s="1"/>
  <c r="C42" i="67"/>
  <c r="K41" i="67"/>
  <c r="L41" i="67" s="1"/>
  <c r="O41" i="67" s="1"/>
  <c r="L40" i="67"/>
  <c r="O40" i="67" s="1"/>
  <c r="K40" i="67"/>
  <c r="O39" i="67"/>
  <c r="L39" i="67"/>
  <c r="K39" i="67"/>
  <c r="K38" i="67"/>
  <c r="L38" i="67" s="1"/>
  <c r="O38" i="67" s="1"/>
  <c r="K37" i="67"/>
  <c r="L37" i="67" s="1"/>
  <c r="O37" i="67" s="1"/>
  <c r="K36" i="67"/>
  <c r="L36" i="67" s="1"/>
  <c r="O36" i="67" s="1"/>
  <c r="K35" i="67"/>
  <c r="L35" i="67" s="1"/>
  <c r="O35" i="67" s="1"/>
  <c r="N34" i="67"/>
  <c r="O34" i="67" s="1"/>
  <c r="M34" i="67"/>
  <c r="I34" i="67"/>
  <c r="H34" i="67"/>
  <c r="G34" i="67"/>
  <c r="F34" i="67"/>
  <c r="E34" i="67"/>
  <c r="D34" i="67"/>
  <c r="K34" i="67" s="1"/>
  <c r="L34" i="67" s="1"/>
  <c r="C34" i="67"/>
  <c r="K33" i="67"/>
  <c r="L33" i="67" s="1"/>
  <c r="O33" i="67" s="1"/>
  <c r="K32" i="67"/>
  <c r="L32" i="67" s="1"/>
  <c r="O32" i="67" s="1"/>
  <c r="K31" i="67"/>
  <c r="L31" i="67" s="1"/>
  <c r="O31" i="67" s="1"/>
  <c r="K30" i="67"/>
  <c r="L30" i="67" s="1"/>
  <c r="O30" i="67" s="1"/>
  <c r="L29" i="67"/>
  <c r="O29" i="67" s="1"/>
  <c r="K29" i="67"/>
  <c r="N28" i="67"/>
  <c r="M28" i="67"/>
  <c r="K28" i="67"/>
  <c r="L28" i="67" s="1"/>
  <c r="I28" i="67"/>
  <c r="H28" i="67"/>
  <c r="G28" i="67"/>
  <c r="F28" i="67"/>
  <c r="E28" i="67"/>
  <c r="D28" i="67"/>
  <c r="C28" i="67"/>
  <c r="C45" i="67" s="1"/>
  <c r="K27" i="67"/>
  <c r="L27" i="67" s="1"/>
  <c r="O27" i="67" s="1"/>
  <c r="K26" i="67"/>
  <c r="L26" i="67" s="1"/>
  <c r="O26" i="67" s="1"/>
  <c r="K25" i="67"/>
  <c r="L25" i="67" s="1"/>
  <c r="O25" i="67" s="1"/>
  <c r="L24" i="67"/>
  <c r="O24" i="67" s="1"/>
  <c r="K24" i="67"/>
  <c r="K23" i="67"/>
  <c r="L23" i="67" s="1"/>
  <c r="O23" i="67" s="1"/>
  <c r="L22" i="67"/>
  <c r="O22" i="67" s="1"/>
  <c r="K22" i="67"/>
  <c r="N21" i="67"/>
  <c r="M21" i="67"/>
  <c r="I21" i="67"/>
  <c r="H21" i="67"/>
  <c r="G21" i="67"/>
  <c r="F21" i="67"/>
  <c r="F45" i="67" s="1"/>
  <c r="E21" i="67"/>
  <c r="D21" i="67"/>
  <c r="C21" i="67"/>
  <c r="K20" i="67"/>
  <c r="L20" i="67" s="1"/>
  <c r="O20" i="67" s="1"/>
  <c r="L19" i="67"/>
  <c r="O19" i="67" s="1"/>
  <c r="K19" i="67"/>
  <c r="K18" i="67"/>
  <c r="L18" i="67" s="1"/>
  <c r="O18" i="67" s="1"/>
  <c r="L17" i="67"/>
  <c r="O17" i="67" s="1"/>
  <c r="K17" i="67"/>
  <c r="O16" i="67"/>
  <c r="L16" i="67"/>
  <c r="K16" i="67"/>
  <c r="J16" i="67"/>
  <c r="K15" i="67"/>
  <c r="L15" i="67" s="1"/>
  <c r="O15" i="67" s="1"/>
  <c r="L14" i="67"/>
  <c r="O14" i="67" s="1"/>
  <c r="K14" i="67"/>
  <c r="K13" i="67"/>
  <c r="L13" i="67" s="1"/>
  <c r="O13" i="67" s="1"/>
  <c r="L12" i="67"/>
  <c r="O12" i="67" s="1"/>
  <c r="K12" i="67"/>
  <c r="O11" i="67"/>
  <c r="L11" i="67"/>
  <c r="K11" i="67"/>
  <c r="K10" i="67"/>
  <c r="L10" i="67" s="1"/>
  <c r="O10" i="67" s="1"/>
  <c r="K9" i="67"/>
  <c r="L9" i="67" s="1"/>
  <c r="O9" i="67" s="1"/>
  <c r="K8" i="67"/>
  <c r="L8" i="67" s="1"/>
  <c r="O8" i="67" s="1"/>
  <c r="K7" i="67"/>
  <c r="L7" i="67" s="1"/>
  <c r="O7" i="67" s="1"/>
  <c r="L6" i="67"/>
  <c r="O6" i="67" s="1"/>
  <c r="K6" i="67"/>
  <c r="N5" i="67"/>
  <c r="M5" i="67"/>
  <c r="K5" i="67"/>
  <c r="L5" i="67" s="1"/>
  <c r="I5" i="67"/>
  <c r="H5" i="67"/>
  <c r="G5" i="67"/>
  <c r="F5" i="67"/>
  <c r="E5" i="67"/>
  <c r="D5" i="67"/>
  <c r="C5" i="67"/>
  <c r="O28" i="67" l="1"/>
  <c r="K45" i="67"/>
  <c r="L45" i="67" s="1"/>
  <c r="O5" i="67"/>
  <c r="O45" i="67"/>
  <c r="K21" i="67"/>
  <c r="L21" i="67" s="1"/>
  <c r="O21" i="67" s="1"/>
  <c r="K42" i="67"/>
  <c r="L42" i="67" s="1"/>
  <c r="O42" i="67" s="1"/>
  <c r="J11" i="59" l="1"/>
  <c r="J10" i="59"/>
  <c r="J9" i="59"/>
  <c r="J8" i="59"/>
  <c r="J7" i="59"/>
  <c r="J6" i="59"/>
  <c r="H6" i="59"/>
  <c r="F6" i="59"/>
  <c r="J5" i="59"/>
  <c r="N28" i="16" l="1"/>
  <c r="N27" i="16"/>
  <c r="N24" i="16"/>
  <c r="N23" i="16"/>
  <c r="N22" i="16"/>
  <c r="N19" i="16"/>
  <c r="N16" i="16"/>
  <c r="N15" i="16"/>
  <c r="N12" i="16"/>
  <c r="N11" i="16"/>
  <c r="N10" i="16"/>
  <c r="N7" i="16"/>
  <c r="N6" i="16"/>
  <c r="N5" i="16"/>
</calcChain>
</file>

<file path=xl/sharedStrings.xml><?xml version="1.0" encoding="utf-8"?>
<sst xmlns="http://schemas.openxmlformats.org/spreadsheetml/2006/main" count="3793" uniqueCount="1896">
  <si>
    <t>Bezeichnung</t>
  </si>
  <si>
    <t>Einzahlungen</t>
  </si>
  <si>
    <t>Auszahlungen</t>
  </si>
  <si>
    <t>Saldo</t>
  </si>
  <si>
    <t>BVA 2025</t>
  </si>
  <si>
    <t>COVID-19- &amp; Energiekrisenbewältigung</t>
  </si>
  <si>
    <t>Zinsen</t>
  </si>
  <si>
    <t>Zinsen (UG 58)</t>
  </si>
  <si>
    <t>Sonstige Einzahlungen</t>
  </si>
  <si>
    <t>Sonstiges</t>
  </si>
  <si>
    <t>v. Erfolg 2025</t>
  </si>
  <si>
    <t>Sonstige Auszahlungen</t>
  </si>
  <si>
    <t>In Mrd. €</t>
  </si>
  <si>
    <t>Einz.</t>
  </si>
  <si>
    <t>Ausz.</t>
  </si>
  <si>
    <t>Konjunktur &amp; Demografie</t>
  </si>
  <si>
    <t>Einz: UG 16, UG 20, UG 25; Ausz: UG 20, UG 22, UG 23</t>
  </si>
  <si>
    <t>UG 58: Zinsen und sonstige Finanzaufwendungen</t>
  </si>
  <si>
    <t>Krisen*</t>
  </si>
  <si>
    <t>Auszahlungen iZm. der COVID-19- &amp; Energiekrise</t>
  </si>
  <si>
    <t>Ausz.: Klimabonus etc. Einz.: RRF etc.</t>
  </si>
  <si>
    <t>Personal &amp; Landeslehrer</t>
  </si>
  <si>
    <t>Aktives Bundespersonal und Landeslehrer</t>
  </si>
  <si>
    <t>* nur Auszahlungen iZm. der COVID-19- &amp; Energiekrise</t>
  </si>
  <si>
    <t>Planung</t>
  </si>
  <si>
    <t>Vollzug</t>
  </si>
  <si>
    <t>Vergleich</t>
  </si>
  <si>
    <t>In Mio. €</t>
  </si>
  <si>
    <t>Veränderung</t>
  </si>
  <si>
    <t>Erfolg</t>
  </si>
  <si>
    <t>v. Erfolg</t>
  </si>
  <si>
    <t>Δ BVA /</t>
  </si>
  <si>
    <t>in Mio. €</t>
  </si>
  <si>
    <t>in %</t>
  </si>
  <si>
    <t>v. Erf. 25</t>
  </si>
  <si>
    <t>Konjunktur (und Demografie)</t>
  </si>
  <si>
    <t>UG 20 Arbeit</t>
  </si>
  <si>
    <t>UG 20 Arbeit¹</t>
  </si>
  <si>
    <t>ALV-Leistungen</t>
  </si>
  <si>
    <t>Bildungskarenz</t>
  </si>
  <si>
    <t>Pensionen (UG 22, UG 23)</t>
  </si>
  <si>
    <t>Bundespersonal und Landeslehrpersonal</t>
  </si>
  <si>
    <t>Bundespersonal</t>
  </si>
  <si>
    <t>Landeslehrpersonal</t>
  </si>
  <si>
    <t>Sonstige</t>
  </si>
  <si>
    <t>Grüne Transformation</t>
  </si>
  <si>
    <t>Grüne Transformation (UG 40, 41, 43)</t>
  </si>
  <si>
    <t>UG 25 Familie und Jugend</t>
  </si>
  <si>
    <t>44 Finanzausgleich</t>
  </si>
  <si>
    <t>Investitionstätigkeit</t>
  </si>
  <si>
    <t>Klima- und Anti-Teuerungsbonus</t>
  </si>
  <si>
    <t>25 Familie und Jugend</t>
  </si>
  <si>
    <t>UG 31 | Universitäten</t>
  </si>
  <si>
    <t>UG 31 | Universitäten - Klin. Mehraufw. (Klinikbauten)</t>
  </si>
  <si>
    <t>UG 31 | Universitäten (exkl. Klinischer Mehraufwand Bau)</t>
  </si>
  <si>
    <t>UG 44 Finanzausgleich</t>
  </si>
  <si>
    <t>UG 14 Militärische Angelegenheiten</t>
  </si>
  <si>
    <t>UG 42 | Ländliche Entwicklung</t>
  </si>
  <si>
    <t>Ländliche Entwicklung - ELER (EU var.)</t>
  </si>
  <si>
    <t>Ländliche Entwicklung (Bund fix)</t>
  </si>
  <si>
    <t>UG 25 | Valorisierung der Familienleistungen</t>
  </si>
  <si>
    <t>Verkehrsdiensteverträge (ÖBB-PV und Privatbahnen)</t>
  </si>
  <si>
    <t>UG 41 | Verkehrsdiensteverträge (ÖBB-PV und Privatbahnen)</t>
  </si>
  <si>
    <t>UG 43 | Klima- und Anti-Teuerungsbonus</t>
  </si>
  <si>
    <t>UG 45 | Exportförderung</t>
  </si>
  <si>
    <t>Restl. Auszahlungen</t>
  </si>
  <si>
    <t>UG 16 Öffentliche Abgaben</t>
  </si>
  <si>
    <t>Abgaben - brutto</t>
  </si>
  <si>
    <t>Öffentliche Abgaben - Brutto</t>
  </si>
  <si>
    <t>Ab-Überweisungen</t>
  </si>
  <si>
    <t>Nettofinanzierungssaldo</t>
  </si>
  <si>
    <t>¹ exkl. Personalauszahlungen</t>
  </si>
  <si>
    <t>Auszahlungen aus der Investitionstätigkeit</t>
  </si>
  <si>
    <t>Auszahlungen aus Darlehen und Vorschüsse</t>
  </si>
  <si>
    <t>Darlehen und Vorschüsse</t>
  </si>
  <si>
    <t>Auszahlungen für finanzierungswirksame Aufwendungen</t>
  </si>
  <si>
    <t>Auszahlungen/Aufwendungen für Personal</t>
  </si>
  <si>
    <t>Personal</t>
  </si>
  <si>
    <t>Betrieblicher Sachaufwand</t>
  </si>
  <si>
    <t>Auszahlungen/Aufwendungen für Transfers</t>
  </si>
  <si>
    <t>Transfers</t>
  </si>
  <si>
    <t>Auszahlungen/Aufwendungen für Finanzaufwand</t>
  </si>
  <si>
    <t>Finanzaufwand</t>
  </si>
  <si>
    <t>BVA</t>
  </si>
  <si>
    <t>in Mrd. €</t>
  </si>
  <si>
    <t>Sonstige Finanzaufwendungen</t>
  </si>
  <si>
    <t>Auszahlungen für Zinsen (UG 58)</t>
  </si>
  <si>
    <t>Auszahlungen für Bundespersonal und Landeslehrpersonal</t>
  </si>
  <si>
    <t>UG 42 Land- u. Forstwirtschaft, Regionen u. Wasserwirtschaft</t>
  </si>
  <si>
    <t>Auszahlungen iZm. Konjunktur (und Demografie)</t>
  </si>
  <si>
    <t>Aktive Arbeitsmarktpolitik: Förderbudget Arbeitsmarkt</t>
  </si>
  <si>
    <t>Bundesbeitrag</t>
  </si>
  <si>
    <t>Ausgleichszulagen</t>
  </si>
  <si>
    <t>Pensionen Beamtinnen und Beamte</t>
  </si>
  <si>
    <t>Pflegegeld Beamtinnen und Beamte</t>
  </si>
  <si>
    <t>UG 25 | Familienleistungen</t>
  </si>
  <si>
    <t>UG 43 | Klimabonus</t>
  </si>
  <si>
    <t>Katastrophenfonds</t>
  </si>
  <si>
    <t>Zweckzuschuss Wohnbauförderung</t>
  </si>
  <si>
    <t>UG 44 | Restl. Auszahlungsbereiche</t>
  </si>
  <si>
    <t>E-Mobilität (exkl. Anteil KLI.EN)</t>
  </si>
  <si>
    <t>Klima- und Energiefonds (KLI.EN)</t>
  </si>
  <si>
    <t>Sonstige grüne Transformation</t>
  </si>
  <si>
    <t>16 Öffentliche Abgaben - Netto</t>
  </si>
  <si>
    <t>Abgabenguthaben</t>
  </si>
  <si>
    <t>Bruttosteuern</t>
  </si>
  <si>
    <t>Veranlagte Einkommensteuer</t>
  </si>
  <si>
    <t>Lohnsteuer</t>
  </si>
  <si>
    <t>Kapitalertragsteuer</t>
  </si>
  <si>
    <t>Körperschaftsteuer</t>
  </si>
  <si>
    <t>Umsatzsteuer</t>
  </si>
  <si>
    <t>Energieabgaben</t>
  </si>
  <si>
    <t>Mineralölsteuer</t>
  </si>
  <si>
    <t>16.01.05 Nationaler Emissionszertifikatehandel (Brutto)</t>
  </si>
  <si>
    <t>Nationaler Emissionszertifikatehandel</t>
  </si>
  <si>
    <t>16.01.02 Finanzausgleich Abüberweisungen I</t>
  </si>
  <si>
    <t>Finanzausgleich Abüberweisungen I</t>
  </si>
  <si>
    <t>Ertragsanteile an Länder</t>
  </si>
  <si>
    <t>Ertragsanteile an Gemeinden</t>
  </si>
  <si>
    <t>16.01.03 Sonstige Abüberweisungen I</t>
  </si>
  <si>
    <t>Sonstige Abüberweisungen I</t>
  </si>
  <si>
    <t>16.01.04 EU Abüberweisungen II</t>
  </si>
  <si>
    <t>EU Abüberweisungen II</t>
  </si>
  <si>
    <t>16.01.06 Abüberweisungen III Entlastungsmaßnahmen im Rahmen des nEHS</t>
  </si>
  <si>
    <t>20 Arbeit</t>
  </si>
  <si>
    <t>ALV-Beiträge</t>
  </si>
  <si>
    <t>Auflösung Arbeitsmarktrücklage</t>
  </si>
  <si>
    <t>Beiträge zum FLAF – Dienstgeber</t>
  </si>
  <si>
    <t>Beiträge zum FLAF – Steueranteile</t>
  </si>
  <si>
    <t>Einzahlungen aufgrund Konjunktur</t>
  </si>
  <si>
    <t>Dividenden und ähnliche Gewinnausschüttungen</t>
  </si>
  <si>
    <t>UG 40 | Dividenden (ÖBAG, Verbund)</t>
  </si>
  <si>
    <t>UG 41 | ASFINAG-Dividende</t>
  </si>
  <si>
    <t>UG 42 | Gewinnausschüttung Öbf AG</t>
  </si>
  <si>
    <t>UG 45 | Dividenden (ÖBAG, Verbund)</t>
  </si>
  <si>
    <t>Transfers¹</t>
  </si>
  <si>
    <t>Pflegefonds</t>
  </si>
  <si>
    <t>UG 21 | Pflegefonds</t>
  </si>
  <si>
    <t>UG 51 | EU-Strukturfonds</t>
  </si>
  <si>
    <t>UG 51 | EU-Fonds Landwirtschaft/Fischerei</t>
  </si>
  <si>
    <t>UG 51 | RRF - Aufbau- und Resilienzfazilität</t>
  </si>
  <si>
    <t>Restliche Transfers</t>
  </si>
  <si>
    <t>Sonstige Einzahlungsbereiche</t>
  </si>
  <si>
    <t>Kostenbeiträge und Gebühren</t>
  </si>
  <si>
    <t>UG 45 | Darlehen Griechenland</t>
  </si>
  <si>
    <t>¹ exkl. UG 20 und UG 25 (im Bereich Einzahlungen aufgrund Konjunktur (und Demografie) enthalten)</t>
  </si>
  <si>
    <t>kA.</t>
  </si>
  <si>
    <t>kA. = keine %-Angabe da die prozentuelle Veränderung keinen aussagekräftigen Wert liefert.</t>
  </si>
  <si>
    <t>UG 01 Präsidentschaftskanzlei</t>
  </si>
  <si>
    <t>UG 02 Bundesgesetzgebung</t>
  </si>
  <si>
    <t>UG 03 Verfassungsgerichtshof</t>
  </si>
  <si>
    <t>UG 04 Verwaltungsgerichtshof</t>
  </si>
  <si>
    <t>UG 05 Volksanwaltschaft</t>
  </si>
  <si>
    <t>UG 06 Rechnungshof</t>
  </si>
  <si>
    <t>UG 10 Bundeskanzleramt</t>
  </si>
  <si>
    <t>UG 11 Inneres</t>
  </si>
  <si>
    <t>UG 12 Äußeres</t>
  </si>
  <si>
    <t>UG 13 Justiz</t>
  </si>
  <si>
    <t>UG 15 Finanzverwaltung</t>
  </si>
  <si>
    <t>UG 17 Wohnen, Medien, Telekommunikation und Sport</t>
  </si>
  <si>
    <t>UG 18 Fremdenwesen</t>
  </si>
  <si>
    <t>UG 21 Soziales und Konsumentenschutz</t>
  </si>
  <si>
    <t>UG 30 Bildung</t>
  </si>
  <si>
    <t>UG 31 Wissenschaft und Forschung</t>
  </si>
  <si>
    <t>UG 32 Kunst und Kultur</t>
  </si>
  <si>
    <t>UG 40 Wirtschaft</t>
  </si>
  <si>
    <t>UG 41 Mobilität</t>
  </si>
  <si>
    <t>UG 22 Pensionsversicherung</t>
  </si>
  <si>
    <t>UG 23 Pensionen - Beamtinnen und Beamte</t>
  </si>
  <si>
    <t>UG 43 Umwelt, Klima und Kreislaufwirtschaft</t>
  </si>
  <si>
    <t>UG 25 | Familienbeihilfe</t>
  </si>
  <si>
    <t>UG 25 | Kinderbetreuungsgeld</t>
  </si>
  <si>
    <t>UG 44 | Katastrophenfonds</t>
  </si>
  <si>
    <t>UG 44 | Finanzzuweisungen Gemeinden</t>
  </si>
  <si>
    <t>UG 44 | Kommunalinvestitionsgesetze</t>
  </si>
  <si>
    <t>UG 44 | Zweckzuschuss Wohnbauförderung</t>
  </si>
  <si>
    <t>UG 42 | Ländliche Entwicklung - ELER (EU var.)</t>
  </si>
  <si>
    <t>UG 42 | Ländliche Entwicklung (Bund fix)</t>
  </si>
  <si>
    <t>Aktive Mobilität (UG 41)</t>
  </si>
  <si>
    <t>E-Mobilität (exkl. Anteil KLI.EN) (UG 41)</t>
  </si>
  <si>
    <t>Transformation des Gebäudesektors (UG 43)</t>
  </si>
  <si>
    <t>NEHS Ab-Überweisungen III</t>
  </si>
  <si>
    <t xml:space="preserve"> Erfolg</t>
  </si>
  <si>
    <t>Δ v. Erf. /</t>
  </si>
  <si>
    <t>Einzahlungen aus der Aufnahme von Finanzschulden</t>
  </si>
  <si>
    <t>Einz. aus der Aufnahme vorübergehender zur Kassenstärkung eingegangener Geldverbindlichkeiten</t>
  </si>
  <si>
    <t>Einz. infolge Kapitaltausches bei 
Währungstauschverträgen</t>
  </si>
  <si>
    <t>Auszahlungen aus der Tilgung von Finanzschulden</t>
  </si>
  <si>
    <t>Ausz. aus der Tilgung vorübergehender zur Kassenstärkung eingegangener Geldverbindlichkeiten</t>
  </si>
  <si>
    <t>Ausz. infolge Kapitaltausches bei 
Währungstauschverträgen</t>
  </si>
  <si>
    <t>Bundesfinanzierung</t>
  </si>
  <si>
    <t>In Mrd. €, per Ende 2025</t>
  </si>
  <si>
    <t xml:space="preserve">Nichtfällige Finanzschulden </t>
  </si>
  <si>
    <t>Schulden aus Währungstauschverträgen</t>
  </si>
  <si>
    <t>Forderungen aus Währungstauschverträgen</t>
  </si>
  <si>
    <t>Nettofinanzschulden</t>
  </si>
  <si>
    <t>Eigenbesitz des Bundes</t>
  </si>
  <si>
    <t>Bereinigte Finanzschulden</t>
  </si>
  <si>
    <t>UG</t>
  </si>
  <si>
    <t>Δ 24/25</t>
  </si>
  <si>
    <t>Summe
2022-25</t>
  </si>
  <si>
    <t>Δ BVA /
v. Erf. 25</t>
  </si>
  <si>
    <t>Entlastungsmaßnahmen für Haushalte/Personen</t>
  </si>
  <si>
    <t>Stromkostenzuschuss</t>
  </si>
  <si>
    <t>Stromkostenzuschuss regulär</t>
  </si>
  <si>
    <t>-</t>
  </si>
  <si>
    <t>Stromkostenergänzungszuschuss</t>
  </si>
  <si>
    <t>Netzkostenzuschuss</t>
  </si>
  <si>
    <t>Abwicklungskosten</t>
  </si>
  <si>
    <t>Energiekostenausgleich</t>
  </si>
  <si>
    <t>Abfederung Netzverlustkosten</t>
  </si>
  <si>
    <t>40/43</t>
  </si>
  <si>
    <t>Restliche Maßnahmen 2022-2023</t>
  </si>
  <si>
    <t>div.</t>
  </si>
  <si>
    <t>Entlastungsmaßnahmen für Unternehmen</t>
  </si>
  <si>
    <t>Energiekostenzuschuss Neue Selbständige</t>
  </si>
  <si>
    <t>Energiekostenförderungen (EKZ I, EKZ II, EKP 1, EKP 2)</t>
  </si>
  <si>
    <t>Energiekostenausgleich NPOs &amp; Vereine</t>
  </si>
  <si>
    <t>Energiekostenausgleich Sportinfrastruktur</t>
  </si>
  <si>
    <t>Lebenshaltungs- und Wohnkosten-Ausgleichs-Gesetz</t>
  </si>
  <si>
    <t>Sonderzuwendungen gem. § 3a und § 3d LWA-G¹</t>
  </si>
  <si>
    <r>
      <t>Wohnschirm gem. LWA-G (inkl. "Housing First")</t>
    </r>
    <r>
      <rPr>
        <vertAlign val="superscript"/>
        <sz val="10"/>
        <color theme="1"/>
        <rFont val="Calibri"/>
        <family val="2"/>
      </rPr>
      <t>₂</t>
    </r>
  </si>
  <si>
    <t>Schulstartplus gem. LWA-G</t>
  </si>
  <si>
    <t>Lebensmittelweitergabe gem. LWA-G</t>
  </si>
  <si>
    <t>Summe Entlastungsmaßnahmen</t>
  </si>
  <si>
    <t>Versorgungssicherheit &amp; Erneuerbaren-Ausbau-Gesetz</t>
  </si>
  <si>
    <t>Beschaffung strategische Gasreserve</t>
  </si>
  <si>
    <t>Speicherkosten strategische Gasreserve (GWG)</t>
  </si>
  <si>
    <t>Gasdiversifizierungsgesetz (GDG)</t>
  </si>
  <si>
    <t>Stromverbrauchsreduktionsgesetz (SVRG)</t>
  </si>
  <si>
    <t>Verwaltungs- und Abwicklungskosten</t>
  </si>
  <si>
    <t>Liquidität zur Abdeckung der Verbindlichkeiten gem. EAG</t>
  </si>
  <si>
    <t>Summe Energiekrise</t>
  </si>
  <si>
    <t>¹ § 3a LWA-G: Sonderzuwendungen für Sozialhilfe- und Mindestsicherungshaushalte. § 3d LWA-G: Sonderzuwendungen für Alleinverdienende und Alleinerziehende mit geringem Einkommen und für Arbeitslose und Ausgleichszulagenbeziehende mit Kindern.</t>
  </si>
  <si>
    <t>² 2022 und 2023 fanden Auszahlungen des "Wohnschirms" sowohl im Rahmen der COVID-19-bedingten Delogierungsprävention und Wohnungssicherung gemäß COVID 19-Gesetz-Armut als auch gemäß Lebenshaltungs- und Wohnkosten-Ausgleichs-Gesetz statt. Erstere beliefen sich auf 8,3 Mio. € im Jahr 2022 bzw. rd. 16 Mio. € im Jahr 2023, sind in dieser Tabelle zu den Energie-Entlastungsmaßnahmen aber nicht angeführt.</t>
  </si>
  <si>
    <t>Hinweis: Im Vergleich zu der Darstellung des Rechnungshofes zu den Entlastungsmaßnahmen infolge der Teuerung 2024 iHv. 2.642,1 Mio. € im Bundesrechnungsabschluss (BRA) 2024 gibt es zwei wesentliche Unterschiede. Erstens inkludiert der Rechnungshof in der Darstellung im BRA 2024 die Gutschrift der Krankenversicherungsbeiträge von Selbständigen (§ 27f GSVG) sowie Landwirtinnen und Landwirte (§ 24f BSVG) von in Summe 65,5 Mio. €. Zweitens wird auch der Bodenbewirtschaftungsbeitrag (Sonderrichtlinie) iHv. 49,2 Mio. € in der BRA 2024-Darstellung hinzugerechnet.</t>
  </si>
  <si>
    <r>
      <t xml:space="preserve">Auszahlungen COVID-19-Krisenbewältigung
</t>
    </r>
    <r>
      <rPr>
        <sz val="10"/>
        <color theme="1"/>
        <rFont val="Calibri"/>
        <family val="2"/>
        <scheme val="minor"/>
      </rPr>
      <t>In Mio. €</t>
    </r>
  </si>
  <si>
    <t>Summe
2020-25</t>
  </si>
  <si>
    <t>2020-23</t>
  </si>
  <si>
    <t>COVID-19-Krisenbewältigungsfonds</t>
  </si>
  <si>
    <t>UG 45 Bundesvermögen</t>
  </si>
  <si>
    <t>COFAG &amp; ab 08/2024 COFAG-NoAG (inkl. Verwaltungsk.)</t>
  </si>
  <si>
    <t>COVID-19 Schadloshaltung (ab 08/2024; inkl. Verwalt.k.)</t>
  </si>
  <si>
    <t>COVID-19 OeKB Garantien  (ab 08/2024; inkl. Verwalt.k.)</t>
  </si>
  <si>
    <t>UG 24 Gesundheit</t>
  </si>
  <si>
    <t>Epidemiegesetz, ua.</t>
  </si>
  <si>
    <t>COVID-19-Zweckzuschussgesetz</t>
  </si>
  <si>
    <t>Kostenersätze an KV-Träger</t>
  </si>
  <si>
    <t>COVID-19-Impfstoffe, COVID-19-Arzneimittel, etc.</t>
  </si>
  <si>
    <t>Sonstige Maßnahmen</t>
  </si>
  <si>
    <t>Sonstige Auszahlungen COVID-19-Krisenbewältigungsfonds</t>
  </si>
  <si>
    <t>Auszahlungen reguläres Budget (insb. Corona-Kurzarbeit)</t>
  </si>
  <si>
    <t>Auszahlungen im Bundeshaushalt</t>
  </si>
  <si>
    <t>Auszahlungen für Fördermittel</t>
  </si>
  <si>
    <t>Im Namen und auf Rechnung des Bundes</t>
  </si>
  <si>
    <t>Im Namen und auf Rechnung eines externen Abwicklers</t>
  </si>
  <si>
    <t>Wirtschaftliche Rahmenbedingungen</t>
  </si>
  <si>
    <t>WIFO-Prognosen für 2025</t>
  </si>
  <si>
    <t>Δ Ist 2025</t>
  </si>
  <si>
    <t>10/24</t>
  </si>
  <si>
    <t>01/25</t>
  </si>
  <si>
    <t>03/25</t>
  </si>
  <si>
    <t>06/25</t>
  </si>
  <si>
    <t>10/25</t>
  </si>
  <si>
    <t>12/25</t>
  </si>
  <si>
    <t>WIFO 03/25</t>
  </si>
  <si>
    <t>Bruttoinlandsprodukt</t>
  </si>
  <si>
    <t>real</t>
  </si>
  <si>
    <t>Veränd. in %</t>
  </si>
  <si>
    <t>nominell</t>
  </si>
  <si>
    <t>Private Haushalte</t>
  </si>
  <si>
    <r>
      <t>Konsumausgaben</t>
    </r>
    <r>
      <rPr>
        <sz val="10"/>
        <color theme="1"/>
        <rFont val="Calibri"/>
        <family val="2"/>
      </rPr>
      <t>¹,</t>
    </r>
    <r>
      <rPr>
        <sz val="10"/>
        <color theme="1"/>
        <rFont val="Calibri"/>
        <family val="2"/>
        <scheme val="minor"/>
      </rPr>
      <t xml:space="preserve"> real</t>
    </r>
  </si>
  <si>
    <r>
      <t>Konsumausgaben</t>
    </r>
    <r>
      <rPr>
        <sz val="10"/>
        <color theme="1"/>
        <rFont val="Calibri"/>
        <family val="2"/>
      </rPr>
      <t>¹,</t>
    </r>
    <r>
      <rPr>
        <sz val="10"/>
        <color theme="1"/>
        <rFont val="Calibri"/>
        <family val="2"/>
        <scheme val="minor"/>
      </rPr>
      <t xml:space="preserve"> nominell</t>
    </r>
  </si>
  <si>
    <t>Lohn- und Gehaltssumme, brutto</t>
  </si>
  <si>
    <t>Staat</t>
  </si>
  <si>
    <r>
      <t>Konsumausgaben</t>
    </r>
    <r>
      <rPr>
        <sz val="10"/>
        <color theme="1"/>
        <rFont val="Calibri"/>
        <family val="2"/>
      </rPr>
      <t>,</t>
    </r>
    <r>
      <rPr>
        <sz val="10"/>
        <color theme="1"/>
        <rFont val="Calibri"/>
        <family val="2"/>
        <scheme val="minor"/>
      </rPr>
      <t xml:space="preserve"> real</t>
    </r>
  </si>
  <si>
    <r>
      <t>Konsumausgaben</t>
    </r>
    <r>
      <rPr>
        <sz val="10"/>
        <color theme="1"/>
        <rFont val="Calibri"/>
        <family val="2"/>
      </rPr>
      <t>,</t>
    </r>
    <r>
      <rPr>
        <sz val="10"/>
        <color theme="1"/>
        <rFont val="Calibri"/>
        <family val="2"/>
        <scheme val="minor"/>
      </rPr>
      <t xml:space="preserve"> nominell</t>
    </r>
  </si>
  <si>
    <t>Inflation</t>
  </si>
  <si>
    <t>Verbraucherpreise</t>
  </si>
  <si>
    <t>Arbeitsmarkt</t>
  </si>
  <si>
    <t>Arbeitslosen-Quote, national</t>
  </si>
  <si>
    <t>Registrierte Arbeitslose</t>
  </si>
  <si>
    <t>in Tsd. Pers.</t>
  </si>
  <si>
    <r>
      <t>Unselbstständig aktiv Beschäftigte</t>
    </r>
    <r>
      <rPr>
        <sz val="10"/>
        <color theme="1"/>
        <rFont val="Calibri"/>
        <family val="2"/>
      </rPr>
      <t>²</t>
    </r>
  </si>
  <si>
    <t>3-Monatszinssatz</t>
  </si>
  <si>
    <t>Sekundärmarktrend. 10-j. Bundesanl.</t>
  </si>
  <si>
    <t>1) Inkl. Konsumausgaben der privaten Organisationen ohne Erwerbszweck</t>
  </si>
  <si>
    <t>2) Ohne Personen in aufrechtem Dienstverhältnis, die Kinderbetreuungsgeld beziehen bzw. Präsenzdienst leisten.</t>
  </si>
  <si>
    <t>Bezüge</t>
  </si>
  <si>
    <t>Mehrdienstleistungen</t>
  </si>
  <si>
    <t>Sonstige Nebengebühren</t>
  </si>
  <si>
    <t>Gesetzlicher Sozialaufwand</t>
  </si>
  <si>
    <t>Abfertigungen und Jubiläumszuwendungen</t>
  </si>
  <si>
    <t>Freiwilliger Sozialaufwand</t>
  </si>
  <si>
    <t>Aufwandsentschädigungen im Personalaufwand</t>
  </si>
  <si>
    <t>Auszahlungen für Personal</t>
  </si>
  <si>
    <t>Vergütungen innerhalb des Bundes</t>
  </si>
  <si>
    <t>Materialaufwand</t>
  </si>
  <si>
    <t>Mieten</t>
  </si>
  <si>
    <t>Instandhaltung</t>
  </si>
  <si>
    <t>Telekommunikation und Nachrichtenaufwand</t>
  </si>
  <si>
    <t>Reisen</t>
  </si>
  <si>
    <t>Aufwand für Werkleistungen</t>
  </si>
  <si>
    <t>Personalleihe und sonstige Dienstverhältnisse zum Bund</t>
  </si>
  <si>
    <t>Transporte durch Dritte</t>
  </si>
  <si>
    <t>Heeresanlagen </t>
  </si>
  <si>
    <t>Entschädigungen an Präsenz- und Zivildienstleistende </t>
  </si>
  <si>
    <t>Geringwertige Wirtschaftsgüter (GWG)</t>
  </si>
  <si>
    <t>Sonstiger betrieblicher Sachaufwand</t>
  </si>
  <si>
    <t>Auszahlungen f. betrieblichen Sachaufwand</t>
  </si>
  <si>
    <t>Transfers an öffentliche Körperschaften und Rechtsträger</t>
  </si>
  <si>
    <t>Transfers an ausländische Körperschaften und Rechtsträger</t>
  </si>
  <si>
    <t>Transfers an Unternehmen</t>
  </si>
  <si>
    <t>Transfers an private Haushalte</t>
  </si>
  <si>
    <t>Sonstige Transfers </t>
  </si>
  <si>
    <t>Auszahlungen für Transfers</t>
  </si>
  <si>
    <t>UG 58 Finanzierungen, Währungstauschverträge</t>
  </si>
  <si>
    <t>Aktive Arbeitsmarktpolitik: ESF</t>
  </si>
  <si>
    <t>Altersteilzeit</t>
  </si>
  <si>
    <t>Kurzarbeit</t>
  </si>
  <si>
    <t>Restiliche Themenbereiche</t>
  </si>
  <si>
    <t>Hospiz- und Palliativfonds</t>
  </si>
  <si>
    <t>Sonderzuwendungen gem. LWA-G</t>
  </si>
  <si>
    <t>Wohnschirm</t>
  </si>
  <si>
    <t>RRF-Projekt (Community Nurses)</t>
  </si>
  <si>
    <t>Emissionsfreie Busse (RRF)</t>
  </si>
  <si>
    <t>Gem. Marktorganisation &amp; EGFL (EU var.)</t>
  </si>
  <si>
    <t>Europäischer Fonds für regionale Entwicklung (EU var.)</t>
  </si>
  <si>
    <t>Umwelt und Kreislaufwirtschaft</t>
  </si>
  <si>
    <t>COVID-19 Schadloshaltung</t>
  </si>
  <si>
    <t>COFAG &amp; COFAG-NoAG</t>
  </si>
  <si>
    <t>Kostenersatz IAKW</t>
  </si>
  <si>
    <t>UG 33 Wirtschaft (Forschung)</t>
  </si>
  <si>
    <t>UG 34 Innovation und Technologie (Forschung)</t>
  </si>
  <si>
    <t>UG 42 Land- und Forstwirtschaft, Regionen und Wasserwirtschaft</t>
  </si>
  <si>
    <t>UG 51 Kassenverwaltung</t>
  </si>
  <si>
    <t>Δ Erf. /</t>
  </si>
  <si>
    <t>Einzahlungen aus der Investitionstätigkeit</t>
  </si>
  <si>
    <t>Einzahlungen aus Darlehen und Vorschüsse</t>
  </si>
  <si>
    <t>Abgabenähnliche Einzahlungen</t>
  </si>
  <si>
    <t>Einzahlungen aus wirtschaftlicher Tätigkeit</t>
  </si>
  <si>
    <t>Finanzeinzahlungen</t>
  </si>
  <si>
    <t>Summe</t>
  </si>
  <si>
    <t>Rubrik 0,1: Recht und Sicherheit</t>
  </si>
  <si>
    <t>Rubrik 2: Arbeit, Soziales, Gesundheit und Familie</t>
  </si>
  <si>
    <t>Rubrik 3: Bildung, Forschung, Kunst und Kultur</t>
  </si>
  <si>
    <t>Rubrik 4: Wirtschaft, Infrastruktur und Umwelt</t>
  </si>
  <si>
    <t>Rubrik 5: Kassa und Zinsen</t>
  </si>
  <si>
    <t>UG 46 Finanzmarktstabilität</t>
  </si>
  <si>
    <t>Rubrik 0, 1: Recht und Sicherheit</t>
  </si>
  <si>
    <t>Präsidentschaftskanzlei</t>
  </si>
  <si>
    <t>Bundesgesetzgebung</t>
  </si>
  <si>
    <t>Verfassungsgerichtshof</t>
  </si>
  <si>
    <t>Verwaltungsgerichtshof</t>
  </si>
  <si>
    <t>Volksanwaltschaft</t>
  </si>
  <si>
    <t>Rechnungshof</t>
  </si>
  <si>
    <t xml:space="preserve">Bundeskanzleramt </t>
  </si>
  <si>
    <t>Inneres</t>
  </si>
  <si>
    <t>Äußeres</t>
  </si>
  <si>
    <t>Justiz</t>
  </si>
  <si>
    <t>Militärische Angelegenheiten</t>
  </si>
  <si>
    <t>Finanzverwaltung</t>
  </si>
  <si>
    <t>Öffentliche Abgaben</t>
  </si>
  <si>
    <t>Öffentlicher Dienst und Sport</t>
  </si>
  <si>
    <t>Fremdenwesen</t>
  </si>
  <si>
    <t>Arbeit</t>
  </si>
  <si>
    <t>Soziales und Konsumentenschutz</t>
  </si>
  <si>
    <t>Pensionsversicherung</t>
  </si>
  <si>
    <t>Pensionen - Beamtinnen und Beamte</t>
  </si>
  <si>
    <t>Gesundheit</t>
  </si>
  <si>
    <t>Familie und Jugend</t>
  </si>
  <si>
    <t>Bildung</t>
  </si>
  <si>
    <t>Wissenschaft und Forschung</t>
  </si>
  <si>
    <t>Kunst und Kultur</t>
  </si>
  <si>
    <t>Wirtschaft (Forschung)</t>
  </si>
  <si>
    <t>Innovation und Technologie (Forschung)</t>
  </si>
  <si>
    <t xml:space="preserve">Wirtschaft </t>
  </si>
  <si>
    <t>Mobilität</t>
  </si>
  <si>
    <t>Land-Forstw.Reg.WaWi</t>
  </si>
  <si>
    <t>Klima, Umwelt und Energie</t>
  </si>
  <si>
    <t>Finanzausgleich</t>
  </si>
  <si>
    <t>Bundesvermögen</t>
  </si>
  <si>
    <t>Finanzmarktstabilität</t>
  </si>
  <si>
    <t>Kassenverwaltung</t>
  </si>
  <si>
    <t xml:space="preserve">Finanzierungen, Währungstauschverträge </t>
  </si>
  <si>
    <t>Gesamt</t>
  </si>
  <si>
    <t>Wohnen, Medien, Telekommunikation und Sport</t>
  </si>
  <si>
    <t>Land- und Forstwirtschaft, Regionen und Wasserwirtschaft</t>
  </si>
  <si>
    <t>Umwelt, Klima und Kreislaufwirtschaft</t>
  </si>
  <si>
    <t>Gesamtsumme aller Rubriken</t>
  </si>
  <si>
    <t>Variable Gebarung</t>
  </si>
  <si>
    <t>Einzahlungen aus finanzierungswirksamen Erträgen</t>
  </si>
  <si>
    <t>Beiträge zur Arbeitslosenversicherung (ALV)</t>
  </si>
  <si>
    <t>Beiträge zum Familienlastenausgleichsfonds (FLAF)</t>
  </si>
  <si>
    <t>Sonstige abgabenähnliche Einzahlungen/Erträge</t>
  </si>
  <si>
    <t>Transfers von öffentlichen Körperschaften und Rechtsträgern</t>
  </si>
  <si>
    <t>Transfers von ausländischen Körperschaften und Rechtsträgern</t>
  </si>
  <si>
    <t>Transfers von Unternehmen</t>
  </si>
  <si>
    <t>Transfers von privaten Haushalten</t>
  </si>
  <si>
    <t>Transfers innerhalb des Bundes</t>
  </si>
  <si>
    <t>Sozialbeiträge</t>
  </si>
  <si>
    <t>UG 16 Öffentliche Abgaben - Brutto</t>
  </si>
  <si>
    <t>Guthaben der Steuerpflichtigen</t>
  </si>
  <si>
    <t>UG 16 Öffentliche Abgaben - Brutto ohne Abgabenguthaben</t>
  </si>
  <si>
    <t>Einkommen- und Vermögensteuern</t>
  </si>
  <si>
    <t>Kapitalertragsteuern</t>
  </si>
  <si>
    <t>Kapitalertragsteuer auf Dividenden (KeStG)</t>
  </si>
  <si>
    <t>Kapitalertragsteuer auf Zinsen und sonstige Erträge</t>
  </si>
  <si>
    <t>Energiekrisenbeitrag</t>
  </si>
  <si>
    <t>Stiftungseingangsteuer</t>
  </si>
  <si>
    <t>Abgabe von Zuwendungen</t>
  </si>
  <si>
    <t>Kunstförderungsbeitrag</t>
  </si>
  <si>
    <t>Abgabe von land- und forstwirtschaftlichen Betrieben</t>
  </si>
  <si>
    <t>Bodenwertabgabe</t>
  </si>
  <si>
    <t>Stabilitätsabgabe</t>
  </si>
  <si>
    <t>Stabilitätsabgabe - Sonderzahlung gem. BSMG 2025</t>
  </si>
  <si>
    <t>Verbrauchs- und Verkehrsteuern</t>
  </si>
  <si>
    <t>Tabaksteuer</t>
  </si>
  <si>
    <t>Biersteuer</t>
  </si>
  <si>
    <t>Alkoholsteuer</t>
  </si>
  <si>
    <t>Schaumweinsteuer - Zwischenerzeugnisse</t>
  </si>
  <si>
    <t>Digitalsteuer</t>
  </si>
  <si>
    <t>Normverbrauchsabgabe</t>
  </si>
  <si>
    <t>Kraftfahrzeugsteuer</t>
  </si>
  <si>
    <t>Motorbezogene Versicherungssteuer</t>
  </si>
  <si>
    <t>Versicherungssteuer</t>
  </si>
  <si>
    <t>Flugabgabe</t>
  </si>
  <si>
    <t>Grunderwerbsteuer</t>
  </si>
  <si>
    <t>Glückspielgesetz</t>
  </si>
  <si>
    <t>Werbeabgabe</t>
  </si>
  <si>
    <t>Altlastenbeitrag</t>
  </si>
  <si>
    <t>Gebühren, Bundesverwaltungsabg. und sonstige Abgaben</t>
  </si>
  <si>
    <t>Gebühren und Bundesverwaltungsabgaben</t>
  </si>
  <si>
    <t>Sonst. Abgaben, Resteingänge, Nebenansp. und Kosteners.</t>
  </si>
  <si>
    <t>Non-ETS-Emissionen</t>
  </si>
  <si>
    <t>Finanzausgleich Ab-Überweisungen I</t>
  </si>
  <si>
    <t>Krankenanstaltenfinanzierung Umsatzsteueranteil</t>
  </si>
  <si>
    <t>Gesundheitsförderung Umsatzsteueranteil</t>
  </si>
  <si>
    <t>Siedlungswasserwirtschaft</t>
  </si>
  <si>
    <t>Umsatzsteueranteil für Pflegeregress</t>
  </si>
  <si>
    <t>LWA-G</t>
  </si>
  <si>
    <t>Sonstige Ab-Überweisungen I</t>
  </si>
  <si>
    <t>Überweisungen an Länder (GSBG)</t>
  </si>
  <si>
    <t>Überweisungen an Österreichisches Rotes Kreuz (GSBG)</t>
  </si>
  <si>
    <t>Überweisung an den Hauptverband der SV-Träger (GSBG)</t>
  </si>
  <si>
    <t>Ausgleichsfonds für Familienbeihilfen (Anteile)</t>
  </si>
  <si>
    <t>Ausgleichsfonds für Familienbeihilfen (Abgeltungen)</t>
  </si>
  <si>
    <t>EU Ab-Überweisungen II</t>
  </si>
  <si>
    <t>Beitrag zur Europäischen Union</t>
  </si>
  <si>
    <t>Entlastung CO2-Bepreisung</t>
  </si>
  <si>
    <t>UG 16 Öffentliche Abgaben - Netto</t>
  </si>
  <si>
    <t>Jänner - Periode 13</t>
  </si>
  <si>
    <r>
      <rPr>
        <b/>
        <sz val="10"/>
        <color theme="1"/>
        <rFont val="Calibri"/>
        <family val="2"/>
        <scheme val="minor"/>
      </rPr>
      <t>Ermächtigungen im BFG 2025</t>
    </r>
    <r>
      <rPr>
        <sz val="10"/>
        <color theme="1"/>
        <rFont val="Calibri"/>
        <family val="2"/>
        <scheme val="minor"/>
      </rPr>
      <t xml:space="preserve">
In Mio. €</t>
    </r>
  </si>
  <si>
    <t>BFG</t>
  </si>
  <si>
    <t>Inanspruch-
nahme</t>
  </si>
  <si>
    <t>UG 10</t>
  </si>
  <si>
    <t>IFG, DZG, Verordnung über die europäisch digitale Identität (EUDI) und EU-Verordnung über künstliche Intelligenz (KI-VO)</t>
  </si>
  <si>
    <t>Kursmaßnahmen und Integrationsprogrammen im Bereich der Integration</t>
  </si>
  <si>
    <t>UG 11</t>
  </si>
  <si>
    <t>Kriminalitätsbekämpfung und zur Aufrechterhaltung der öffentlichen Ordnung und Sicherheit</t>
  </si>
  <si>
    <t>UG 12</t>
  </si>
  <si>
    <t>Maßnahmen der „Europäischen Nachbarschaft“</t>
  </si>
  <si>
    <t>UG 13</t>
  </si>
  <si>
    <t>Verteidigerkostenersatz</t>
  </si>
  <si>
    <t>Medizinische Versorgung bzw. Unterbringung im Bereich des Straf- und Maßnahmenvollzuges</t>
  </si>
  <si>
    <t>UG 14</t>
  </si>
  <si>
    <t>Europäische Friedensfazilität (European Peace Facility)*</t>
  </si>
  <si>
    <t>Beschaffungen von Investitionsgütern zur Stärkung der Verteidigungsfähigkeit samt komplementärem Sachaufwand</t>
  </si>
  <si>
    <t>UG 17</t>
  </si>
  <si>
    <t>Energiekostenzuschuss für Non-Profit-Organisationen (EKZ-NPOG)</t>
  </si>
  <si>
    <t>Breitband</t>
  </si>
  <si>
    <t>UG 24</t>
  </si>
  <si>
    <t>Maßnahmen gemäß § 66 Abs. 1 Z 1 bis 12 Tiergesundheitsgesetz 2024, BGBl. I Nr. 53/2024, zur Bekämpfung einer Tierseuche</t>
  </si>
  <si>
    <t>UG 31</t>
  </si>
  <si>
    <t>Erhöhungen der Gehälter von Arbeitnehmerinnen u. -nehmern an Medizinischen Universitäten bzw. Medizinischen Fakultäten an Univ.</t>
  </si>
  <si>
    <t>UG 40</t>
  </si>
  <si>
    <t>Nachzahlungen von Vordienstzeiten bei Personal, das für Dritte leistet (Ämter gem. Poststrukturgesetz)</t>
  </si>
  <si>
    <t>UG 42</t>
  </si>
  <si>
    <t>Sanierungsmaßnahmen an land- und forstwirtschaftlichen Schulen und für Maßnahmen des Ausbaus erneuerbarer Energieträge</t>
  </si>
  <si>
    <t>UG 43</t>
  </si>
  <si>
    <t>Förderungen von thermisch-energetischen Sanierungen</t>
  </si>
  <si>
    <t>UG 45</t>
  </si>
  <si>
    <t>Entlastung von natürlichen Personen durch Sicherstellung einer leistbaren Stromversorgung in Vollziehung des Stromkostenzuschussgesetzes</t>
  </si>
  <si>
    <t>* Während der Gültigkeit des gesetzlichen Budgetprovisoriums wurden bereits 14,8 Mio. € genehmigt (Art. VI Z 5 BFG 2024 iVm. Art. I § 2 Ges. Budgetprovisorium BGBl. I Nr. 8/2025).</t>
  </si>
  <si>
    <t>ø VBÄ</t>
  </si>
  <si>
    <t>Ausz. in Mio. €</t>
  </si>
  <si>
    <t>Ausz./VBÄ in Euro</t>
  </si>
  <si>
    <t>2025*</t>
  </si>
  <si>
    <t>abs.</t>
  </si>
  <si>
    <t>01 Präsidentschaftskanzlei</t>
  </si>
  <si>
    <t>02 Bundesgesetzgebung</t>
  </si>
  <si>
    <t>03 Verfassungsgerichtshof</t>
  </si>
  <si>
    <t>04 Verwaltungsgerichtshof</t>
  </si>
  <si>
    <t>05 Volksanwaltschaft</t>
  </si>
  <si>
    <t>06 Rechnungshof</t>
  </si>
  <si>
    <t>10 Bundeskanzleramt</t>
  </si>
  <si>
    <t>11 Inneres</t>
  </si>
  <si>
    <t>12 Äußeres</t>
  </si>
  <si>
    <t>13 Justiz</t>
  </si>
  <si>
    <t>14 Militärische Angelegenheiten</t>
  </si>
  <si>
    <t>15 Finanzverwaltung</t>
  </si>
  <si>
    <t>17 Wohnen, Medien, Telekom. u. Sport</t>
  </si>
  <si>
    <t>18 Fremdenwesen</t>
  </si>
  <si>
    <t>21 Soziales u. Konsumentensch.</t>
  </si>
  <si>
    <t>30 Bildung</t>
  </si>
  <si>
    <t>31 Wissenschaft und Forschung</t>
  </si>
  <si>
    <t>32 Kunst und Kultur</t>
  </si>
  <si>
    <t>40 Wirtschaft</t>
  </si>
  <si>
    <t>41 Mobilität</t>
  </si>
  <si>
    <t>42 Land- u. Forstw., R. u. Wasserw.</t>
  </si>
  <si>
    <t>*vorläufiger Stand</t>
  </si>
  <si>
    <t>01.01 Präsidentschaftskanzlei</t>
  </si>
  <si>
    <t>01.01.01 Präsidentschaftskanzlei</t>
  </si>
  <si>
    <t>02.01 Bundesgesetzgebung</t>
  </si>
  <si>
    <t>02.01.01 Nationalrat</t>
  </si>
  <si>
    <t>02.01.02 Bundesrat</t>
  </si>
  <si>
    <t>02.01.03 Klubförderung und gemeinsame Ausgaben für Mandatar:innen</t>
  </si>
  <si>
    <t>02.01.04 Parlamentsdirektion-Verwaltung</t>
  </si>
  <si>
    <t>02.01.05 Nationalfonds für Opfer des Nationalsozialismus</t>
  </si>
  <si>
    <t>02.01.07 Parlamentarisches Datenschutzkomitee (PDK)</t>
  </si>
  <si>
    <t>03.01 Verfassungsgerichtshof</t>
  </si>
  <si>
    <t>03.01.01 Verfassungsgerichtshof</t>
  </si>
  <si>
    <t>04.01 Verwaltungsgerichtshof</t>
  </si>
  <si>
    <t>04.01.01 Verwaltungsgerichtshof</t>
  </si>
  <si>
    <t>05.01 Volksanwaltschaft</t>
  </si>
  <si>
    <t>05.01.01 Volksanwaltschaft</t>
  </si>
  <si>
    <t>06.01 Rechnungshof</t>
  </si>
  <si>
    <t>06.01.01 Rechnungshof</t>
  </si>
  <si>
    <t>10.01 Steuerung, Koordination und Services</t>
  </si>
  <si>
    <t>10.01.01 Ressortübergreifende Vorhaben</t>
  </si>
  <si>
    <t>10.01.02 Zentralstelle</t>
  </si>
  <si>
    <t>10.01.03 Informationstätigkeit</t>
  </si>
  <si>
    <t>10.01.04 Dienststellen und ausgegliederte Bereiche</t>
  </si>
  <si>
    <t>10.01.05 Digitalisierung</t>
  </si>
  <si>
    <t>10.01.06 Integration</t>
  </si>
  <si>
    <t>10.01.07 Kultus und Volksgruppen</t>
  </si>
  <si>
    <t>10.02 Frauenangelegenheiten und Gleichstellung</t>
  </si>
  <si>
    <t>10.02.01 Frauenangelegenheiten und Gleichstellung</t>
  </si>
  <si>
    <t>11.01 Steuerung</t>
  </si>
  <si>
    <t>11.01.01 Zentralstelle</t>
  </si>
  <si>
    <t>11.01.02 Sicherheitsakademie</t>
  </si>
  <si>
    <t>11.01.03 EU und Internationales</t>
  </si>
  <si>
    <t>11.02 Sicherheit</t>
  </si>
  <si>
    <t>11.02.01 Landespolizeidirektionen</t>
  </si>
  <si>
    <t>11.02.02 Auslandseinsätze</t>
  </si>
  <si>
    <t>11.02.03 Direktion Spezialeinheiten/Einsatzkommando Cobra</t>
  </si>
  <si>
    <t>11.02.05 Krisenmanagement</t>
  </si>
  <si>
    <t>11.02.06 Bundeskriminalamt</t>
  </si>
  <si>
    <t>11.02.08 Zentrale Sicherheitsaufgaben</t>
  </si>
  <si>
    <t>11.03 Recht/Wahlen</t>
  </si>
  <si>
    <t>11.03.05 Legistik, Wahlen und rechtliche Angelegenheiten</t>
  </si>
  <si>
    <t>11.03.06 Bundesamt zur Korruptionsprävention und Korruptionsbekämpfun</t>
  </si>
  <si>
    <t>11.04 Services</t>
  </si>
  <si>
    <t>11.04.03 Bau/Liegenschaften (zentrale Dienste)</t>
  </si>
  <si>
    <t>11.04.04 Direktion Digitale Services</t>
  </si>
  <si>
    <t>11.04.05 Sonstige Serviceleistungen</t>
  </si>
  <si>
    <t>12.01 Außenpolitische Planung, Infrastruktur u. Koordination</t>
  </si>
  <si>
    <t>12.01.01 Zentralstelle</t>
  </si>
  <si>
    <t>12.01.02 Vertretungsbehörden</t>
  </si>
  <si>
    <t>12.02 Außenpolitische Maßnahmen</t>
  </si>
  <si>
    <t>12.02.01 Entwicklungszusammenarbeit und Auslandskatastrophenfonds</t>
  </si>
  <si>
    <t>12.02.02 Beiträge an Internationale Organisationen</t>
  </si>
  <si>
    <t>13.01 Steuerung und Services</t>
  </si>
  <si>
    <t>13.01.01 Strategie, Legistik</t>
  </si>
  <si>
    <t>13.01.02 Erwachsenenschutz</t>
  </si>
  <si>
    <t>13.01.03 Opferhilfe</t>
  </si>
  <si>
    <t>13.01.04 Datenschutzbehörde</t>
  </si>
  <si>
    <t>13.02 Rechtsprechung</t>
  </si>
  <si>
    <t>13.02.01 Oberster Gerichtshof und Generalprokuratur</t>
  </si>
  <si>
    <t>13.02.02 Oberlandesgericht Wien</t>
  </si>
  <si>
    <t>13.02.03 Oberlandesgericht Linz</t>
  </si>
  <si>
    <t>13.02.04 Oberlandesgericht Graz</t>
  </si>
  <si>
    <t>13.02.05 Oberlandesgericht Innsbruck</t>
  </si>
  <si>
    <t>13.02.06 Zentrale Ressourcensteuerung</t>
  </si>
  <si>
    <t>13.02.07 Bundesverwaltungsgericht</t>
  </si>
  <si>
    <t>13.03 Strafvollzug</t>
  </si>
  <si>
    <t>13.03.01 Justizanstalten</t>
  </si>
  <si>
    <t>13.03.02 Bewährungshilfe</t>
  </si>
  <si>
    <t>14.07 Zentrale Steuerung</t>
  </si>
  <si>
    <t>14.07.01 S I - Generaldirektion für Verteidigungspolitik</t>
  </si>
  <si>
    <t>14.07.02 S II - Generaldirektion Präsidium</t>
  </si>
  <si>
    <t>14.08 Landesverteidigung</t>
  </si>
  <si>
    <t>14.08.01 Generaldirektion für Landesverteidigung</t>
  </si>
  <si>
    <t>15.01 Steuerung &amp; Services</t>
  </si>
  <si>
    <t>15.01.01 Zentralstelle</t>
  </si>
  <si>
    <t>15.01.02 Einhebungsvergütungen</t>
  </si>
  <si>
    <t>15.01.03 Personal, das für Dritte leistet</t>
  </si>
  <si>
    <t>15.01.06 Sicherheitsforschung</t>
  </si>
  <si>
    <t>15.01.07 Bergbau</t>
  </si>
  <si>
    <t>15.02 Steuer- &amp; Zollverwaltung</t>
  </si>
  <si>
    <t>15.02.01 Finanzamt Österreich</t>
  </si>
  <si>
    <t>15.02.03 Zollamt Österreich</t>
  </si>
  <si>
    <t>15.02.04 Finanzamt für Großbetriebe</t>
  </si>
  <si>
    <t>15.02.05 Amt für Betrugsbekämpfung</t>
  </si>
  <si>
    <t>15.02.06 Prüfdienst für Lohnabgaben und Beiträge</t>
  </si>
  <si>
    <t>15.02.07 Zentrale Services</t>
  </si>
  <si>
    <t>15.03 Rechtsvertretung &amp; Rechtsinstanz</t>
  </si>
  <si>
    <t>15.03.01 Bundesfinanzgericht</t>
  </si>
  <si>
    <t>15.03.02 Finanzprokuratur</t>
  </si>
  <si>
    <t>16 Öffentliche Abgaben</t>
  </si>
  <si>
    <t>16.01 Öffentliche Abgaben</t>
  </si>
  <si>
    <t>16.01.01 Bruttosteuern</t>
  </si>
  <si>
    <t>17 Wohnen, Medien, Telekommunikation und Sport</t>
  </si>
  <si>
    <t>17.01 Steuerung und Services</t>
  </si>
  <si>
    <t>17.01.01 Zentralstelle</t>
  </si>
  <si>
    <t>17.01.02 Medien</t>
  </si>
  <si>
    <t>17.01.03 Telekommunikation und Breitband</t>
  </si>
  <si>
    <t>17.02 Sport</t>
  </si>
  <si>
    <t>17.02.01 Allgemeine Sportförderung &amp; Services</t>
  </si>
  <si>
    <t>17.02.02 Besondere Sportförderung</t>
  </si>
  <si>
    <t>17.02.04 Bundessporteinrichtungen GmbH</t>
  </si>
  <si>
    <t>18.01 Fremdenwesen</t>
  </si>
  <si>
    <t>18.01.01 Grundversorgung</t>
  </si>
  <si>
    <t>18.01.02 Bundesamt für Fremdenwesen und Asyl, Rückkehr</t>
  </si>
  <si>
    <t>18.01.03 Infrastruktur</t>
  </si>
  <si>
    <t>18.01.04 Migration und Zentrale Dienste</t>
  </si>
  <si>
    <t>18.01.05 Grenz-, Visa- und fremdenpolizeiliche Angelegenheiten</t>
  </si>
  <si>
    <t>20.01 Arbeitsmarkt</t>
  </si>
  <si>
    <t>20.01.01 Arbeitsmarktadministration BMASGPK</t>
  </si>
  <si>
    <t>20.01.02 Aktive Arbeitsmarktpolitik</t>
  </si>
  <si>
    <t>20.01.03 Leistungen/Beiträge BMASGPK</t>
  </si>
  <si>
    <t>20.01.04 Arbeitsmarktadministration AMS</t>
  </si>
  <si>
    <t>20.02 Arbeitsinspektion</t>
  </si>
  <si>
    <t>20.02.01 Arbeitsinspektion</t>
  </si>
  <si>
    <t>20.03 Steuerung und Services</t>
  </si>
  <si>
    <t>20.03.01 Zentralstelle</t>
  </si>
  <si>
    <t>21 Soziales und Konsumentenschutz</t>
  </si>
  <si>
    <t>21.01 Steuerung und Services</t>
  </si>
  <si>
    <t>21.01.01 Zentralstelle</t>
  </si>
  <si>
    <t>21.01.02 Bundesamt für Soziales und Behindertenwesen</t>
  </si>
  <si>
    <t>21.01.03 Konsumentenschutz</t>
  </si>
  <si>
    <t>21.01.04 EU, Internationales, Soziales, Senioren</t>
  </si>
  <si>
    <t>21.02 Pflege</t>
  </si>
  <si>
    <t>21.02.01 Pflegegeld und Pflegekarenz</t>
  </si>
  <si>
    <t>21.02.02 Pflegefonds, 24h-Betreuung, pflegende Angehörige</t>
  </si>
  <si>
    <t>21.03 Versorgungs- und Entschädigungsgesetze</t>
  </si>
  <si>
    <t>21.03.01 Kriegsopferversorgung</t>
  </si>
  <si>
    <t>21.03.02 Heeresentschädigung, Impfschaden</t>
  </si>
  <si>
    <t>21.03.03 Opferfürsorge</t>
  </si>
  <si>
    <t>21.03.04 Hilfeleistung für Opfer von Verbrechen, Heimopfer</t>
  </si>
  <si>
    <t>21.04 Maßnahmen für Menschen mit Behinderungen</t>
  </si>
  <si>
    <t>21.04.01 Maßnahmen für Menschen mit Behinderungen</t>
  </si>
  <si>
    <t>22 Pensionsversicherung</t>
  </si>
  <si>
    <t>22.01 Bundesbeitrag Partnerleistung Ausgleichszulagen NSchG var.</t>
  </si>
  <si>
    <t>22.01.01 Bundesbeitrag, Partnerleistung variabel</t>
  </si>
  <si>
    <t>22.01.02 Ausgleichszulagen variabel</t>
  </si>
  <si>
    <t>22.01.03 Nachtschwerarbeit variabel</t>
  </si>
  <si>
    <t>23 Pensionen - Beamtinnen und Beamte</t>
  </si>
  <si>
    <t>23.01 Ruhe und Versorgungsgenüsse inkl. SV</t>
  </si>
  <si>
    <t>23.01.01 Hoheitsverwaltung und Ausgegliederte Institutionen Pensionen</t>
  </si>
  <si>
    <t>23.01.02 Post Ruhe- und Versorgungsgenüsse inkl. SV</t>
  </si>
  <si>
    <t>23.01.03 ÖBB Ruhe- und Versorgungsgenüsse inkl. SV</t>
  </si>
  <si>
    <t>23.01.04 Landeslehrer Ruhe- und Versorgungsgenüsse inkl. SV</t>
  </si>
  <si>
    <t>23.02 Pflegegeld</t>
  </si>
  <si>
    <t>23.02.01 Hoheitsverwaltung und Ausgegliederte Institutionen Pflegegel</t>
  </si>
  <si>
    <t>23.02.02 Post Pflegegeld</t>
  </si>
  <si>
    <t>23.02.03 ÖBB Pflegegeld</t>
  </si>
  <si>
    <t>23.02.04 Landeslehrer Pflegegeld</t>
  </si>
  <si>
    <t>24 Gesundheit</t>
  </si>
  <si>
    <t>24.01 Steuerung Gesundheitssystem</t>
  </si>
  <si>
    <t>24.01.01 e-health und Gesundheitsgesetze</t>
  </si>
  <si>
    <t>24.01.02 Beteilig. und Überweisungen (AGES und GÖG)</t>
  </si>
  <si>
    <t>24.02 Gesundheitssystemfinanzierung</t>
  </si>
  <si>
    <t>24.02.01 Krankenanstaltenfinanzierung nach dem KAKuG, variabel</t>
  </si>
  <si>
    <t>24.02.02 Finanzausgleich, Primärversorgung</t>
  </si>
  <si>
    <t>24.02.03 Leistungen an Sozialversicherungen</t>
  </si>
  <si>
    <t>24.03 Gesundheitsvorsorge u. Verbrauchergesundheit</t>
  </si>
  <si>
    <t>24.03.01 Gesundh. fördg. , - prävention u. Maßn. gg. Suchtmittelm.</t>
  </si>
  <si>
    <t>24.03.02 Veterinär-, Lebensmittel- u. Gentechnologieangelegenheiten</t>
  </si>
  <si>
    <t>25.01 Ausgleichsfonds für Familienbeihilfen</t>
  </si>
  <si>
    <t>25.01.01 Familienbeihilfe</t>
  </si>
  <si>
    <t>25.01.02 Kinderbetreuungsgeld</t>
  </si>
  <si>
    <t>25.01.03 Fahrtbeihilfe, Freifahrten, Schulbücher</t>
  </si>
  <si>
    <t>25.01.04 Transfers Sozialversicherungsträger</t>
  </si>
  <si>
    <t>25.01.05 Sonstige familienpolitische Maßnahmen des FLAF</t>
  </si>
  <si>
    <t>25.01.06 Unterhaltsvorschüsse</t>
  </si>
  <si>
    <t>25.01.07 Einnahmen des FLAF</t>
  </si>
  <si>
    <t>25.02 Familienpolitische Maßnahmen und Jugend</t>
  </si>
  <si>
    <t>25.02.01 Familienpolitische Maßnahmen</t>
  </si>
  <si>
    <t>25.02.02 Jugendpolitische Maßnahmen</t>
  </si>
  <si>
    <t>25.02.03 Steuerung und Services</t>
  </si>
  <si>
    <t>25.02.04 Zivildienst</t>
  </si>
  <si>
    <t>30.01 Steuerung und Services</t>
  </si>
  <si>
    <t>30.01.01 Zentralstelle</t>
  </si>
  <si>
    <t>30.01.02 Regionale Schulverwaltung</t>
  </si>
  <si>
    <t>30.01.03 Räumliche Infrastruktur</t>
  </si>
  <si>
    <t>30.01.04 Qualitätsentwicklung und -steuerung</t>
  </si>
  <si>
    <t>30.01.05 Lehrer/innenbildung</t>
  </si>
  <si>
    <t>30.01.06 Lebenslanges Lernen</t>
  </si>
  <si>
    <t>30.01.07 Förderungen und Transfers</t>
  </si>
  <si>
    <t>30.01.08 Institut für QS im österreichischen Schulwesen</t>
  </si>
  <si>
    <t>30.01.09 Steuerung Elementarpädagogik</t>
  </si>
  <si>
    <t>30.01.10 Digitale Schule</t>
  </si>
  <si>
    <t>30.02 Schule einschließlich Lehrpersonal</t>
  </si>
  <si>
    <t>30.02.01 Pflichtschulen Primar- und Sekundarstufe I</t>
  </si>
  <si>
    <t>30.02.02 AHS-Sekundarstufe I</t>
  </si>
  <si>
    <t>30.02.03 Pflichtschulen Sekundarstufe II</t>
  </si>
  <si>
    <t>30.02.05 Berufsbildende mittlere und höhere Schulen</t>
  </si>
  <si>
    <t>30.02.06 Bildungsanstalten f. Elementar- u. Sozialpädagogik</t>
  </si>
  <si>
    <t>30.02.07 Zweckgebundene Gebarung Bundesschulen</t>
  </si>
  <si>
    <t>30.02.08 Auslandsschulen</t>
  </si>
  <si>
    <t>30.02.09 Heime sowie besondere Einrichtungen</t>
  </si>
  <si>
    <t>30.02.10 Ressourcen für private mittlere und höhere Schulen</t>
  </si>
  <si>
    <t>31.01 Steuerung und Services</t>
  </si>
  <si>
    <t>31.01.01 Zentralstelle und Serviceeinrichtungen</t>
  </si>
  <si>
    <t>31.02 Tertiäre Bildung</t>
  </si>
  <si>
    <t>31.02.01 Universitäten</t>
  </si>
  <si>
    <t>31.02.02 Fachhochschulen</t>
  </si>
  <si>
    <t>31.02.03 Services und Förderungen für Studierende</t>
  </si>
  <si>
    <t>31.02.04 Studienbeihilfenbehörde</t>
  </si>
  <si>
    <t>31.02.05 Lebenslanges Lernen</t>
  </si>
  <si>
    <t>31.03 Forschung und Entwicklung</t>
  </si>
  <si>
    <t>31.03.01 Projekte und Programme</t>
  </si>
  <si>
    <t>31.03.03 Basisfinanzierung von Institutionen</t>
  </si>
  <si>
    <t>31.04 Frauenangelegenheiten und Gleichstellung</t>
  </si>
  <si>
    <t>31.04.01 Frauenangelegenheiten und Gleichstellung</t>
  </si>
  <si>
    <t>32.01 Kunst und Kultur</t>
  </si>
  <si>
    <t>32.01.02 Kunst- und Kulturförderung</t>
  </si>
  <si>
    <t>32.01.03 Denkmalschutz</t>
  </si>
  <si>
    <t>32.01.04 Steuerung und Infrastruktur</t>
  </si>
  <si>
    <t>32.03 Kultureinrichtungen</t>
  </si>
  <si>
    <t>32.03.01 Bundesmuseen</t>
  </si>
  <si>
    <t>32.03.02 Bundestheater</t>
  </si>
  <si>
    <t>33 Wirtschaft (Forschung)</t>
  </si>
  <si>
    <t>33.01 Wirtschaft (Forschung)</t>
  </si>
  <si>
    <t>33.01.01 Kooperation Wissenschaft-Wirtschaft</t>
  </si>
  <si>
    <t>33.01.02 Innovation, Technologietransfer</t>
  </si>
  <si>
    <t>33.01.03 Gründung innovativer Unternehmen</t>
  </si>
  <si>
    <t>34 Innovation und Technologie (Forschung)</t>
  </si>
  <si>
    <t>34.01 Forschung, Technologie und Innovation</t>
  </si>
  <si>
    <t>34.01.01 Internationale Kooperation</t>
  </si>
  <si>
    <t>34.01.02 FTI-Infrastruktur</t>
  </si>
  <si>
    <t>34.01.03 FTI-Förderung</t>
  </si>
  <si>
    <t>40.01 Steuerung und Services</t>
  </si>
  <si>
    <t>40.01.01 Zentralstelle</t>
  </si>
  <si>
    <t>40.01.02 Bundesmobilienverwaltung</t>
  </si>
  <si>
    <t>40.01.03 Bundeswettbewerbsbehörde</t>
  </si>
  <si>
    <t>40.01.04 Beschusswesen</t>
  </si>
  <si>
    <t>40.01.05 Strategische Unternehmensbeteiligungen</t>
  </si>
  <si>
    <t>40.01.06 Personal, das für Dritte leistet</t>
  </si>
  <si>
    <t>40.02 Transferleistungen an die Wirtschaft</t>
  </si>
  <si>
    <t>40.02.01 Wirtschaftsförderung</t>
  </si>
  <si>
    <t>40.02.02 Unternehmensbezogene Arbeitsmarktförderung</t>
  </si>
  <si>
    <t>40.02.03 Tourismus</t>
  </si>
  <si>
    <t>40.03 Eich- und Vermessungswesen</t>
  </si>
  <si>
    <t>40.03.01 Eich- und Vermessungswesen</t>
  </si>
  <si>
    <t>40.04 Historische Objekte</t>
  </si>
  <si>
    <t>40.04.01 Burghauptmannschaft Österreich</t>
  </si>
  <si>
    <t>40.04.02 Bau u. Liegenschaftsmanagement</t>
  </si>
  <si>
    <t>40.06 Energie</t>
  </si>
  <si>
    <t>40.06.01 Energie und Transformation</t>
  </si>
  <si>
    <t>40.06.02 Energieversorgungssicherheit</t>
  </si>
  <si>
    <t>40.06.03 Klima- und Energiefonds</t>
  </si>
  <si>
    <t>41.01 Steuerung und Services</t>
  </si>
  <si>
    <t>41.01.01 Zentralstelle</t>
  </si>
  <si>
    <t>41.01.02 Klima- und Energiefonds (KLI.EN)</t>
  </si>
  <si>
    <t>41.01.03 Österreichisches Patentamt</t>
  </si>
  <si>
    <t>41.02 Mobilität und Infrastruktur</t>
  </si>
  <si>
    <t>41.02.01 Gesamtverkehr und Beteiligungen im Verkehr</t>
  </si>
  <si>
    <t>41.02.02 Schiene</t>
  </si>
  <si>
    <t>41.02.04 Straße</t>
  </si>
  <si>
    <t>41.02.05 Luft</t>
  </si>
  <si>
    <t>41.02.06 Wasser</t>
  </si>
  <si>
    <t>41.03 Klimaticket</t>
  </si>
  <si>
    <t>41.03.01 Klimaticket</t>
  </si>
  <si>
    <t>42 Land- und Forstwirtschaft, Regionen und Wasserwirtschaft</t>
  </si>
  <si>
    <t>42.04 Steuerung und Services</t>
  </si>
  <si>
    <t>42.04.01 Zentralstelle</t>
  </si>
  <si>
    <t>42.04.02 Beteiligungen</t>
  </si>
  <si>
    <t>42.04.05 Land- und forstwirtschaftliches Schulwesen</t>
  </si>
  <si>
    <t>42.05 Agrar-und Regionalpolitik</t>
  </si>
  <si>
    <t>42.05.01 Gemeinsame Agrarpolitik - EU, variabel</t>
  </si>
  <si>
    <t>42.05.02 Gemeinsame Agrarpolitik - Bund</t>
  </si>
  <si>
    <t>42.05.03 Nationale Agrarmaßnahmen</t>
  </si>
  <si>
    <t>42.05.04 Dienststellen Landwirtschaft</t>
  </si>
  <si>
    <t>42.05.05 EFRE Förderprogr. (variabel)</t>
  </si>
  <si>
    <t>42.05.06 Regionalpolitik</t>
  </si>
  <si>
    <t>42.06 Forst-, Wasserressourcen und Naturgefahrenmanagement</t>
  </si>
  <si>
    <t>42.06.01 Wildbach- und Lawinenverbauung</t>
  </si>
  <si>
    <t>42.06.02 Nationale und internat. Forstmaßnahmen</t>
  </si>
  <si>
    <t>42.06.03 Wasserbau</t>
  </si>
  <si>
    <t>42.06.04 Wasser u. sonst. Maßnahmen</t>
  </si>
  <si>
    <t>42.06.05 Bundesamt für Wasserwirtschaft</t>
  </si>
  <si>
    <t>42.06.06  Siedlungswasserwirtschaft</t>
  </si>
  <si>
    <t>43 Umwelt, Klima und Kreislaufwirtschaft</t>
  </si>
  <si>
    <t>43.01 Umwelt und Klima</t>
  </si>
  <si>
    <t>43.01.01 JI/CDM - Programm</t>
  </si>
  <si>
    <t>43.01.02 Umweltförderung im Inland</t>
  </si>
  <si>
    <t>43.01.03 Klima- und Energiefonds</t>
  </si>
  <si>
    <t>43.01.04 Emissionshandel</t>
  </si>
  <si>
    <t>43.01.05 Umwelt und Klima</t>
  </si>
  <si>
    <t>43.01.08 Energieversorgungssicherheit und Kompensationsmaßnahmen</t>
  </si>
  <si>
    <t>43.02 Kreislaufwirtschaft, Chemie und Strahlenschutz</t>
  </si>
  <si>
    <t>43.02.01 Kreislaufwirtschaft und Chemie</t>
  </si>
  <si>
    <t>43.02.02 Altlastensanierung</t>
  </si>
  <si>
    <t>43.02.04 Strahlenschutz</t>
  </si>
  <si>
    <t>43.02.05 Kreislaufwirtschaft (UFG)</t>
  </si>
  <si>
    <t>44.01 Transfers an Länder und Gemeinden</t>
  </si>
  <si>
    <t>44.01.01 Finanzkraftstärkung der Gemeinden, variabel</t>
  </si>
  <si>
    <t>44.01.02 Finanzzuweisungen in Nahverkehrsangelegenheiten, variabel</t>
  </si>
  <si>
    <t>44.01.03 Zuschüsse für Krankenanstalten, variabel</t>
  </si>
  <si>
    <t>44.01.04 Transfers an Länder und Gemeinden, nicht variabel</t>
  </si>
  <si>
    <t>44.01.05 Bedarfszuweisung an Länder (variabel)</t>
  </si>
  <si>
    <t>44.02 Katastrophenfonds</t>
  </si>
  <si>
    <t>44.02.01 Katastrophenfonds, variabel</t>
  </si>
  <si>
    <t>44.02.02 Katastrophenfonds, fix</t>
  </si>
  <si>
    <t>45 Bundesvermögen</t>
  </si>
  <si>
    <t>45.01 Haftungen des Bundes</t>
  </si>
  <si>
    <t>45.01.01 Ausfuhrförderungsgesetz</t>
  </si>
  <si>
    <t>45.01.02 Ausfuhrfinanzierungsförderungsgesetz</t>
  </si>
  <si>
    <t>45.01.03 Sonstige Finanzhaftungen (fix)</t>
  </si>
  <si>
    <t>45.01.04 Sonstige Finanzhaftungen (variabel)</t>
  </si>
  <si>
    <t>45.02 Bundesvermögensverwaltung</t>
  </si>
  <si>
    <t>45.02.01 Kapitalbeteiligungen</t>
  </si>
  <si>
    <t>45.02.02 Bundesdarlehen</t>
  </si>
  <si>
    <t>45.02.03 Unbewegliches Bundesvermögen</t>
  </si>
  <si>
    <t>45.02.04 Besondere Zahlungsverpflichtungen</t>
  </si>
  <si>
    <t>46 Finanzmarktstabilität</t>
  </si>
  <si>
    <t>46.01 Finanzmarktstabilität</t>
  </si>
  <si>
    <t>46.01.01 Partizipations-Kapitalbeteiligungen</t>
  </si>
  <si>
    <t>46.01.02 Haftungen (fix)</t>
  </si>
  <si>
    <t>46.01.03 Haftungen (variabel)</t>
  </si>
  <si>
    <t>51 Kassenverwaltung</t>
  </si>
  <si>
    <t>51.01 Kassenverwaltung</t>
  </si>
  <si>
    <t>51.01.01 Geldverkehr des Bundes</t>
  </si>
  <si>
    <t>51.01.04 Transfer von der EU</t>
  </si>
  <si>
    <t>58 Finanzierungen, Währungstauschverträge</t>
  </si>
  <si>
    <t>58.01 Finanzierungen und Währungstauschverträge</t>
  </si>
  <si>
    <t>58.01.01 Finanzierungen, Währungstauschverträge, Wertpapiergebarung</t>
  </si>
  <si>
    <t>58.01.02 Kurzfristige Verpflichtungen</t>
  </si>
  <si>
    <t>Tabelle 2: Vorläufiger Erfolg 2025, Übersicht Finanzierungsrechnung</t>
  </si>
  <si>
    <t>Tabelle 3: Auszahlungen iZm. Konjunktur (und Demografie)</t>
  </si>
  <si>
    <t>Tabelle 5: Geldfluss aus der Finanzierungstätigkeit</t>
  </si>
  <si>
    <t>Tabelle 6: Finanzschulden des Bundes</t>
  </si>
  <si>
    <t>Tabelle 7: Übersicht Auszahlungen für Bundespersonal und Landeslehrer</t>
  </si>
  <si>
    <t>Tabelle 9: Auszahlungen iZm. der Energiekrise</t>
  </si>
  <si>
    <t>Übersicht 1: Auszahlungen je Untergliederung</t>
  </si>
  <si>
    <t>Übersicht 2: Einzahlungen je Untergliederung</t>
  </si>
  <si>
    <t>Übersicht 3: Auszahlungen nach ökonomischer Gliederung</t>
  </si>
  <si>
    <t>Übersicht 4: Einzahlungen nach ökonomischer Gliederung</t>
  </si>
  <si>
    <t>Übersicht 5: Abgabenerfolg des Bundes (UG 16, Finanzierungsrechnung)</t>
  </si>
  <si>
    <t>Übersicht 6: Vorläufiger Erfolg nach UG, GB und DB</t>
  </si>
  <si>
    <t>Tabelle 1: Saldenentwicklung vom BVA 2025 zum vorl. Erfolg 2025</t>
  </si>
  <si>
    <t>Tabelle 8: Übersicht Auszahlungen iZm. der Energiekrise und COVID-19</t>
  </si>
  <si>
    <t>Auszahlungen iZm. der Energiekrise</t>
  </si>
  <si>
    <t>Auszahlungen iZm. COVID-19</t>
  </si>
  <si>
    <t>Inhaltsverzeichnis</t>
  </si>
  <si>
    <t>Blattname</t>
  </si>
  <si>
    <t>T 1</t>
  </si>
  <si>
    <t>T 2</t>
  </si>
  <si>
    <t>T 3</t>
  </si>
  <si>
    <t>T 4</t>
  </si>
  <si>
    <t>T 5</t>
  </si>
  <si>
    <t>T 7</t>
  </si>
  <si>
    <t>T 9</t>
  </si>
  <si>
    <t>T 11</t>
  </si>
  <si>
    <t>T 12</t>
  </si>
  <si>
    <t>T 13</t>
  </si>
  <si>
    <t>T 14</t>
  </si>
  <si>
    <t>T 15</t>
  </si>
  <si>
    <t>T 16</t>
  </si>
  <si>
    <t>T 17</t>
  </si>
  <si>
    <t>T 18</t>
  </si>
  <si>
    <t>T 19</t>
  </si>
  <si>
    <t>T 20</t>
  </si>
  <si>
    <t>T 21</t>
  </si>
  <si>
    <t>T 22</t>
  </si>
  <si>
    <t>T 23</t>
  </si>
  <si>
    <t>T 24</t>
  </si>
  <si>
    <t>T 25</t>
  </si>
  <si>
    <t>T 26</t>
  </si>
  <si>
    <t>T 28</t>
  </si>
  <si>
    <t>T 29</t>
  </si>
  <si>
    <t>T 30</t>
  </si>
  <si>
    <t>Übersicht 1</t>
  </si>
  <si>
    <t>Übersicht 2</t>
  </si>
  <si>
    <t>Übersicht 3</t>
  </si>
  <si>
    <t>Übersicht 4</t>
  </si>
  <si>
    <t>Übersicht 5</t>
  </si>
  <si>
    <t>Übersicht 6</t>
  </si>
  <si>
    <t>Bereich / Bezeichnung</t>
  </si>
  <si>
    <t>Nicht finanzierungswirksame Aufwendungen</t>
  </si>
  <si>
    <t>Wertberichtigungen zu Forderungen</t>
  </si>
  <si>
    <t>Forderungsabschreibungen aus Abgaben (AE)</t>
  </si>
  <si>
    <t>Forderungsabschreibungen Zoll</t>
  </si>
  <si>
    <t xml:space="preserve">Aufwendungen insgesamt (Ergebnishaushalt) </t>
  </si>
  <si>
    <t>Auflösung von Wertberichtigungen</t>
  </si>
  <si>
    <t>T 27</t>
  </si>
  <si>
    <t>T 31</t>
  </si>
  <si>
    <t>T 32</t>
  </si>
  <si>
    <t>T 33</t>
  </si>
  <si>
    <t>T 34</t>
  </si>
  <si>
    <t>T 35</t>
  </si>
  <si>
    <t>T 36</t>
  </si>
  <si>
    <t>T 37</t>
  </si>
  <si>
    <t>T 39</t>
  </si>
  <si>
    <t>Ist 2025
Stand 03/26</t>
  </si>
  <si>
    <r>
      <t>Quelle:</t>
    </r>
    <r>
      <rPr>
        <sz val="10"/>
        <rFont val="Calibri"/>
        <family val="2"/>
        <scheme val="minor"/>
      </rPr>
      <t xml:space="preserve"> Statistik Austria, BMASGPK – amis Arbeitsmarktinformationssystem</t>
    </r>
    <r>
      <rPr>
        <sz val="10"/>
        <color theme="1"/>
        <rFont val="Calibri"/>
        <family val="2"/>
        <scheme val="minor"/>
      </rPr>
      <t>, WIFO-Konjunkturprognosen Okt. 2024, Jän./März/Juni/Okt./Dez. 2025</t>
    </r>
  </si>
  <si>
    <t>Energiekostenzuschuss-NPO (inkl. Abwicklungskosten)</t>
  </si>
  <si>
    <r>
      <rPr>
        <b/>
        <sz val="10"/>
        <rFont val="Calibri"/>
        <family val="2"/>
        <scheme val="minor"/>
      </rPr>
      <t>Gesamtstaat gem. ESVG 2010</t>
    </r>
    <r>
      <rPr>
        <sz val="10"/>
        <rFont val="Calibri"/>
        <family val="2"/>
        <scheme val="minor"/>
      </rPr>
      <t xml:space="preserve">
In Mrd. €</t>
    </r>
  </si>
  <si>
    <t>STAT (03/26)</t>
  </si>
  <si>
    <t>BMF-Prognosen für 2025</t>
  </si>
  <si>
    <r>
      <rPr>
        <b/>
        <sz val="10"/>
        <rFont val="Calibri"/>
        <family val="2"/>
      </rPr>
      <t>Δ STAT 2024</t>
    </r>
  </si>
  <si>
    <r>
      <rPr>
        <b/>
        <sz val="10"/>
        <rFont val="Calibri"/>
        <family val="2"/>
      </rPr>
      <t>Δ BMF Apr.25</t>
    </r>
  </si>
  <si>
    <t>April 2025</t>
  </si>
  <si>
    <t>Sep. 2025</t>
  </si>
  <si>
    <t>2025</t>
  </si>
  <si>
    <t>STAT 2025</t>
  </si>
  <si>
    <t>Staatsausgaben</t>
  </si>
  <si>
    <t>Staatseinnahmen</t>
  </si>
  <si>
    <t>Steuern und Abgaben (Indikator 2 - national)</t>
  </si>
  <si>
    <t>Maastricht-Saldo Gesamtstaat</t>
  </si>
  <si>
    <t>Bundessektor</t>
  </si>
  <si>
    <t>Landes- und Gemeindesektor</t>
  </si>
  <si>
    <t>Sozialversicherungssektor</t>
  </si>
  <si>
    <t>Primärsaldo</t>
  </si>
  <si>
    <t>Schuldenstand (Maastricht)</t>
  </si>
  <si>
    <r>
      <rPr>
        <b/>
        <sz val="10"/>
        <rFont val="Calibri"/>
        <family val="2"/>
        <scheme val="minor"/>
      </rPr>
      <t>Gesamtstaat gem. ESVG 2010</t>
    </r>
    <r>
      <rPr>
        <sz val="10"/>
        <rFont val="Calibri"/>
        <family val="2"/>
        <scheme val="minor"/>
      </rPr>
      <t xml:space="preserve">
In % des BIP</t>
    </r>
  </si>
  <si>
    <t>Schuldenquote (Maastricht)</t>
  </si>
  <si>
    <t>Veränderung gegenüber Vorjahr</t>
  </si>
  <si>
    <t>Schuldenstand-Effekt, in pp. des BIP</t>
  </si>
  <si>
    <t>BIP-Nennereffekt, in pp. des BIP</t>
  </si>
  <si>
    <t>Quelle: BMF, Statistik Austria, WIFO-Konjunkturprognosen April 2025 und Oktober 2025</t>
  </si>
  <si>
    <t>Investitions-
tätigkeit</t>
  </si>
  <si>
    <t>Darlehen und 
Vorschüsse</t>
  </si>
  <si>
    <t>Auszahlungen
für fw. Aufw.</t>
  </si>
  <si>
    <t>Perioden-
abgrenzung</t>
  </si>
  <si>
    <t>Nicht fw. Aufw.</t>
  </si>
  <si>
    <t>Aufwendungen</t>
  </si>
  <si>
    <t>Unterschied</t>
  </si>
  <si>
    <t>13</t>
  </si>
  <si>
    <t>14</t>
  </si>
  <si>
    <t>15</t>
  </si>
  <si>
    <t>16</t>
  </si>
  <si>
    <t>17</t>
  </si>
  <si>
    <t>Wohnen Medien Sport*</t>
  </si>
  <si>
    <t>18</t>
  </si>
  <si>
    <t>21</t>
  </si>
  <si>
    <t>25</t>
  </si>
  <si>
    <t>30</t>
  </si>
  <si>
    <t>32</t>
  </si>
  <si>
    <t>41</t>
  </si>
  <si>
    <t>45</t>
  </si>
  <si>
    <t>46</t>
  </si>
  <si>
    <t>58</t>
  </si>
  <si>
    <t>Finanzierungen, Währungstauschverträge</t>
  </si>
  <si>
    <t>Alle Untergliederungen</t>
  </si>
  <si>
    <r>
      <t xml:space="preserve">Stand zum 31.12.2025
</t>
    </r>
    <r>
      <rPr>
        <sz val="10"/>
        <rFont val="Calibri"/>
        <family val="2"/>
        <scheme val="minor"/>
      </rPr>
      <t>Beobachtungszeitraum
08/2024 - 12/2025</t>
    </r>
  </si>
  <si>
    <t>Fixkosten-zuschuss I</t>
  </si>
  <si>
    <t>Fixkosten-zuschuss 800.000</t>
  </si>
  <si>
    <t>Umsatz-ersatz November</t>
  </si>
  <si>
    <t>Umsatz-ersatz Dezember</t>
  </si>
  <si>
    <t>Umsatz-ersatz Indirekt Betroffene</t>
  </si>
  <si>
    <t>Ausfalls-bonus</t>
  </si>
  <si>
    <t>Verlust-ersatz</t>
  </si>
  <si>
    <t>Verlust-ersatz Verlänger-ung</t>
  </si>
  <si>
    <t>Verlust-ersatz III</t>
  </si>
  <si>
    <t>Anzahl Anträge</t>
  </si>
  <si>
    <t>davon Umwidmung Spätantrage</t>
  </si>
  <si>
    <t xml:space="preserve">davon Umwidmung Obergrenzenrichtlinien </t>
  </si>
  <si>
    <t>Zuschusshöhe in Tsd. Euro</t>
  </si>
  <si>
    <t>Quelle: BMF Fördermanager</t>
  </si>
  <si>
    <t>Konsolidierungmaßnahmen 2025</t>
  </si>
  <si>
    <t>Konsolidierungsvolumen</t>
  </si>
  <si>
    <t>Wesentliche quantifizierbare Abweichungen ggü. Planung</t>
  </si>
  <si>
    <t>Realisation</t>
  </si>
  <si>
    <t>Δ Planung /</t>
  </si>
  <si>
    <t>Saldowirkung in Mio. €</t>
  </si>
  <si>
    <t>Investitionsprämie</t>
  </si>
  <si>
    <t>Umweltförderungen (inkl. E-Mobilität)</t>
  </si>
  <si>
    <t>40, 41, 43</t>
  </si>
  <si>
    <t>Transformation der Industrie &amp; Energieeffizienz</t>
  </si>
  <si>
    <t>Sanierungsoffensive, Umweltförderung im Inland, Fernwärme etc.</t>
  </si>
  <si>
    <t>Abschaffung Bildungskarenz</t>
  </si>
  <si>
    <t>Rücklagenstand 2024</t>
  </si>
  <si>
    <t>Rücklagenstand 2025</t>
  </si>
  <si>
    <t>01</t>
  </si>
  <si>
    <t>02</t>
  </si>
  <si>
    <t>03</t>
  </si>
  <si>
    <t>04</t>
  </si>
  <si>
    <t>05</t>
  </si>
  <si>
    <t>06</t>
  </si>
  <si>
    <t>Bundeskanzleramt</t>
  </si>
  <si>
    <t>Land- und Forstwirtschaft, Regionen und Wasserw.</t>
  </si>
  <si>
    <t>zweckgeb. 
Einn.-RL                               Stand               1.1.2025</t>
  </si>
  <si>
    <t>zweckgeb. 
Einn.-RL                               Ver-                änderungen</t>
  </si>
  <si>
    <t>zweckgeb. 
Einn.-RL                      Stand 31.12.2025</t>
  </si>
  <si>
    <t>variable RL Stand        1.1.2025</t>
  </si>
  <si>
    <t>variable               RL Ver-         änderungen</t>
  </si>
  <si>
    <t>variable RL Stand 31.12.2025</t>
  </si>
  <si>
    <t>EU                             Einnahmen                     RL Stand            1.1.2025</t>
  </si>
  <si>
    <t>EU                      Einnahmen             RL Ver-            änderungen</t>
  </si>
  <si>
    <t>EU                        Einnahmen       RL Stand                        31.12.2025</t>
  </si>
  <si>
    <t>DB-RL                  Stand               1.1.2025</t>
  </si>
  <si>
    <t>DB-RL                  Ver-             änderungen</t>
  </si>
  <si>
    <t>DB-RL                     Stand         31.12.2025</t>
  </si>
  <si>
    <t>Gesamtstand 1.1.2025</t>
  </si>
  <si>
    <t>Gesamtstand Ver-      änderungen</t>
  </si>
  <si>
    <t>Gesamtstand 31.12.2025</t>
  </si>
  <si>
    <t>Wohnen, Medien, Telek. und Sport</t>
  </si>
  <si>
    <t>Stand                                                      01.01.2025</t>
  </si>
  <si>
    <t xml:space="preserve">Veränderungen 2025     </t>
  </si>
  <si>
    <t>Stand Ende 2025   vor Zuführung</t>
  </si>
  <si>
    <t>Zuführung          2025</t>
  </si>
  <si>
    <t>Stand nach     Zuführung 2025</t>
  </si>
  <si>
    <t>Verände-rungen in Mio. €</t>
  </si>
  <si>
    <t>Verände-rungen in %</t>
  </si>
  <si>
    <t>in EURO</t>
  </si>
  <si>
    <t xml:space="preserve">10 Bundeskanzleramt </t>
  </si>
  <si>
    <t>17 Wohnen, Medien, Telekommunikation und Sport</t>
  </si>
  <si>
    <t xml:space="preserve">40 Wirtschaft </t>
  </si>
  <si>
    <t xml:space="preserve">58 Finanzierungen, Währungstauschverträge </t>
  </si>
  <si>
    <t>Stand per 1.1.2025</t>
  </si>
  <si>
    <t>Zuführung                 BFG</t>
  </si>
  <si>
    <t>budgetierte Rücklagen gem. BFG 2025</t>
  </si>
  <si>
    <t>Entnahme        2025</t>
  </si>
  <si>
    <t>Auflösung            2025</t>
  </si>
  <si>
    <t>Zusammen-                 führung                      2025</t>
  </si>
  <si>
    <t>RL-Kennzahl / Bezeichnung</t>
  </si>
  <si>
    <t>Rubrik 0, 1</t>
  </si>
  <si>
    <t>UG 01 "Präsidentschaftskanzlei"</t>
  </si>
  <si>
    <t>01010100 100 / Präsidentschaftskanzlei</t>
  </si>
  <si>
    <t>Summe der Detailbudget-RL</t>
  </si>
  <si>
    <t>Summe der variablen Ausgaben-RL</t>
  </si>
  <si>
    <t>Summe der EU-Einnahmen-RL</t>
  </si>
  <si>
    <t>Summe der zweckgeb. Einnahmen-RL</t>
  </si>
  <si>
    <t>Summe UG 01 - alle RL</t>
  </si>
  <si>
    <t>UG 02 "Bundesgesetzgebung"</t>
  </si>
  <si>
    <t>02010100 100 / Nationalrat</t>
  </si>
  <si>
    <t>02010200 100 / Bundesrat</t>
  </si>
  <si>
    <t>02010300 100 / Klubförderung und gemeinsame Ausgaben für Mandatar:innen</t>
  </si>
  <si>
    <t>02010400 100 / Parlamentsdirektion-Verwaltung</t>
  </si>
  <si>
    <t>02010500 100 / Nationalfonds für Opfer des Nationalsozialismus</t>
  </si>
  <si>
    <t>02010600 100 / Parlamentssanierung und Interimslokation</t>
  </si>
  <si>
    <t>02010700 100 / Parlamentarisches Datenschutzkomitee (PDK)</t>
  </si>
  <si>
    <t>Summe UG 02 - alle RL</t>
  </si>
  <si>
    <t>UG 03 "Verfassungsgerichtshof"</t>
  </si>
  <si>
    <t>03010100 100 / Verfassungsgerichtshof</t>
  </si>
  <si>
    <t>Summe UG 03 - alle RL</t>
  </si>
  <si>
    <t>UG 04 "Verwaltungsgerichtshof"</t>
  </si>
  <si>
    <t>04010100 100 / Verwaltungsgerichtshof</t>
  </si>
  <si>
    <t>Summe UG 04 - alle RL</t>
  </si>
  <si>
    <t>UG 05 "Volksanwaltschaft"</t>
  </si>
  <si>
    <t>05010100 100 / Volksanwaltschaft</t>
  </si>
  <si>
    <t>Summe UG 05 - alle RL</t>
  </si>
  <si>
    <t>UG 06 "Rechnungshof"</t>
  </si>
  <si>
    <t>06010100 100 / Rechnungshof</t>
  </si>
  <si>
    <t>Summe UG 06 - alle RL</t>
  </si>
  <si>
    <t>UG 10 "Bundeskanzleramt"</t>
  </si>
  <si>
    <t>10010100 100 / Ressortübergreifende Vorhaben</t>
  </si>
  <si>
    <t>10010100 163 / ORF Kompensation Vorsteuerabzug</t>
  </si>
  <si>
    <t>10010100 165 / Öffentlicher Dienst</t>
  </si>
  <si>
    <t>10010200 100 / Zentralstelle</t>
  </si>
  <si>
    <t>10010300 100 / Informationstätigkeit</t>
  </si>
  <si>
    <t>10010401 100 / ausgegliederte Bereiche</t>
  </si>
  <si>
    <t>10010401 161 / Qualitätsjournalismusförderung (QJF)</t>
  </si>
  <si>
    <t>10010401 162 / Selbstkontrolleinrichtungen (QJF)</t>
  </si>
  <si>
    <t>10010402 100 / Österr. Staatsarchiv</t>
  </si>
  <si>
    <t>10010500 100 / Digitalisierung</t>
  </si>
  <si>
    <t>10010500 160 / Digitalisierungsfonds</t>
  </si>
  <si>
    <t>10010500 188 / Digitalisierungsfonds RRF</t>
  </si>
  <si>
    <t>10010600 100 / Integration</t>
  </si>
  <si>
    <t>10010700 100 / Kultus und Volksgruppen</t>
  </si>
  <si>
    <t>10020100 100 / Frauenangelegenheiten und Gleichstellung</t>
  </si>
  <si>
    <t>10010100 300 / Ressortübergreifende Vorhaben</t>
  </si>
  <si>
    <t>10010100 400 / Digitaler Transformationsprozess (zw)</t>
  </si>
  <si>
    <t>10010200 400 / Geldstrafen gem. BDG (BKA)</t>
  </si>
  <si>
    <t>10010500 400 / EU- Kofinanzierung Digitalisierung (zw)</t>
  </si>
  <si>
    <t>10010600 400 / Projekte des Integrationsfonds (EU)/EIF</t>
  </si>
  <si>
    <t>10010600 410 / Projekte des AMIF (EU) (zw)</t>
  </si>
  <si>
    <t>10010600 411 / Projekte des AMIF II (EU) (zw)</t>
  </si>
  <si>
    <t>10020100 400 / EU-Projekt „TRAPEZ“ (zw)</t>
  </si>
  <si>
    <t>Summe UG 10 - alle RL</t>
  </si>
  <si>
    <t>UG 11 "Inneres"</t>
  </si>
  <si>
    <t>11010100 100 / Zentralstelle</t>
  </si>
  <si>
    <t>11010200 100 / Sicherheitsakademie</t>
  </si>
  <si>
    <t>11010300 100 / EU und Internationales</t>
  </si>
  <si>
    <t>11020101 100 / Landespolizeidirektion Burgenland</t>
  </si>
  <si>
    <t>11020102 100 / Landespolizeidirektion Kärnten</t>
  </si>
  <si>
    <t>11020103 100 / Landespolizeidirektion Niederösterreich</t>
  </si>
  <si>
    <t>11020104 100 / Landespolizeidirektion Oberösterreich</t>
  </si>
  <si>
    <t>11020105 100 / Landespolizeidirektion Salzburg</t>
  </si>
  <si>
    <t>11020106 100 / Landespolizeidirektion Steiermark</t>
  </si>
  <si>
    <t>11020107 100 / Landespolizeidirektion Tirol</t>
  </si>
  <si>
    <t>11020108 100 / Landespolizeidirektion Vorarlberg</t>
  </si>
  <si>
    <t>11020109 100 / Landespolizeidirektion Wien</t>
  </si>
  <si>
    <t>11020200 100 / Auslandseinsätze</t>
  </si>
  <si>
    <t>11020300 100 / Direktion Spezialeinheiten/Einsatzkommando Cobra</t>
  </si>
  <si>
    <t>11020400 100 / Grenz-, Visa- und Rückführungswesen</t>
  </si>
  <si>
    <t>11020500 100 / Krisenmanagement</t>
  </si>
  <si>
    <t>11020600 100 / Bundeskriminalamt</t>
  </si>
  <si>
    <t>11020700 100 / Flugpolizei</t>
  </si>
  <si>
    <t>11020800 100 / Zentrale Sicherheitsaufgaben</t>
  </si>
  <si>
    <t>11030500 100 / Legistik, Wahlen und rechtliche Angelegenheiten</t>
  </si>
  <si>
    <t>11030600 100 / Bundesamt zur Korruptionsprävention und Korruptionsbekämpfung</t>
  </si>
  <si>
    <t>11040300 100 / Bau/Liegenschaften (zentrale Dienste)</t>
  </si>
  <si>
    <t>11040400 100 / Direktion Digitale Services</t>
  </si>
  <si>
    <t>11040500 100 / Sonstige Serviceleistungen</t>
  </si>
  <si>
    <t>11000000 401 / Strafgelder gemäß § 100 Abs. 10 StVO</t>
  </si>
  <si>
    <t>11000000 402 / Strafgelder gemäß § 37 Abs. 8 FSG</t>
  </si>
  <si>
    <t>11000000 403 / Geldstr. gem.BDG u.Erl.a.Verkauf.v.Ehrengeschenken</t>
  </si>
  <si>
    <t>11000000 404 / Warn- und Alarmdienst-Kat.F. vorb. Maßn.</t>
  </si>
  <si>
    <t>11000000 405 / Transferzahlungen (EU) / BMI</t>
  </si>
  <si>
    <t>11000000 406 / Projekte des Flüchtlingsfonds (EU)</t>
  </si>
  <si>
    <t>11000000 407 / Projekte des Außengrenzefonds (EU)</t>
  </si>
  <si>
    <t>11000000 408 / Projekte des Integrationsfonds (EU)</t>
  </si>
  <si>
    <t>11000000 409 / Projekte des Rückkehrerfonds (EU)</t>
  </si>
  <si>
    <t>11000000 410 / Projekte des AMIF (EU)</t>
  </si>
  <si>
    <t>11000000 411 / Projekte des ISF - Polizei (EU)</t>
  </si>
  <si>
    <t>11000000 412 / Projekte des ISF - Grenzen (EU)</t>
  </si>
  <si>
    <t>11000000 413 / Projekte des BMVI (EU)</t>
  </si>
  <si>
    <t>Summe UG 11 - alle RL</t>
  </si>
  <si>
    <t>UG 12 "Äußeres"</t>
  </si>
  <si>
    <t>12010100 100 / Zentralstelle</t>
  </si>
  <si>
    <t>12010200 100 / Vertretungsbehörden</t>
  </si>
  <si>
    <t>12010200 112 / Liegenschaftserlöse UG 12</t>
  </si>
  <si>
    <t>12020100 100 / Entwicklungszusammenarbeit und Auslandskatastrophenfonds</t>
  </si>
  <si>
    <t>12020200 100 / Beiträge an Internationale Organisationen</t>
  </si>
  <si>
    <t>12000000 403 / ISF-G Fonds für Innere Sicherheit (zw) (EU)</t>
  </si>
  <si>
    <t>12010100 400 / Geldstrafen BMeiA</t>
  </si>
  <si>
    <t>12010100 401 / EIF-Entgelte für techn. Abwicklung</t>
  </si>
  <si>
    <t>12010100 402 / EU-Außengrenzenfonds (AGF)</t>
  </si>
  <si>
    <t>12010200 413 / Proj. Border Managem. u.Visa Instr.(BMVI)(EU/zw)</t>
  </si>
  <si>
    <t>Summe UG 12 - alle RL</t>
  </si>
  <si>
    <t>UG 13 "Justiz"</t>
  </si>
  <si>
    <t>13010100 100 / Strategie, Legistik</t>
  </si>
  <si>
    <t>13010200 100 / Erwachsenenschutz</t>
  </si>
  <si>
    <t>13010300 100 / Opferhilfe</t>
  </si>
  <si>
    <t>13010400 100 / Datenschutzbehörde</t>
  </si>
  <si>
    <t>13020100 100 / Oberster Gerichtshof und Generalprokuratur</t>
  </si>
  <si>
    <t>13020200 100 / Oberlandesgericht Wien</t>
  </si>
  <si>
    <t>13020300 100 / Oberlandesgericht Linz</t>
  </si>
  <si>
    <t>13020400 100 / Oberlandesgericht Graz</t>
  </si>
  <si>
    <t>13020500 100 / Oberlandesgericht Innsbruck</t>
  </si>
  <si>
    <t>13020600 100 / Zentrale Ressourcensteuerung</t>
  </si>
  <si>
    <t>13020700 100 / Bundesverwaltungsgericht</t>
  </si>
  <si>
    <t>13030101 100 / GD + Ressourcensteuerung</t>
  </si>
  <si>
    <t>13030101 113 / Liegenschaftserlöse UG 13</t>
  </si>
  <si>
    <t>13030111 100 / Justizanstalt Wien-Josefstadt</t>
  </si>
  <si>
    <t>13030112 100 / Justizanstalt Korneuburg</t>
  </si>
  <si>
    <t>13030113 100 / Justizanstalt Krems</t>
  </si>
  <si>
    <t>13030114 100 / Justizanstalt St. Poelten</t>
  </si>
  <si>
    <t>13030115 100 / Justizanstalt Wr.Neustadt</t>
  </si>
  <si>
    <t>13030116 100 / Justizanstalt Eisenstadt</t>
  </si>
  <si>
    <t>13030117 100 / Justizanstalt Linz</t>
  </si>
  <si>
    <t>13030118 100 / Justizanstalt Ried</t>
  </si>
  <si>
    <t>13030119 100 / Justizanstalt Asten</t>
  </si>
  <si>
    <t>13030120 100 / Justizanstalt Wels</t>
  </si>
  <si>
    <t>13030121 100 / Justizanstalt Salzburg</t>
  </si>
  <si>
    <t>13030122 100 / Justizanstalt Graz-Jakomini</t>
  </si>
  <si>
    <t>13030123 100 / Justizanstalt Leoben</t>
  </si>
  <si>
    <t>13030124 100 / Justizanstalt Klagenfurt</t>
  </si>
  <si>
    <t>13030125 100 / Justizanstalt Innsbruck</t>
  </si>
  <si>
    <t>13030126 100 / Justizanstalt Feldkirch</t>
  </si>
  <si>
    <t xml:space="preserve">13030127 100 / Justizanstalt Münnichplatz </t>
  </si>
  <si>
    <t>13030141 100 / Justizanstalt Wien-Favoriten</t>
  </si>
  <si>
    <t>13030142 100 / Justizanstalt Wien-Mittersteig</t>
  </si>
  <si>
    <t>13030143 100 / Justizanstalt Gerasdorf</t>
  </si>
  <si>
    <t>13030144 100 / Justizanstalt Goellersdorf</t>
  </si>
  <si>
    <t>13030151 100 / Justizanstalt Wien-Simmering</t>
  </si>
  <si>
    <t>13030152 100 / Justizanstalt Stein</t>
  </si>
  <si>
    <t>13030153 100 / Justizanstalt Schwarzau</t>
  </si>
  <si>
    <t>13030154 100 / Justizanstalt Hirtenberg</t>
  </si>
  <si>
    <t>13030155 100 / Justizanstalt Sonnberg</t>
  </si>
  <si>
    <t>13030156 100 / Justizanstalt Garsten</t>
  </si>
  <si>
    <t>13030157 100 / Justizanstalt Suben</t>
  </si>
  <si>
    <t>13030158 100 / Justizanstalt Graz-Karlau</t>
  </si>
  <si>
    <t>13030200 100 / Bewährungshilfe</t>
  </si>
  <si>
    <t>13000000 400 / Geldstrafen / Geldbußen UG 13</t>
  </si>
  <si>
    <t>13020600 400 / Elektronische Strafkarte UG 13</t>
  </si>
  <si>
    <t>Summe UG 13 - alle RL</t>
  </si>
  <si>
    <t>UG 14 "Militärische Angelegenheiten"</t>
  </si>
  <si>
    <t xml:space="preserve">14070100 100 / S I - Generaldirektion für Verteidigungspolitik </t>
  </si>
  <si>
    <t>14070200 100 / S II - Generaldirektion Präsidium</t>
  </si>
  <si>
    <t>14080101 100 / Direktion 1 - Einsatz</t>
  </si>
  <si>
    <t>14080102 100 / Direktion 2 - Luftstreitkräfte</t>
  </si>
  <si>
    <t>14080103 100 / Direktion 3 - Ausbildung</t>
  </si>
  <si>
    <t xml:space="preserve">14080104 100 / Direktion 4 - Logistik </t>
  </si>
  <si>
    <t>14080105 100 / Direktion 5 - Beschaffung</t>
  </si>
  <si>
    <t>14080105 161 / Direktion 5 - Sonderfinanzierung</t>
  </si>
  <si>
    <t>14080106 100 / Direktion 6 - IKT&amp;Cyber</t>
  </si>
  <si>
    <t>14080107 100 / Direktion 7 - Infrastruktur</t>
  </si>
  <si>
    <t>14080107 114 / Liegenschaftserlöse UG 14</t>
  </si>
  <si>
    <t>14080107 161 / Direktion 7 - Sonderfinanzierung</t>
  </si>
  <si>
    <t>14080108 100 / Direktion 8 - Militärisches Gesundheitswesen</t>
  </si>
  <si>
    <t>14080109 100 / Generalstab</t>
  </si>
  <si>
    <t>14000000 401 / Geldstrafen</t>
  </si>
  <si>
    <t>14070100 401 / S I - Generaldirektion f. Verteidigungspolitik HGM</t>
  </si>
  <si>
    <t>14070200 401 / S II - Generaldirektion Präsidium (HGM)</t>
  </si>
  <si>
    <t>14080101 402 / Soldatenheime</t>
  </si>
  <si>
    <t>14080101 403 / EU-Projekt MIRROR</t>
  </si>
  <si>
    <t>14080102 401 / EU-Projekt H2021</t>
  </si>
  <si>
    <t>14080104 403 / EU-Projekt ECMAN</t>
  </si>
  <si>
    <t>14080107 401 / Erhaltungsbeitrag - § 45 MRG</t>
  </si>
  <si>
    <t>Summe UG 14 - alle RL</t>
  </si>
  <si>
    <t>UG 15 "Finanzverwaltung"</t>
  </si>
  <si>
    <t>15010100 100 / Zentralstelle</t>
  </si>
  <si>
    <t>15010100 190 / Zentralstelle 9-12</t>
  </si>
  <si>
    <t>15010200 100 / Einhebungsvergütungen</t>
  </si>
  <si>
    <t>15010200 190 / Einhebungsvergütung 9-12</t>
  </si>
  <si>
    <t>15010300 100 / Personal, das für Dritte leistet</t>
  </si>
  <si>
    <t>15010300 190 / Personal für Dritte 9-12</t>
  </si>
  <si>
    <t>15010400 190 / BFA 9-12</t>
  </si>
  <si>
    <t>15010500 100 / Digitalisierung</t>
  </si>
  <si>
    <t>15010500 160 / Digitalisierungsfonds</t>
  </si>
  <si>
    <t>15010500 188 / Digitalisierungsfonds RRF</t>
  </si>
  <si>
    <t>15010600 100 / Fernmeldebüro</t>
  </si>
  <si>
    <t>15010600 161 / Telekommunikation</t>
  </si>
  <si>
    <t>15010600 162 / Breitband 2020</t>
  </si>
  <si>
    <t>15010600 163 / Breitband 2030</t>
  </si>
  <si>
    <t>15010600 164 / Sicherheitsforschung</t>
  </si>
  <si>
    <t>15010600 188 / Breitband Aufbau- und Resilienzplan RRF</t>
  </si>
  <si>
    <t>15010600 189 / Breitband 2020 - Konjunkturpaket</t>
  </si>
  <si>
    <t>15010700 100 / Bergbau</t>
  </si>
  <si>
    <t>15020101 100 / DSt Wien 3/6/7/11/15/Schwechat Gerasdorf</t>
  </si>
  <si>
    <t>15020104 100 / DSt Wien 8/16/17</t>
  </si>
  <si>
    <t>15020105 100 / DSt Wien 4/5/9/10/18/19/Klosterneuburg</t>
  </si>
  <si>
    <t>15020106 100 / DSt Wien 12/13/14/Purkersdorf</t>
  </si>
  <si>
    <t>15020107 100 / DSt Wien 1/23</t>
  </si>
  <si>
    <t>15020108 100 / DSt Sonderzuständigkeiten</t>
  </si>
  <si>
    <t>15020109 100 / DSt Wien 2/20/21/22</t>
  </si>
  <si>
    <t>15020116 100 / DSt Amstetten Melk Scheibbs</t>
  </si>
  <si>
    <t>15020117 100 / DSt Baden Mödling</t>
  </si>
  <si>
    <t>15020119 100 / DSt Weinviertel</t>
  </si>
  <si>
    <t>15020120 100 / DSt Waldviertel</t>
  </si>
  <si>
    <t>15020121 100 / DSt Niederösterreich Mitte</t>
  </si>
  <si>
    <t>15020123 100 / DSt Bruck Eisenstadt Oberwart</t>
  </si>
  <si>
    <t>15020131 100 / DSt Braunau Ried Schärding</t>
  </si>
  <si>
    <t>15020132 100 / DSt Linz</t>
  </si>
  <si>
    <t>15020133 100 / DSt Kirchdorf Perg Steyr</t>
  </si>
  <si>
    <t>15020134 100 / DSt Freistadt Rohrbach Urfahr</t>
  </si>
  <si>
    <t>15020135 100 / DSt Gmunden Vöcklabruck</t>
  </si>
  <si>
    <t>15020136 100 / DSt Grieskirchen Wels</t>
  </si>
  <si>
    <t>15020137 100 / DSt St. Johann Tamsweg Zell am See</t>
  </si>
  <si>
    <t>15020138 100 / DSt Salzburg Stadt</t>
  </si>
  <si>
    <t>15020139 100 / DSt Salzburg Land</t>
  </si>
  <si>
    <t>15020145 190 / Ausfuhrerstattung 9-12</t>
  </si>
  <si>
    <t>15020146 100 / DSt Klagenfurt St. Veit Wolfsberg</t>
  </si>
  <si>
    <t>15020148 100 / DSt Spittal Villach</t>
  </si>
  <si>
    <t>15020150 100 / DSt Oststeiermark</t>
  </si>
  <si>
    <t>15020151 100 / DSt Graz Stadt</t>
  </si>
  <si>
    <t>15020152 100 / DSt Steiermark Mitte</t>
  </si>
  <si>
    <t>15020153 100 / DSt Judenburg Liezen</t>
  </si>
  <si>
    <t>15020154 100 / DSt Deutschlandsberg Leibnitz Voitsberg</t>
  </si>
  <si>
    <t>15020161 100 / DSt Innsbruck</t>
  </si>
  <si>
    <t>15020163 100 / DSt Tirol Ost</t>
  </si>
  <si>
    <t>15020164 100 / DSt Landeck Reutte</t>
  </si>
  <si>
    <t>15020166 100 / DSt Vorarlberg</t>
  </si>
  <si>
    <t>15020190 190 / Abgabenverwaltung 9-12</t>
  </si>
  <si>
    <t>15020195 100 / Management Finanzamt Österreich</t>
  </si>
  <si>
    <t>15020200 190 / SKZ 9-12</t>
  </si>
  <si>
    <t>15020301 100 / Dienststelle NORD</t>
  </si>
  <si>
    <t>15020302 100 / Dienststelle OST</t>
  </si>
  <si>
    <t>15020303 100 / Dienststelle MITTE</t>
  </si>
  <si>
    <t>15020304 100 / Dienststelle SÜD</t>
  </si>
  <si>
    <t>15020305 100 / Dienststelle WEST</t>
  </si>
  <si>
    <t>15020395 100 / Management Zollamt Österreich</t>
  </si>
  <si>
    <t>15020400 100 / Finanzamt für Großbetriebe</t>
  </si>
  <si>
    <t>15020501 100 / Dienststelle Steuerfahndung</t>
  </si>
  <si>
    <t>15020502 100 / Dienststelle Finanzpolizei</t>
  </si>
  <si>
    <t>15020503 100 / Dienststelle Finanzstrafsachen</t>
  </si>
  <si>
    <t>15020595 100 / Management Amt für Betrugsbekämpfung</t>
  </si>
  <si>
    <t>15020600 100 / Prüfdienst für Lohnabgaben und Beiträge</t>
  </si>
  <si>
    <t>15020700 100 / Zentrale Services</t>
  </si>
  <si>
    <t>15030100 100 / Bundesfinanzgericht</t>
  </si>
  <si>
    <t>15030100 190 / UFS 9-12</t>
  </si>
  <si>
    <t>15030200 100 / Finanzprokuratur</t>
  </si>
  <si>
    <t>15030200 190 / Finanzprokuratur 9-12</t>
  </si>
  <si>
    <t>15000000 400 / Spenden - Ausrüstung</t>
  </si>
  <si>
    <t>15000000 401 / Ko-Finanzierung (EU)</t>
  </si>
  <si>
    <t>15000000 402 / Suchtprävention</t>
  </si>
  <si>
    <t>15000000 403 / zw. Gebarung "OLAF"</t>
  </si>
  <si>
    <t>15000000 410 / Gesundheitsprogramm</t>
  </si>
  <si>
    <t>15010100 400 / Geldstrafen / BMF</t>
  </si>
  <si>
    <t>15010500 400 / EU- Kofinanzierung Digitalisierung (zw)</t>
  </si>
  <si>
    <t>Summe UG 15 - alle RL</t>
  </si>
  <si>
    <t>UG 16 "Öffentliche Abgaben"</t>
  </si>
  <si>
    <t>16010100 100 / Bruttosteuern</t>
  </si>
  <si>
    <t>16010200 100 / Finanzausgleich Abüberweisungen I</t>
  </si>
  <si>
    <t>16010300 100 / Sonstige Abüberweisungen I</t>
  </si>
  <si>
    <t>16010400 100 / EU Abüberweisungen II</t>
  </si>
  <si>
    <t>16010500 100 / Nationaler Emissionszertifikatehandel (Brutto)</t>
  </si>
  <si>
    <t>16010600 100 / Abüberweisungen III Entlastungsmaßnahmen im Rahmen des nEHS</t>
  </si>
  <si>
    <t>16000000 400 / Kunstfördb. Bds.Ant. Kultur</t>
  </si>
  <si>
    <t>16000000 401 / Kunstfördb.,Bds.Ant. Post- u. Telekom AG</t>
  </si>
  <si>
    <t>16000000 402 / Kunstfb., Länd. u. Gem.Ant.</t>
  </si>
  <si>
    <t>16000000 403 / Kunstfb., Bds.Ant.Kunst</t>
  </si>
  <si>
    <t>Summe UG 16 - alle RL</t>
  </si>
  <si>
    <t>UG 17 "Wohnen, Medien, Telekommunikation und Sport"</t>
  </si>
  <si>
    <t>17010100 100 / Zentralstelle</t>
  </si>
  <si>
    <t>17010200 100 / Medien</t>
  </si>
  <si>
    <t>17010200 161 / Qualitätsjournalismusförderung (QJF)</t>
  </si>
  <si>
    <t>17010200 162 / Selbstkontrolleinrichtungen (QJF)</t>
  </si>
  <si>
    <t>17010200 163 / ORF Kompensation Vorsteuerabzug</t>
  </si>
  <si>
    <t>17010300 100 / Fernmeldebüro</t>
  </si>
  <si>
    <t>17010300 100 / Telekommunikation und Breitband</t>
  </si>
  <si>
    <t xml:space="preserve">17010300 161 / Telekommunikation </t>
  </si>
  <si>
    <t>17010300 162 / Breitband 2020</t>
  </si>
  <si>
    <t>17010300 163 / Breitband 2030</t>
  </si>
  <si>
    <t>17010300 188 / Breitband RRF</t>
  </si>
  <si>
    <t>17010300 189 / Breitb. 2020 - Konjunkturpaket</t>
  </si>
  <si>
    <t>17020100 100 / Allgemeine Sportförderung &amp; Services</t>
  </si>
  <si>
    <t>17020200 100 / Besondere Sportförderung</t>
  </si>
  <si>
    <t>17020300 100 / Sportgroßprojekte</t>
  </si>
  <si>
    <t>17020400 100 / Bundessporteinrichtungen GmbH</t>
  </si>
  <si>
    <t>17010100 400 / Geldstrafen und Geldbußen gem. BDG /BMG</t>
  </si>
  <si>
    <t>17020100 402 / EU-Projekte Sport</t>
  </si>
  <si>
    <t>Summe UG 17 - alle RL</t>
  </si>
  <si>
    <t>UG 18 "Fremdenwesen"</t>
  </si>
  <si>
    <t>18010100 100 / Grundversorgung</t>
  </si>
  <si>
    <t>18010200 100 / Bundesamt für Fremdenwesen und Asyl, Rückkehr</t>
  </si>
  <si>
    <t>18010300 100 / Infrastruktur</t>
  </si>
  <si>
    <t>18010400 100 / Migration und Zentrale Dienste</t>
  </si>
  <si>
    <t>18010500 100 / Grenz-, Visa- und fremdenpolizeiliche Angelegenheiten</t>
  </si>
  <si>
    <t>18000000 403 / Geldstr. gem.BDG u.Erl.a.Verkauf.v.Ehrengeschenken</t>
  </si>
  <si>
    <t>18000000 405 / Transferzahlungen (EU) / BMI</t>
  </si>
  <si>
    <t>18000000 410 / Projekte des AMIF (EU)</t>
  </si>
  <si>
    <t>18000000 413 / Projekte des BMVI (EU)</t>
  </si>
  <si>
    <t>Summe UG 18 - alle RL</t>
  </si>
  <si>
    <t>Rubrik 2</t>
  </si>
  <si>
    <t>UG 20 "Arbeit"</t>
  </si>
  <si>
    <t>20010102 100 / Arbeitsmarktadministration sonstige</t>
  </si>
  <si>
    <t>20010201 100 / Aktive Arbeitsmarktpolitik, zweckgebunden</t>
  </si>
  <si>
    <t>20010301 100 / Leistungen/Beiträge zweckgebunden</t>
  </si>
  <si>
    <t>20010304 100 / Leistungen/Beiträge sonstige</t>
  </si>
  <si>
    <t>20010401 100 / Arbeitsmarktadministration AMS, zweckgebunden</t>
  </si>
  <si>
    <t>20010402 100 / Arbeitsmarktadministration AMS, sonstige</t>
  </si>
  <si>
    <t>20020100 100 / Arbeitsinspektion</t>
  </si>
  <si>
    <t>20030100 100 / Zentralstelle</t>
  </si>
  <si>
    <t>20010202 200 / Aktive Arbeitsmarktpolitik, ESF, variabel</t>
  </si>
  <si>
    <t>20010303 200 / Leistungen/Beiträge variabel (Abgang)</t>
  </si>
  <si>
    <t>20010000 400 / Arbeitsmarkt</t>
  </si>
  <si>
    <t>20020100 400 / BDG/Geldstrafen</t>
  </si>
  <si>
    <t>Summe UG 20 - alle RL</t>
  </si>
  <si>
    <t>UG 21 "Soziales und Konsumentenschutz"</t>
  </si>
  <si>
    <t>21010100 100 / Zentralstelle</t>
  </si>
  <si>
    <t>21010200 100 / Bundesamt für Soziales und Behindertenwesen</t>
  </si>
  <si>
    <t>21010300 100 / Konsumentenschutz</t>
  </si>
  <si>
    <t>21010400 100 / EU, Internationales, Soziales, Senioren</t>
  </si>
  <si>
    <t>21010400 189 / EU, FEAD/ESF Plus</t>
  </si>
  <si>
    <t>21010500 100 / Arbeitsinspektion</t>
  </si>
  <si>
    <t>21020100 100 / Pflegegeld und Pflegekarenz</t>
  </si>
  <si>
    <t>21020100 188 / Pflegegeld und Pflegekarenz RRF</t>
  </si>
  <si>
    <t>21020200 100 / Pflegefonds, 24h-Betreuung, pflegende Angehörige</t>
  </si>
  <si>
    <t xml:space="preserve">21030100 100 / Kriegsopferversorgung </t>
  </si>
  <si>
    <t xml:space="preserve">21030200 100 / Heeresentschädigung, Impfschaden </t>
  </si>
  <si>
    <t>21030300 100 / Opferfürsorge</t>
  </si>
  <si>
    <t>21030400 100 / Hilfeleistung für Opfer von Verbrechen, Heimopfer</t>
  </si>
  <si>
    <t xml:space="preserve">21040100 100 / Maßnahmen für Menschen mit Behinderungen </t>
  </si>
  <si>
    <t>21010100 400 / BDG / BMASGPK</t>
  </si>
  <si>
    <t>21010400 400 / LWAG</t>
  </si>
  <si>
    <t>21020200 400 / Pflegefonds</t>
  </si>
  <si>
    <t>Summe UG 21 - alle RL</t>
  </si>
  <si>
    <t>UG 22 "Pensionsversicherung"</t>
  </si>
  <si>
    <t>22010100 200 / Bundesbeitrag, Partnerleistung variabel</t>
  </si>
  <si>
    <t>22010200 200 / Ausgleichszulagen variabel</t>
  </si>
  <si>
    <t>22010300 200 / Nachtschwerarbeit variabel</t>
  </si>
  <si>
    <t>22010400 200 / Bundesbeitrag SVB, variabel</t>
  </si>
  <si>
    <t>22010500 200 / Partnerleistung SVA, variabel</t>
  </si>
  <si>
    <t>22010600 200 / Partnerleistung SVB, variabel</t>
  </si>
  <si>
    <t>22020100 200 / Ausgleichszulagen PVA, variabel</t>
  </si>
  <si>
    <t>22020200 200 / Ausgleichszulagen VAEB, variabel</t>
  </si>
  <si>
    <t>22020300 200 / Ausgleichszulagen SVA, variabel</t>
  </si>
  <si>
    <t>22020400 200 / Ausgleichszulagen SVB, variabel</t>
  </si>
  <si>
    <t>22030100 200 / Nachtschwerarbeit, variabel</t>
  </si>
  <si>
    <t>Summe UG 22 - alle RL</t>
  </si>
  <si>
    <t>UG 23 "Pensionen - Beamtinnen und Beamte"</t>
  </si>
  <si>
    <t>23010100 100 / Hoheitsverwaltung und Ausgegliederte Institutionen Pensionen</t>
  </si>
  <si>
    <t>23010200 100 / Post Ruhe- und Versorgungsgenüsse inkl. SV</t>
  </si>
  <si>
    <t>23010300 100 / ÖBB Ruhe- und Versorgungsgenüsse inkl. SV</t>
  </si>
  <si>
    <t>23010400 100 / Landeslehrer Ruhe- und Versorgungsgenüsse inkl. SV</t>
  </si>
  <si>
    <t>23020100 100 / Hoheitsverwaltung und Ausgegliederte Institutionen Pflegegeld</t>
  </si>
  <si>
    <t>23020200 100 / Post Pflegegeld</t>
  </si>
  <si>
    <t>23020300 100 / ÖBB Pflegegeld</t>
  </si>
  <si>
    <t>23020400 100 / Landeslehrer Pflegegeld</t>
  </si>
  <si>
    <t>Summe UG 23 - alle RL</t>
  </si>
  <si>
    <t>UG 24 "Gesundheit"</t>
  </si>
  <si>
    <t>24010100 100 / e-health und Gesundheitsgesetze</t>
  </si>
  <si>
    <t>24010100 188 / e-health und Gesundheitsgesetze RRF</t>
  </si>
  <si>
    <t>24010200 100 / Beteilig. und Überweisungen (AGES und GÖG)</t>
  </si>
  <si>
    <t xml:space="preserve">24020200 100 / Finanzausgleich, Primärversorgung </t>
  </si>
  <si>
    <t>24020200 188 / Abgeltung d. Mehraufwandes d. FLAF-Zahlungen RRF</t>
  </si>
  <si>
    <t>24020300 100 / Leistungen an Sozialversicherungen</t>
  </si>
  <si>
    <t>24030100 100 / Gesundh. fördg. , - prävention u. Maßn. gg. Suchtmittelm.</t>
  </si>
  <si>
    <t>24030100 188 / Gesundh.fördg.,-präv. u. Maßn.gg.Suchtmittelm. RRF</t>
  </si>
  <si>
    <t>24030200 100 / Veterinär-, Lebensmittel- u. Gentechnologieangelegenheiten</t>
  </si>
  <si>
    <t>24020100 200 / Krankenanstaltenfinanzierung nach dem KAKuG, variabel</t>
  </si>
  <si>
    <t>24010100 400 / Geldstrafen und Geldbußen gem. BDG /BMG</t>
  </si>
  <si>
    <t>24010200 400 / Ges. Österr. GmbH/Fonds Gesundes Österr.</t>
  </si>
  <si>
    <t>24020300 400 / Fonds Gesundheitsreform</t>
  </si>
  <si>
    <t>24030100 400 / Eltern-Kind-Pass</t>
  </si>
  <si>
    <t>Summe UG 24 - alle RL</t>
  </si>
  <si>
    <t>UG 25 "Familie und Jugend"</t>
  </si>
  <si>
    <t>25010100 100 / Familienbeihilfe</t>
  </si>
  <si>
    <t>25010200 100 / Kinderbetreuungsgeld</t>
  </si>
  <si>
    <t>25010300 100 / Fahrtbeihilfe, Freifahrten, Schulbücher</t>
  </si>
  <si>
    <t>25010400 100 / Transfers Sozialversicherungsträger</t>
  </si>
  <si>
    <t>25010500 100 / Sonstige familienpolitische Maßnahmen des FLAF</t>
  </si>
  <si>
    <t>25010600 100 / Unterhaltsvorschüsse</t>
  </si>
  <si>
    <t>25010700 100 / Einnahmen des FLAF</t>
  </si>
  <si>
    <t>25020100 100 / Familienpolitische Maßnahmen</t>
  </si>
  <si>
    <t>25020200 100 / Jugendpolitische Maßnahmen</t>
  </si>
  <si>
    <t>25020300 100 / Steuerung und Services</t>
  </si>
  <si>
    <t>25020400 100 / Zivildienst</t>
  </si>
  <si>
    <t>25010000 400 / Ausgleichsfonds für Familienbeihilfen</t>
  </si>
  <si>
    <t>Summe UG 25 - alle RL</t>
  </si>
  <si>
    <t>Rubrik 3</t>
  </si>
  <si>
    <t>UG 30 "Bildung"</t>
  </si>
  <si>
    <t>30010100 100 / Zentralstelle</t>
  </si>
  <si>
    <t>30010200 100 / Regionale Schulverwaltung</t>
  </si>
  <si>
    <t>30010200 188 / Regionale Schulverwaltung RRF</t>
  </si>
  <si>
    <t>30010300 100 / Räumliche Infrastruktur</t>
  </si>
  <si>
    <t>30010400 100 / Qualitätsentwicklung und -steuerung</t>
  </si>
  <si>
    <t>30010500 100 / Lehrer/innenbildung</t>
  </si>
  <si>
    <t>30010500 188 / Lehrer/innenbildung RRF</t>
  </si>
  <si>
    <t>30010601 100 / Lebenslanges Lernen-Zentralstelle</t>
  </si>
  <si>
    <t>30010602 100 / Bundesinstitut für Erwachsenenbildung</t>
  </si>
  <si>
    <t>30010700 100 / Förderungen und Transfers</t>
  </si>
  <si>
    <t>30010800 100 / Institut für QS im österreichischen Schulwesen</t>
  </si>
  <si>
    <t>30010900 100 / Steuerung Elementarpädagogik</t>
  </si>
  <si>
    <t>30010900 188 / Steuerung Elementarpädagogik RRF</t>
  </si>
  <si>
    <t>30011000 100 / Digitale Schule</t>
  </si>
  <si>
    <t>30011000 188 / Digitale Schule RRF</t>
  </si>
  <si>
    <t>30020100 100 / Pflichtschulen Primar- und Sekundarstufe I</t>
  </si>
  <si>
    <t>30020100 188 / Pflichtschulen Primar- und Sekundarstufe I RRF</t>
  </si>
  <si>
    <t>30020200 100 / AHS-Sekundarstufe I</t>
  </si>
  <si>
    <t>30020200 188 / AHS-Sekundarstufe I RRF</t>
  </si>
  <si>
    <t>30020300 100 / Pflichtschulen Sekundarstufe II</t>
  </si>
  <si>
    <t>30020400 100 / AHS-Sekundarstufe II</t>
  </si>
  <si>
    <t>30020400 188 / AHS-Sekundarstufe II RRF</t>
  </si>
  <si>
    <t>30020500 100 / Berufsbildende mittlere und höhere Schulen</t>
  </si>
  <si>
    <t>30020500 188 / Berufsbildende mittlere und höhere Schulen RRF</t>
  </si>
  <si>
    <t>30020600 100 / Bildungsanstalten f. Elementar- u. Sozialpädagogik</t>
  </si>
  <si>
    <t>30020700 100 / Zweckgebundene Gebarung Bundesschulen</t>
  </si>
  <si>
    <t>30020800 100 / Auslandsschulen</t>
  </si>
  <si>
    <t>30020900 100 / Heime sowie besondere Einrichtungen</t>
  </si>
  <si>
    <t>30021000 100 / Ressourcen für private mittlere und höhere Schulen</t>
  </si>
  <si>
    <t>30010100 400 / Zentralstelle</t>
  </si>
  <si>
    <t>30010400 400 / Qualitätsentwicklung und -steuerung</t>
  </si>
  <si>
    <t>30010500 400 / Lehrer/innenbildung</t>
  </si>
  <si>
    <t>30020500 400 / Berufsbildende mittlere und höhere Schulen</t>
  </si>
  <si>
    <t>30020700 400 / Zweckgebundene Gebarung Bundesschulen</t>
  </si>
  <si>
    <t>30020900 400 / Bundesheime</t>
  </si>
  <si>
    <t>Summe UG 30 - alle RL</t>
  </si>
  <si>
    <t>UG 31 "Wissenschaft und Forschung"</t>
  </si>
  <si>
    <t>31010100 100 / Zentralstelle und Serviceeinrichtungen</t>
  </si>
  <si>
    <t>31020100 100 / Universitäten</t>
  </si>
  <si>
    <t>31020100 188 / Universitäten RRF</t>
  </si>
  <si>
    <t>31020200 100 / Fachhochschulen</t>
  </si>
  <si>
    <t>31020300 100 / Services und Förderungen für Studierende</t>
  </si>
  <si>
    <t>31020400 100 / Studienbeihilfenbehörde</t>
  </si>
  <si>
    <t xml:space="preserve">31020501 100 / Lebenslanges Lernen </t>
  </si>
  <si>
    <t xml:space="preserve">31020502 100 / Bundesinstitut für Erwachsenenbildung </t>
  </si>
  <si>
    <t>31030100 100 / Projekte und Programme</t>
  </si>
  <si>
    <t>31030100 188 / Projekte und Programme RRF</t>
  </si>
  <si>
    <t>31030202 100 / Geologische Bundesanstalt</t>
  </si>
  <si>
    <t>31030203 100 / Wissenschaftliche Anstalten</t>
  </si>
  <si>
    <t>31030300 100 / Basisfinanzierung von Institutionen</t>
  </si>
  <si>
    <t>31030300 188 / Quantum Austria FWF Programm RRF</t>
  </si>
  <si>
    <t xml:space="preserve">31040100 100 / Frauenangelegenheiten und Gleichstellung </t>
  </si>
  <si>
    <t>31010100 400 / Zentralstelle und Serviceeinrichtungen</t>
  </si>
  <si>
    <t>31030202 400 / Geolog. Bundesanst.</t>
  </si>
  <si>
    <t>31030203 400 / Österr. Archäolog.Inst./Inst. f. öst. Geschichtsf.</t>
  </si>
  <si>
    <t>31040100 400 / EU-Projekt „TRAPEZ"</t>
  </si>
  <si>
    <t>Summe UG 31 - alle RL</t>
  </si>
  <si>
    <t>UG 32 "Kunst und Kultur"</t>
  </si>
  <si>
    <t>32010201 100 / Transferzahlungen Kunst und Kultur</t>
  </si>
  <si>
    <t>32010201 188 / Transferzahlungen Kunst und Kultur RRF</t>
  </si>
  <si>
    <t>32010202 100 / Besondere Kultureinrichtungen</t>
  </si>
  <si>
    <t>32010300 100 / Denkmalschutz</t>
  </si>
  <si>
    <t>32010400 100 / Steuerung und Infrastruktur</t>
  </si>
  <si>
    <t>32030100 100 / Bundesmuseen</t>
  </si>
  <si>
    <t>32030200 100 / Bundestheater</t>
  </si>
  <si>
    <t>32010201 400 / Transferzahlungen Kunst und Kultur</t>
  </si>
  <si>
    <t>32010202 400 / Besondere Kultureinrichtungen</t>
  </si>
  <si>
    <t>32010300 400 / Denkmalschutz</t>
  </si>
  <si>
    <t>32010400 400 / Steuerung und Infrastruktur</t>
  </si>
  <si>
    <t>Summe UG 32 - alle RL</t>
  </si>
  <si>
    <t>UG 33 "Wirtschaft (Forschung)"</t>
  </si>
  <si>
    <t>33010100 100 / Kooperation Wissenschaft-Wirtschaft</t>
  </si>
  <si>
    <t>33010200 100 / Innovation, Technologietransfer</t>
  </si>
  <si>
    <t>33010200 188 / Innovation, Technologietransfer RRF</t>
  </si>
  <si>
    <t>33010300 100 / Gründung innovativer Unternehmen</t>
  </si>
  <si>
    <t>Summe UG 33 - alle RL</t>
  </si>
  <si>
    <t>UG 34 "Innovation und Technologie (Forschung)"</t>
  </si>
  <si>
    <t>34010100 100 / Internationale Kooperation</t>
  </si>
  <si>
    <t>34010200 100 / FTI-Infrastruktur</t>
  </si>
  <si>
    <t>34010200 188 / FTI-Infrastruktur RRF</t>
  </si>
  <si>
    <t>34010300 100 / FTI-Förderung</t>
  </si>
  <si>
    <t>Summe UG 34 - alle RL</t>
  </si>
  <si>
    <t>Rubrik 4</t>
  </si>
  <si>
    <t>UG 40 "Wirtschaft"</t>
  </si>
  <si>
    <t>40010100 100 / Zentralstelle</t>
  </si>
  <si>
    <t>40010100 140 / Liegenschaftserlöse UG 40</t>
  </si>
  <si>
    <t>40010200 100 / Bundesmobilienverwaltung</t>
  </si>
  <si>
    <t>40010300 100 / Bundeswettbewerbsbehörde</t>
  </si>
  <si>
    <t>40010400 100 / Beschusswesen</t>
  </si>
  <si>
    <t>40010500 100 / Strategische Unternehmensbeteiligungen</t>
  </si>
  <si>
    <t>40010600 100 / Personal, das für Dritte leistet</t>
  </si>
  <si>
    <t>40020100 100 / Wirtschaftsförderung</t>
  </si>
  <si>
    <t>40020100 160 / Filmförderung</t>
  </si>
  <si>
    <t>40020100 161 / Energiekostenzuschuss</t>
  </si>
  <si>
    <t>40020100 162 / Gründungsfonds II</t>
  </si>
  <si>
    <t>40020100 163 / Penicillinproduktion Österreich "Kundl"</t>
  </si>
  <si>
    <t>40020100 164 / Chips Act Säule II</t>
  </si>
  <si>
    <t>40020100 188 / Wirtschaftsförderung RRF</t>
  </si>
  <si>
    <t>40020200 100 / Unternehmensbezogene Arbeitsmarktförderung</t>
  </si>
  <si>
    <t>40020300 100 / Tourismus</t>
  </si>
  <si>
    <t>40030100 100 / Eich- und Vermessungswesen</t>
  </si>
  <si>
    <t>40040100 100 / Burghauptmannschaft Österreich</t>
  </si>
  <si>
    <t>40040200 100 / Bau u. Liegenschaftsmanagement</t>
  </si>
  <si>
    <t>40040200 140 / Liegenschaftserlöse UG 40</t>
  </si>
  <si>
    <t>40050100 100 / Digitalisierung</t>
  </si>
  <si>
    <t>40050200 100 / Digitalisierungsfonds</t>
  </si>
  <si>
    <t>40050200 188 / Digitalisierungsfonds RRF</t>
  </si>
  <si>
    <t>40060100 100 / Energie und Transformation</t>
  </si>
  <si>
    <t>40060200 100 / Energieversorgungssicherheit</t>
  </si>
  <si>
    <t>40060300 100 / Klima- und Energiefonds</t>
  </si>
  <si>
    <t>40040200 400 / Kulturbauten Baukostenbeiträge</t>
  </si>
  <si>
    <t>40050100 400 / Digitalisierung EU zw</t>
  </si>
  <si>
    <t>40060100 403 / Energieeffizienz EEffG</t>
  </si>
  <si>
    <t>Summe UG 40 - alle RL</t>
  </si>
  <si>
    <t>UG 41 "Mobilität"</t>
  </si>
  <si>
    <t>41010100 100 / Zentralstelle</t>
  </si>
  <si>
    <t>41010200 100 / Klima- und Energiefonds (KLI.EN)</t>
  </si>
  <si>
    <t>41010200 188 / Klima- und Energiefonds (KLI.EN) RRF</t>
  </si>
  <si>
    <t>41010300 100 / Österreichisches Patentamt</t>
  </si>
  <si>
    <t>41020100 100 / Gesamtverkehr und Beteiligungen im Verkehr</t>
  </si>
  <si>
    <t>41020100 188 / Gesamtverkehr und Beteiligungen im Verkehr RRF</t>
  </si>
  <si>
    <t>41020200 100 / Schiene</t>
  </si>
  <si>
    <t>41020300 100 / Telekommunikation</t>
  </si>
  <si>
    <t>41020402 100 / Straße</t>
  </si>
  <si>
    <t>41020403 100 / Sicherheitsuntersuchungsstelle des Bundes</t>
  </si>
  <si>
    <t>41020500 100 / Luft</t>
  </si>
  <si>
    <t>41020601 100 / Schifffahrtsaufsicht</t>
  </si>
  <si>
    <t>41020602 100 / Wasserstraßen</t>
  </si>
  <si>
    <t>41020700 100 / Fernmeldebehörden / Funküberwachungen</t>
  </si>
  <si>
    <t>41030100 100 / Klimaticket</t>
  </si>
  <si>
    <t>41000000 400 / Zahlungen gem. § 8b Asfinag-G.</t>
  </si>
  <si>
    <t>41010100 400 / Verwaltungsstrafen (Ökopunktesystem)</t>
  </si>
  <si>
    <t>41010100 401 / Geldstrafen /BMVIT</t>
  </si>
  <si>
    <t>41010200 400 / Klima- und Energiefonds (KLI.EN) (zw)</t>
  </si>
  <si>
    <t>41020100 400 / Zlg. § 8b Asfinag-Ges. Nachhh. Verkehrsgestaltung</t>
  </si>
  <si>
    <t>41020100 401 / Klimaticket Österreich</t>
  </si>
  <si>
    <t>41020100 402 / Kraftstoffgesetz</t>
  </si>
  <si>
    <t>41020100 403 / Gasölbeprobung</t>
  </si>
  <si>
    <t>41020100 404 / Transferzahlungen (EU)</t>
  </si>
  <si>
    <t>41020100 405 / Ausgleichsbeträge KFG</t>
  </si>
  <si>
    <t>41020200 400 / KFZ-Steuer f. Wiener U-Bahn-Bau</t>
  </si>
  <si>
    <t>41020200 401 / Brenner Basistunnel Querfinanzierung</t>
  </si>
  <si>
    <t>41020402 400 / ASFINAG-Veräußerungserlöse</t>
  </si>
  <si>
    <t>41020402 401 / Bds.Str.Verw.-Kat.F., vorb. Maßn.</t>
  </si>
  <si>
    <t>41020402 402 / Bds.Str.Verw.-Kat.F., Bes. v. Schäden</t>
  </si>
  <si>
    <t>41020402 403 / Österreichischer Verkehrssicherheitsfonds</t>
  </si>
  <si>
    <t>41020602 400 / Wasserbauten-Kat.F. vorb. Maßn.</t>
  </si>
  <si>
    <t>41020602 402 / Wasserbau-Kat.F. vorb. Maßn.</t>
  </si>
  <si>
    <t>41020602 403 / Wasserbau-Kat.F. beseitigende Maßn.</t>
  </si>
  <si>
    <t>41030100 400 / Klimaticket</t>
  </si>
  <si>
    <t>Summe UG 41 - alle RL</t>
  </si>
  <si>
    <t>UG 42 "Land- und Forstwirtschaft, Regionen und Wasserwirtschaft"</t>
  </si>
  <si>
    <t>42030102 100 / Wildbach- und Lawinenverbauungsdienst</t>
  </si>
  <si>
    <t>42040100 100 / Zentralstelle</t>
  </si>
  <si>
    <t>42040100 142 / Liegenschaftserlöse UG 42</t>
  </si>
  <si>
    <t>42040200 100 / Beteiligungen</t>
  </si>
  <si>
    <t>42040500 100 / Land- und forstwirtschaftliches Schulwesen</t>
  </si>
  <si>
    <t>42050200 100 / Gemeinsame Agrarpolitik - Bund</t>
  </si>
  <si>
    <t>42050300 100 / Nationale Agrarmaßnahmen</t>
  </si>
  <si>
    <t>42050300 160 / Farm Sustainability Data Network DVO 2024/2499</t>
  </si>
  <si>
    <t>42050400 100 / Dienststellen Landwirtschaft</t>
  </si>
  <si>
    <t>42050600 100 / Regionalpolitik</t>
  </si>
  <si>
    <t>42060100 100 / Wildbach- und Lawinenverbauung</t>
  </si>
  <si>
    <t>42060200 100 / Nationale und internat. Forstmaßnahmen</t>
  </si>
  <si>
    <t>42060200 160 / Waldfonds</t>
  </si>
  <si>
    <t>42060300 100 / Wasserbau</t>
  </si>
  <si>
    <t>42060400 100 / Wasser u. sonst. Maßnahmen</t>
  </si>
  <si>
    <t>42060500 100 / Bundesamt für Wasserwirtschaft</t>
  </si>
  <si>
    <t>42060600 100 / Siedlungswasserwirtschaft</t>
  </si>
  <si>
    <t>42050100 200 / Gemeinsame Agrarpolitik - EU, variabel</t>
  </si>
  <si>
    <t>42050500 200 / EFRE Förderprogramme (variabel)</t>
  </si>
  <si>
    <t>42030201 402 / Hydrografischer Dienst, Bes. v. Schäden, Kat.F.</t>
  </si>
  <si>
    <t>42030201 404 / Interessentengewässer Kat.F.</t>
  </si>
  <si>
    <t>42040100 400 / Geldstrafen</t>
  </si>
  <si>
    <t>42040500 400 / Land-und forstwirtschafliches Schulwesen (zw)</t>
  </si>
  <si>
    <t>42050300 400 / Zertifizierungsbeitrag Rebenverkehrsgesetz</t>
  </si>
  <si>
    <t>42050300 401 / Überschussabgabe Milch</t>
  </si>
  <si>
    <t>42060100 400 / Wildbach- und Lawinenverbauung - Kat. F</t>
  </si>
  <si>
    <t>42060200 401 / Forstgesetz 1975; §18 Ersatzaufforstung</t>
  </si>
  <si>
    <t>42060300 400 / Gewässerzustandserhebung gem. WRG 1959, Kat. F</t>
  </si>
  <si>
    <t>42060300 401 / Hydrografischer Dienst, Bes. v. Schäden, Kat. F.</t>
  </si>
  <si>
    <t>42060300 402 / Schutzwasserbau; Kat. F</t>
  </si>
  <si>
    <t>42060300 403 / Interessentengewässer Kat. F</t>
  </si>
  <si>
    <t>42060400 400 / Liegenschaften öffentl. Wassergut (unbeb.)</t>
  </si>
  <si>
    <t>42060600 400 / Siedlungswasserwirtschaft</t>
  </si>
  <si>
    <t>42060600 401 / SWW Abwicklungskosten</t>
  </si>
  <si>
    <t>Summe UG 42 - alle RL</t>
  </si>
  <si>
    <t>UG 43 "Umwelt, Klima und Kreislaufwirtschaft "</t>
  </si>
  <si>
    <t>43010100 100 / JI/CDM - Programm</t>
  </si>
  <si>
    <t>43010200 100 / Umweltförderung im Inland</t>
  </si>
  <si>
    <t>43010200 188 / Umweltförderung im Inland RRF</t>
  </si>
  <si>
    <t>43010300 100 / Klima- und Energiefonds</t>
  </si>
  <si>
    <t>43010300 188 / Klima- und Energiefonds RRF</t>
  </si>
  <si>
    <t>43010400 100 / Emissionshandel</t>
  </si>
  <si>
    <t xml:space="preserve">43010500 100 / Umwelt und Klima  </t>
  </si>
  <si>
    <t xml:space="preserve">43010500 188 / Umwelt und Klima RRF </t>
  </si>
  <si>
    <t xml:space="preserve">43010800 100 / Energieversorgungssicherheit und Kompensationsmaßnahmen </t>
  </si>
  <si>
    <t xml:space="preserve">43020100 100 / Kreislaufwirtschaft und Chemie </t>
  </si>
  <si>
    <t>43020100 188 / Umwelt und Kreislaufwirtschaft RRF</t>
  </si>
  <si>
    <t>43020200 100 / Altlastensanierung</t>
  </si>
  <si>
    <t>43020300 100 / Siedlungswasserwirtschaft</t>
  </si>
  <si>
    <t>43020400 100 / Strahlenschutz</t>
  </si>
  <si>
    <t xml:space="preserve">43020500 100 / Kreislaufwirtschaft (UFG) </t>
  </si>
  <si>
    <t>43010500 400 / Transferzahlungen (EU)</t>
  </si>
  <si>
    <t>43010500 401 / Kraftstoffgesetz</t>
  </si>
  <si>
    <t>43010500 402 / Gasölbeprobung</t>
  </si>
  <si>
    <t xml:space="preserve">43010500 403 / Energieeffizienzmaßnahmen-EEFFG </t>
  </si>
  <si>
    <t>43010600 402 / Strahlenschutzpass-Gebühren</t>
  </si>
  <si>
    <t>43020100 400 / Transferzahlungen (EU)</t>
  </si>
  <si>
    <t>43020100 402 / Biozid-Produkte-Gesetz</t>
  </si>
  <si>
    <t>43020100 403 / Veräuß. von Handelswaren (HalonbankVO)</t>
  </si>
  <si>
    <t>43020200 404 / Altlastenbeitrag (UFG)</t>
  </si>
  <si>
    <t>43020200 405 / Altlastenbeitrag (AlSAG)</t>
  </si>
  <si>
    <t xml:space="preserve">43020200 406 / Altlastenb. Brachflächenrecycling §12(4) </t>
  </si>
  <si>
    <t>43020300 400 / Siedlungswasserwirtschaft</t>
  </si>
  <si>
    <t>43020300 401 / SWW Abwicklungskosten</t>
  </si>
  <si>
    <t>43020400 400 / Strahlenschutz-Vorsorgeentgelt</t>
  </si>
  <si>
    <t>43020400 401 / Strahlenschutz-Transferzahlungen EU</t>
  </si>
  <si>
    <t>Summe UG 43 - alle RL</t>
  </si>
  <si>
    <t>UG 44 "Finanzausgleich"</t>
  </si>
  <si>
    <t>44010400 100 / Transfers an Länder und Gemeinden, nicht variabel</t>
  </si>
  <si>
    <t>44020200 100 / Katastrophenfonds, fix</t>
  </si>
  <si>
    <t>44010100 200 / Finanzkraftstärkung der Gemeinden, variabel</t>
  </si>
  <si>
    <t>44010200 200 / Finanzzuweisungen in Nahverkehrsangelegenheiten, variabel</t>
  </si>
  <si>
    <t>44010300 200 / Zuschüsse für Krankenanstalten, variabel</t>
  </si>
  <si>
    <t>44010500 200 / Bedarfszuweisung an Länder (variabel)</t>
  </si>
  <si>
    <t>44020100 200 / Katastrophenfonds, variabel</t>
  </si>
  <si>
    <t>44020100 400 / Katastrophenfonds, zweckgebunden und variabel</t>
  </si>
  <si>
    <t>44020100 401 / Katastrophenfonds, Landesstraßen B</t>
  </si>
  <si>
    <t>44020200 400 / Katastrophenfonds, fix</t>
  </si>
  <si>
    <t>Summe UG 44 - alle RL</t>
  </si>
  <si>
    <t>UG 45 "Bundesvermögen"</t>
  </si>
  <si>
    <t>45010100 100 / Ausfuhrförderungsgesetz</t>
  </si>
  <si>
    <t>45010100 190 / Haftungsübernahmen (AusfFG) 9-12</t>
  </si>
  <si>
    <t>45010200 100 / Ausfuhrfinanzierungsförderungsgesetz</t>
  </si>
  <si>
    <t>45010200 190 / Haftungsübernahmen (AFFG) 9-12</t>
  </si>
  <si>
    <t>45010300 100 / Sonstige Finanzhaftungen (fix)</t>
  </si>
  <si>
    <t>45010300 190 / Sonstige Finanzhaftungen 9-12</t>
  </si>
  <si>
    <t>45020100 100 / Kapitalbeteiligungen</t>
  </si>
  <si>
    <t>45020100 190 / Kapitalbeteiligungen 9-12</t>
  </si>
  <si>
    <t>45020200 100 / Bundesdarlehen</t>
  </si>
  <si>
    <t>45020200 190 / Allgemeine UG-Rücklage 9-12</t>
  </si>
  <si>
    <t>45020300 100 / Unbewegliches Bundesvermögen</t>
  </si>
  <si>
    <t>45020300 112 / Liegenschaftserlöse BMeiA UG 12</t>
  </si>
  <si>
    <t>45020300 113 / Liegenschaftserlöse BMJ UG 13</t>
  </si>
  <si>
    <t>45020300 114 / Liegenschaftserlöse BMLVS UG 14</t>
  </si>
  <si>
    <t>45020300 140 / Liegenschaftserlöse BMDW UG 40</t>
  </si>
  <si>
    <t>45020300 142 / Liegenschaftserlöse BMLRT UG 42</t>
  </si>
  <si>
    <t>45020300 190 / Unbewegliches Bundesvermögen 9-12</t>
  </si>
  <si>
    <t>45020400 100 / Besondere Zahlungsverpflichtungen</t>
  </si>
  <si>
    <t>45020400 190 / Besondere Zahlungsverpflichtungen 9-12</t>
  </si>
  <si>
    <t>45020600 100 / COVID-19-Krisenbewältigungsfonds</t>
  </si>
  <si>
    <t>45010400 200 / Sonstige Finanzhaftungen (variabel)</t>
  </si>
  <si>
    <t>45020500 200 / European Stability Mechanism (variabel)</t>
  </si>
  <si>
    <t>45010100 400 / Haftungsübernahmen (AusfFG)</t>
  </si>
  <si>
    <t>45010100 401 / Ausfuhrförderungsgesetz Ukraine Fazilität</t>
  </si>
  <si>
    <t>45010200 400 / Haftungsübernahmen (AFFG)</t>
  </si>
  <si>
    <t>45020100 400 / Einschmelzerl. zurückg. Silberm.</t>
  </si>
  <si>
    <t>Summe UG 45 - alle RL</t>
  </si>
  <si>
    <t>UG 46 "Finanzmarktstabilität"</t>
  </si>
  <si>
    <t>46010100 100 / Partizipations-Kapitalbeteiligungen</t>
  </si>
  <si>
    <t>46010100 190 / Leistungen gem. FinStaG 9-12</t>
  </si>
  <si>
    <t>46010200 100 / Haftungen (fix)</t>
  </si>
  <si>
    <t>46010200 190 / Haftungen gem. FinStaG 9-12</t>
  </si>
  <si>
    <t>46010300 200 / Haftungen (variabel)</t>
  </si>
  <si>
    <t>46010100 400 / Stabilitätsabgabe</t>
  </si>
  <si>
    <t>Summe UG 46 - alle RL</t>
  </si>
  <si>
    <t>Rubrik 5</t>
  </si>
  <si>
    <t>UG 51 "Kassenverwaltung"</t>
  </si>
  <si>
    <t>51010100 100 / Geldverkehr des Bundes</t>
  </si>
  <si>
    <t>51010400 100 / Transfer von der EU</t>
  </si>
  <si>
    <t>51010400 301 / ESF+ 2021-2027 (Beschäftigung Österreich &amp; JTF)</t>
  </si>
  <si>
    <t>51010400 302 / Europ. Sozialfonds Periode 2000-2006</t>
  </si>
  <si>
    <t>51010400 303 / EU Sozialfonds 2007-2013</t>
  </si>
  <si>
    <t>51010400 304 / EU Sozialfonds 2014-2020</t>
  </si>
  <si>
    <t>51010400 305 / EFRE 2021-2027 (IBW &amp; JTF)</t>
  </si>
  <si>
    <t>51010400 307 / EU Fonds für regionale Entwicklung 2007-2013</t>
  </si>
  <si>
    <t>51010400 308 / EU Fonds für regionale Entwicklung 2014-2020</t>
  </si>
  <si>
    <t>51010400 312 / EU Garantiefonds für die Landwirtschaft</t>
  </si>
  <si>
    <t>51010400 313 / EU Fonds für die ländliche Entwicklung 2014-2022</t>
  </si>
  <si>
    <t>51010400 314 / EU Meeres- und Fischereifonds 2014-2020</t>
  </si>
  <si>
    <t>51010400 315 / EU Hilfsfonds für die am stärksten Benachteiligten</t>
  </si>
  <si>
    <t>51010400 316 / EU Fonds für die Anpassung an die Globalisierung</t>
  </si>
  <si>
    <t>51010400 317 / EU Solidaritätsfonds</t>
  </si>
  <si>
    <t>51010400 318 / EU Fonds für die ländliche Entwicklung 2023-2027</t>
  </si>
  <si>
    <t>51010400 319 / Europ. Meeres-, Fischerei-, Aquakulturfonds 21-27</t>
  </si>
  <si>
    <t>51010400 321 / Aufbau- und Resilienzfazilität (RRF)</t>
  </si>
  <si>
    <t>51010400 322 / Brexit Adjustment Reserve</t>
  </si>
  <si>
    <t>51010400 323 / ESF+ 2021-2027 (Bekämpf. materieller Deprivation)</t>
  </si>
  <si>
    <t>51010400 381 / EU Klima-Sozialfonds (KSF)</t>
  </si>
  <si>
    <t>Summe UG 51 - alle RL</t>
  </si>
  <si>
    <t>UG 58 "Finanzierungen, Währungstauschverträge"</t>
  </si>
  <si>
    <t>58010100 100 / Finanzierungen, Währungstauschverträge, Wertpapiergebarung</t>
  </si>
  <si>
    <t>58010200 100 / Kurzfristige Verpflichtungen</t>
  </si>
  <si>
    <t>Summe UG 58 - alle RL</t>
  </si>
  <si>
    <t>Summe aller Detailbudget-RL (BUND)</t>
  </si>
  <si>
    <t>Summe aller variablen Ausgaben-RL (BUND)</t>
  </si>
  <si>
    <t>Summe aller EU-Einnahmen-RL (BUND)</t>
  </si>
  <si>
    <t>Summe aller zweckgeb. Einnahmen-RL (BUND)</t>
  </si>
  <si>
    <t>Summe aller UG - alle RL (BUND)</t>
  </si>
  <si>
    <t>Tabelle 39: Veränderung des Rücklagenstandes je Detailbudget</t>
  </si>
  <si>
    <t>In Mio. €
Rechtstitel der Forderung</t>
  </si>
  <si>
    <t>Gesamthöhe der Forderungen</t>
  </si>
  <si>
    <t>Abstattung der Forderungen in Raten</t>
  </si>
  <si>
    <t>Gesamthöhe der gestundeten Forderungen</t>
  </si>
  <si>
    <t>Stundungszinsen
von % bis %</t>
  </si>
  <si>
    <t>Gesamthöhe der Forderungen deren Einbringung ausgesetzt wurde</t>
  </si>
  <si>
    <t>Gesamthöhe  der Forderungen deren Einziehung eingestellt wurde</t>
  </si>
  <si>
    <t>Schadenersatz</t>
  </si>
  <si>
    <t>Bestandzins</t>
  </si>
  <si>
    <t xml:space="preserve">Forderungen aus sonstigen Verträgen </t>
  </si>
  <si>
    <t>Regress gegen Bedienstete und Versicherungen</t>
  </si>
  <si>
    <r>
      <t>Stundungszinsen
von % bis %</t>
    </r>
    <r>
      <rPr>
        <b/>
        <vertAlign val="superscript"/>
        <sz val="9"/>
        <color theme="1"/>
        <rFont val="Palatino Linotype"/>
        <family val="1"/>
      </rPr>
      <t/>
    </r>
  </si>
  <si>
    <t>10 Bundeskanzerlamt</t>
  </si>
  <si>
    <t>23 Pensionen Beamtinnen und Beamte</t>
  </si>
  <si>
    <t>Tabelle 12: Sonstige Auszahlungen</t>
  </si>
  <si>
    <t>Tabelle 13: Grüne Transformation</t>
  </si>
  <si>
    <t>Tabelle 14: Auszahlungen für Fördermittel 2025</t>
  </si>
  <si>
    <t>Tabelle 16: Sonstige Einzahlungen</t>
  </si>
  <si>
    <t>Tabelle 18: Gesamtstaatliche Eckwerte 2025</t>
  </si>
  <si>
    <t>Tabelle 19: Wirtschaftliche Rahmenbedingungen</t>
  </si>
  <si>
    <t>Tabelle 20: Ökonomischer Gliederung der Auszahlungen</t>
  </si>
  <si>
    <t>Tabelle 21: Personalauszahlungen nach ökonomischer Gliederung</t>
  </si>
  <si>
    <t>Tabelle 23: Auszahlungen für betrieblichen Sachaufwand</t>
  </si>
  <si>
    <t>Tabelle 25: Ökonomische Gliederung der Einzahlungen</t>
  </si>
  <si>
    <t>Tabelle 27: Ermächtigungen im BFG 2025</t>
  </si>
  <si>
    <t>Tabelle 28: Übersicht Ergebnishaushalt</t>
  </si>
  <si>
    <t>Tabelle 29: Unterschiede zwischen Aufwendungen und Auszahlungen</t>
  </si>
  <si>
    <t>Tabelle 30: Unterschiede zwischen Erträge und Einzahlungen</t>
  </si>
  <si>
    <t>Tabelle 31: Abweichungen zum BVA 2025 je Untergliederung</t>
  </si>
  <si>
    <t>Tabelle 34: Aufwendungen in der UG 16 Öffentliche Abgaben</t>
  </si>
  <si>
    <t>Tabelle 35: Nicht finanzierungswirksame Erträge in der UG 16 Öffentliche Abgaben</t>
  </si>
  <si>
    <t>Tabelle 37: Veränderung des Rücklagenstandes je Untergliederung im Überblick</t>
  </si>
  <si>
    <r>
      <t xml:space="preserve">Ergebnishaushalt
</t>
    </r>
    <r>
      <rPr>
        <sz val="10"/>
        <rFont val="Calibri"/>
        <family val="2"/>
      </rPr>
      <t>In Mio. €</t>
    </r>
  </si>
  <si>
    <t>Erträge</t>
  </si>
  <si>
    <t>Nettoergebnis</t>
  </si>
  <si>
    <t>Auszahlungen 2025</t>
  </si>
  <si>
    <t>BFRG 2025</t>
  </si>
  <si>
    <t>Abweichungen zum BFRG</t>
  </si>
  <si>
    <t>BFRG
+
Abweich.</t>
  </si>
  <si>
    <t xml:space="preserve"> vorl. Erfolg
unbereinigt</t>
  </si>
  <si>
    <r>
      <rPr>
        <b/>
        <sz val="10"/>
        <rFont val="Calibri"/>
        <family val="2"/>
      </rPr>
      <t>Δ</t>
    </r>
    <r>
      <rPr>
        <b/>
        <sz val="10"/>
        <rFont val="Calibri"/>
        <family val="2"/>
        <scheme val="minor"/>
      </rPr>
      <t xml:space="preserve"> BFRG+
Änderungen / v.Erfolg</t>
    </r>
  </si>
  <si>
    <t>Rücklagen-Entnahmen</t>
  </si>
  <si>
    <t>Erhöhung variabler Obergrenzen</t>
  </si>
  <si>
    <t>Umschicht. aus anderen UG</t>
  </si>
  <si>
    <t>Ermächtigungen</t>
  </si>
  <si>
    <t>budgetiert</t>
  </si>
  <si>
    <t>nicht budgetiert</t>
  </si>
  <si>
    <t>von anderen UG</t>
  </si>
  <si>
    <t>unterj.
Mehreinzahl.</t>
  </si>
  <si>
    <t>gem. Art. VI Z 4 bis 19</t>
  </si>
  <si>
    <t>Abweichungen Summe</t>
  </si>
  <si>
    <t>10</t>
  </si>
  <si>
    <t>11</t>
  </si>
  <si>
    <t>12</t>
  </si>
  <si>
    <t>20</t>
  </si>
  <si>
    <t>22</t>
  </si>
  <si>
    <t>23</t>
  </si>
  <si>
    <t>24</t>
  </si>
  <si>
    <t>31</t>
  </si>
  <si>
    <t>33</t>
  </si>
  <si>
    <t>34</t>
  </si>
  <si>
    <t>40</t>
  </si>
  <si>
    <t>Wirtschaft</t>
  </si>
  <si>
    <t>42</t>
  </si>
  <si>
    <t>43</t>
  </si>
  <si>
    <t>44</t>
  </si>
  <si>
    <t>51</t>
  </si>
  <si>
    <t>Tabelle 4: UG 58: Finanzierungen, Währungstauschverträge</t>
  </si>
  <si>
    <t>Tabelle 26: Vergleich mit dem Bundesfinanzrahmen 2025</t>
  </si>
  <si>
    <t>*) In der UG 17 Wohnen Medien Sport erfolgen im Rahmen des Bundesrechnungsabschlusses noch weitere Buchungen, wodurch sich der Unterschied zwischen den Haushalten noch wesentlich ändern wird. Daher entfällt die Erläuterung in diesem Bericht.</t>
  </si>
  <si>
    <t>*) In der UG 43 Umwelt, Klima und Kreislaufwirtschaft erfolgen im Rahmen des Bundesrechnungsabschlusses noch weitere Buchungen, wodurch sich der Unterschied zwischen den Haushalten noch wesentlich ändern wird. Daher entfällt die Erläuterung in diesem Bericht.</t>
  </si>
  <si>
    <t>Umwelt, Klima und Kreislaufwirtschaft*</t>
  </si>
  <si>
    <t>Nicht fw. Ertr.</t>
  </si>
  <si>
    <t>Einzahlungen
aus fw. Ertr.</t>
  </si>
  <si>
    <t>Gebühren, Bundesverwaltungsabgaben und sonstige Abgaben</t>
  </si>
  <si>
    <t>Tabelle 33: Erträge und Einzahlungen in der UG 16 Öffentliche Abgaben</t>
  </si>
  <si>
    <t>Abweichungen BVA 2025 zu v. Erfolg 2025</t>
  </si>
  <si>
    <t>Rechtstitel der Forderung</t>
  </si>
  <si>
    <t>Fälligkeit (bis ... JJJJ)</t>
  </si>
  <si>
    <t>Raten (bis … JJJJ)</t>
  </si>
  <si>
    <t>Stundungs-zeitraum (bis ….JJJJ)</t>
  </si>
  <si>
    <t>Aussetzung (bis….JJJJ)</t>
  </si>
  <si>
    <t>Tabelle 42: Verfügungen über Forderungen der UG 06 Rechnungshof</t>
  </si>
  <si>
    <t>Untergliederung: 06 Rechnungshof</t>
  </si>
  <si>
    <t>Fälligkeit
bis ... JJJJ</t>
  </si>
  <si>
    <t>Raten
bis … JJJJ</t>
  </si>
  <si>
    <t>Stundungs-zeitraum
bis ….JJJJ</t>
  </si>
  <si>
    <t>Stundungs-zinsen
von % bis %</t>
  </si>
  <si>
    <t>Gesamthöhe d. Forderungen, Einbringung ausgesetzt</t>
  </si>
  <si>
    <t>Aussetzung
bis….JJJJ</t>
  </si>
  <si>
    <t>Gesamthöhe d. Forderungen, Einziehung eingestellt</t>
  </si>
  <si>
    <t>08.2028</t>
  </si>
  <si>
    <t>03.2031</t>
  </si>
  <si>
    <t>01.2031</t>
  </si>
  <si>
    <t>11.2035</t>
  </si>
  <si>
    <t>Tabelle 43: Verfügungen über Forderungen der UG 10 Bundeskanzleramt</t>
  </si>
  <si>
    <t>Untergliederung: 10 Bundeskanzleramt</t>
  </si>
  <si>
    <t>Tabelle 44: Verfügungen über Forderungen der UG 11 Inneres</t>
  </si>
  <si>
    <t>Untergliederung: 11 Inneres</t>
  </si>
  <si>
    <t>Maßgebliche Gründe für die Einstellung der Einziehung absolut in Beträgen und in Prozent der Forderungen:</t>
  </si>
  <si>
    <t>Betrag in Mio. €/Prozent</t>
  </si>
  <si>
    <t>Schadenersatz:</t>
  </si>
  <si>
    <t>alle Möglichkeiten der Einziehung wurden erfolglos versucht</t>
  </si>
  <si>
    <t>Regress gegen Bedienstete und Versicherungen:</t>
  </si>
  <si>
    <t>0,020/100%</t>
  </si>
  <si>
    <t>Sonstige:</t>
  </si>
  <si>
    <t>0,240/100%</t>
  </si>
  <si>
    <t>Tabelle 45: Verfügungen über Forderungen der UG 12 Äußeres</t>
  </si>
  <si>
    <t>Untergliederung: 12 Äußeres</t>
  </si>
  <si>
    <t>Forderungen aus sonstigen Verträgen (Kuba)</t>
  </si>
  <si>
    <t>2016-2033</t>
  </si>
  <si>
    <t>Forderungen aus sonstigen Verträgen:</t>
  </si>
  <si>
    <t>Verzicht auf Verzugszinsen f. 2016-2024 gem. vertraglicher Vereinbarung mit Kuba</t>
  </si>
  <si>
    <t>0,065/1,47%</t>
  </si>
  <si>
    <t>0,121/100%</t>
  </si>
  <si>
    <t>Tabelle 46: Verfügungen über Forderungen der UG 13 Justiz</t>
  </si>
  <si>
    <t>Untergliederung: 13 Justiz</t>
  </si>
  <si>
    <t>0,213/100 %</t>
  </si>
  <si>
    <t>Einziehungsmaßnahmen von vornherein offenkundig aussichtslos</t>
  </si>
  <si>
    <t>Tabelle 47: Verfügungen über Forderungen der UG 14 Militärische Angelegenheiten</t>
  </si>
  <si>
    <t>Untergliederung: 14 Militärische Angelegenheiten</t>
  </si>
  <si>
    <t>Sonstige (Ansprüche aus öff. rechtl. Dienstverhältnis)</t>
  </si>
  <si>
    <t>Sonstige (Ansprüche aus DV als Militärperson auf Zeit)</t>
  </si>
  <si>
    <t>0,053/3,1%</t>
  </si>
  <si>
    <t xml:space="preserve">Tabelle 48: Verfügungen über Forderungen der UG 17 Wohnen, Medien, Telekommunikation und Sport </t>
  </si>
  <si>
    <t>Untergliederung: 17 Wohnen, Medien, Telekommunikation und Sport</t>
  </si>
  <si>
    <t>Tabelle 49: Verfügungen über Forderungen der UG 18 Fremdenwesen</t>
  </si>
  <si>
    <t>Untergliederung: 18 Fremdenwesen</t>
  </si>
  <si>
    <t>der mit der Einziehung verbundene Verwaltungs- und Kostenaufwand steht in keinem Verhältnis zur Forderungshöhe</t>
  </si>
  <si>
    <t>0,866/92,8 %</t>
  </si>
  <si>
    <t>Tabelle 50: Verfügungen über Forderungen der UG 20 Arbeit</t>
  </si>
  <si>
    <t>Untergliederung: 20 Arbeit</t>
  </si>
  <si>
    <t>Forderungen aus sonstigen Verträgen</t>
  </si>
  <si>
    <t>ja, nicht quantifizierbar</t>
  </si>
  <si>
    <t>Tabelle 51: Verfügungen über Forderungen der UG 21 Soziales und Konsumentenschutz</t>
  </si>
  <si>
    <t>Untergliederung: 21 Soziales und Konsumentenschutz</t>
  </si>
  <si>
    <t>0,107/5,7%</t>
  </si>
  <si>
    <t>0,800/42,4%</t>
  </si>
  <si>
    <t>0,979/51,9%</t>
  </si>
  <si>
    <t>Tabelle 52: Verfügungen über Forderungen der UG 23 Pensionen – Beamtinnen und Beamte</t>
  </si>
  <si>
    <t>Untergliederung: UG 23 Pensionen - Beamtinnen und Beamte</t>
  </si>
  <si>
    <t>Tabelle 53: Verfügungen über Forderungen der UG 25 Familie und Jugend</t>
  </si>
  <si>
    <t>Untergliederung: UG 25 Familie und Jugend</t>
  </si>
  <si>
    <t>0,084/ 83,9%</t>
  </si>
  <si>
    <t>Tabelle 54: Verfügungen über Forderungen der UG 30 Bildung</t>
  </si>
  <si>
    <t>Untergliederung: 30 Bildung</t>
  </si>
  <si>
    <t>0,012/100%</t>
  </si>
  <si>
    <t>Tabelle 55: Verfügungen über Forderungen der UG 32 Kunst und Kultur</t>
  </si>
  <si>
    <t>Untergliederung: 32 Kunst und Kultur</t>
  </si>
  <si>
    <t>0,024/100,0 %</t>
  </si>
  <si>
    <t>Tabelle 56: Verfügungen über Forderungen der UG 40 Wirtschaft</t>
  </si>
  <si>
    <t>Untergliederung: 40 Wirtschaft</t>
  </si>
  <si>
    <t>Bestandszins</t>
  </si>
  <si>
    <t>0,052/100%</t>
  </si>
  <si>
    <t>Tabelle 57: Verfügungen über Forderungen der UG 42 Land- und Forstwirtschaft, Regionen und Wasserwirtschaft</t>
  </si>
  <si>
    <t>Untergliederung: 42 - Land- und Forstwirtschaft, Regionen und Wasserwirtschaft</t>
  </si>
  <si>
    <t>Stundungs-zinsen        von % bis %</t>
  </si>
  <si>
    <t>Gesamthöhe der Forderungen deren Ein-bringung aus-gesetzt wurde</t>
  </si>
  <si>
    <t>3,965/98%</t>
  </si>
  <si>
    <t>Tabelle 58: Verfügungen über Forderungen der UG 43 Umwelt, Klima und Kreislaufwirtschaft</t>
  </si>
  <si>
    <t>Untergliederung: 43 - Umwelt, Klima und Kreislaufwirtschaft</t>
  </si>
  <si>
    <t>5,601/100%</t>
  </si>
  <si>
    <t>Tabelle 59: Verfügungen über Forderungen der UG 45 Bundesvermögen</t>
  </si>
  <si>
    <t>Untergliederung: 45 Bundesvermögen</t>
  </si>
  <si>
    <t>Aussetzung d. Forderung von November 2020 bis Juni 2021; Abstattung d. Forderung von 2021 - 2025</t>
  </si>
  <si>
    <t>---</t>
  </si>
  <si>
    <t>November 2020 bis Juni 2021</t>
  </si>
  <si>
    <t>0,024/100%</t>
  </si>
  <si>
    <t>1,920/100%</t>
  </si>
  <si>
    <t>T6</t>
  </si>
  <si>
    <t>T8</t>
  </si>
  <si>
    <t>T10</t>
  </si>
  <si>
    <t>T38</t>
  </si>
  <si>
    <t>T 40-41</t>
  </si>
  <si>
    <t>T 42-59</t>
  </si>
  <si>
    <t>Tabelle 48: Verfügungen über Forderungen der UG 17 Wohnen, Medien, Telekommunikation und Sport</t>
  </si>
  <si>
    <t>Tabelle 10: Auszahlungen für die COVID-19-Krisenbewältigung</t>
  </si>
  <si>
    <t>Tabelle 11: Auszahlungen gem. § 2 Abs. 9 COFAG-NoAG</t>
  </si>
  <si>
    <t>Tabelle 15: Einzahlungen in konjunkturreagiblen Untergliederungen</t>
  </si>
  <si>
    <t>Tabelle 17: Abweichungen Konsolidierungsmaßnahmen 2025</t>
  </si>
  <si>
    <t>Tabelle 22: Auszahlungen für Personal und Vollbeschäftigtenäquivalente</t>
  </si>
  <si>
    <t>Tabelle 24: Auszahlungen für Transfers</t>
  </si>
  <si>
    <t>Tabelle 32: Ab-Überweisungen der UG 16 Öffentliche Abgaben</t>
  </si>
  <si>
    <t>Tabelle 36: Veränderung des Rücklagenstandes je UG (nach Zuführung)</t>
  </si>
  <si>
    <t>Tabelle 38: Stand und Veränderungen der UG-Rücklagen (vor Zuführung in Mio. €)</t>
  </si>
  <si>
    <t>Tabelle 40: Gesamtüberblick über die Verfügungen der Forderungen nach Rechtstitel</t>
  </si>
  <si>
    <t>Tabelle 41: Gesamtüberblick über die Verfügungen der Forderungen nach (in Mio.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</si>
</sst>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9">
    <numFmt numFmtId="43" formatCode="_-* #,##0.00_-;\-* #,##0.00_-;_-* &quot;-&quot;??_-;_-@_-"/>
    <numFmt numFmtId="164" formatCode="#,##0.0"/>
    <numFmt numFmtId="165" formatCode="\+#,##0.0;\-#,##0.0;"/>
    <numFmt numFmtId="166" formatCode="\+#,##0.0;\-#,##0.0;;@"/>
    <numFmt numFmtId="167" formatCode="#,##0.0;\-#,##0.0;;"/>
    <numFmt numFmtId="168" formatCode="\+#,##0.0;\-#,##0.0;;"/>
    <numFmt numFmtId="169" formatCode="#,##0.0;\-#,##0.0;;@"/>
    <numFmt numFmtId="170" formatCode="\+0.0%;\-0.0%;"/>
    <numFmt numFmtId="171" formatCode="#,##0.0_ ;\-#,##0.0\ "/>
    <numFmt numFmtId="172" formatCode="#,##0_ ;\-#,##0\ "/>
    <numFmt numFmtId="173" formatCode="0.0%"/>
    <numFmt numFmtId="174" formatCode="_-* #,##0.0_-;\-* #,##0.0_-;_-* &quot;-&quot;?_-;_-@_-"/>
    <numFmt numFmtId="175" formatCode="\+0.0%;\-0.0%"/>
    <numFmt numFmtId="176" formatCode="0.0"/>
    <numFmt numFmtId="177" formatCode="_-* #,##0.00\ _€_-;\-* #,##0.00\ _€_-;_-* &quot;-&quot;??\ _€_-;_-@_-"/>
    <numFmt numFmtId="178" formatCode="\+#,##0.0;\-#,##0.0"/>
    <numFmt numFmtId="179" formatCode="\+#,##0.0\ ;\-#,##0.0\ "/>
    <numFmt numFmtId="180" formatCode="0.0_ ;\-0.0\ "/>
    <numFmt numFmtId="181" formatCode="#,#00.0;\-0.0;;@"/>
    <numFmt numFmtId="182" formatCode="0.0;\-0.0;;@"/>
    <numFmt numFmtId="183" formatCode="#,##0.0;\-0.0;;@"/>
    <numFmt numFmtId="184" formatCode="0,000.0;\-0.0;;@"/>
    <numFmt numFmtId="185" formatCode="00"/>
    <numFmt numFmtId="186" formatCode="#,##0.0,,"/>
    <numFmt numFmtId="187" formatCode="#,##0.000"/>
    <numFmt numFmtId="188" formatCode="0.0%;\-0.0%"/>
    <numFmt numFmtId="189" formatCode="#,##0.0\ %;\-#,##0.0\ %;#,##0.0\ %"/>
    <numFmt numFmtId="190" formatCode="#,##0.0;\-#,##0.0"/>
    <numFmt numFmtId="191" formatCode="0.000"/>
  </numFmts>
  <fonts count="78" x14ac:knownFonts="1">
    <font>
      <sz val="12"/>
      <color theme="1"/>
      <name val="Calibri"/>
      <family val="2"/>
    </font>
    <font>
      <sz val="12"/>
      <color theme="1"/>
      <name val="Calibri"/>
      <family val="2"/>
    </font>
    <font>
      <sz val="10"/>
      <name val="Arial"/>
      <family val="2"/>
    </font>
    <font>
      <sz val="10"/>
      <color theme="1"/>
      <name val="Calibri"/>
      <family val="2"/>
    </font>
    <font>
      <b/>
      <sz val="10"/>
      <color theme="1"/>
      <name val="Calibri"/>
      <family val="2"/>
    </font>
    <font>
      <b/>
      <sz val="10"/>
      <color theme="3"/>
      <name val="Calibri"/>
      <family val="2"/>
    </font>
    <font>
      <b/>
      <sz val="10"/>
      <name val="Calibri"/>
      <family val="2"/>
    </font>
    <font>
      <b/>
      <sz val="10"/>
      <color rgb="FFC00000"/>
      <name val="Calibri"/>
      <family val="2"/>
    </font>
    <font>
      <b/>
      <i/>
      <sz val="10"/>
      <name val="Calibri"/>
      <family val="2"/>
    </font>
    <font>
      <b/>
      <i/>
      <sz val="10"/>
      <color theme="3"/>
      <name val="Calibri"/>
      <family val="2"/>
    </font>
    <font>
      <sz val="10"/>
      <name val="Calibri"/>
      <family val="2"/>
    </font>
    <font>
      <i/>
      <sz val="10"/>
      <name val="Calibri"/>
      <family val="2"/>
    </font>
    <font>
      <sz val="9"/>
      <name val="Calibri"/>
      <family val="2"/>
      <scheme val="minor"/>
    </font>
    <font>
      <sz val="11"/>
      <color rgb="FF006100"/>
      <name val="Calibri"/>
      <family val="2"/>
      <scheme val="minor"/>
    </font>
    <font>
      <sz val="10"/>
      <color rgb="FF006100"/>
      <name val="Calibri"/>
      <family val="2"/>
    </font>
    <font>
      <b/>
      <i/>
      <sz val="10"/>
      <color indexed="8"/>
      <name val="Calibri"/>
      <family val="2"/>
    </font>
    <font>
      <b/>
      <i/>
      <sz val="10"/>
      <color theme="1"/>
      <name val="Calibri"/>
      <family val="2"/>
    </font>
    <font>
      <sz val="10"/>
      <color indexed="8"/>
      <name val="Calibri"/>
      <family val="2"/>
    </font>
    <font>
      <i/>
      <sz val="10"/>
      <color indexed="8"/>
      <name val="Calibri"/>
      <family val="2"/>
    </font>
    <font>
      <sz val="10"/>
      <color theme="1" tint="0.34998626667073579"/>
      <name val="Calibri"/>
      <family val="2"/>
      <scheme val="minor"/>
    </font>
    <font>
      <sz val="10"/>
      <color theme="1" tint="0.34998626667073579"/>
      <name val="Calibri"/>
      <family val="2"/>
    </font>
    <font>
      <i/>
      <sz val="10"/>
      <color theme="1" tint="0.34998626667073579"/>
      <name val="Calibri"/>
      <family val="2"/>
    </font>
    <font>
      <b/>
      <i/>
      <sz val="10"/>
      <color rgb="FFC00000"/>
      <name val="Calibri"/>
      <family val="2"/>
    </font>
    <font>
      <sz val="9"/>
      <name val="Calibri"/>
      <family val="2"/>
    </font>
    <font>
      <sz val="11"/>
      <color theme="1"/>
      <name val="Calibri"/>
      <family val="2"/>
      <scheme val="minor"/>
    </font>
    <font>
      <b/>
      <sz val="10"/>
      <color rgb="FFC00000"/>
      <name val="Calibri"/>
      <family val="2"/>
      <scheme val="minor"/>
    </font>
    <font>
      <sz val="10"/>
      <name val="Calibri"/>
      <family val="2"/>
      <scheme val="minor"/>
    </font>
    <font>
      <b/>
      <sz val="9"/>
      <name val="Calibri"/>
      <family val="2"/>
    </font>
    <font>
      <sz val="10"/>
      <color theme="1"/>
      <name val="Calibri"/>
      <family val="2"/>
      <scheme val="minor"/>
    </font>
    <font>
      <b/>
      <sz val="10"/>
      <color theme="1"/>
      <name val="Calibri"/>
      <family val="2"/>
      <scheme val="minor"/>
    </font>
    <font>
      <b/>
      <sz val="10"/>
      <color indexed="8"/>
      <name val="Calibri"/>
      <family val="2"/>
    </font>
    <font>
      <b/>
      <sz val="10"/>
      <name val="Calibri"/>
      <family val="2"/>
      <scheme val="minor"/>
    </font>
    <font>
      <b/>
      <sz val="10"/>
      <color theme="2"/>
      <name val="Calibri"/>
      <family val="2"/>
    </font>
    <font>
      <i/>
      <sz val="10"/>
      <color theme="1"/>
      <name val="Calibri"/>
      <family val="2"/>
    </font>
    <font>
      <sz val="10"/>
      <color theme="2"/>
      <name val="Calibri"/>
      <family val="2"/>
    </font>
    <font>
      <sz val="11"/>
      <color theme="1"/>
      <name val="Calibri"/>
      <family val="2"/>
    </font>
    <font>
      <b/>
      <sz val="10"/>
      <color theme="5" tint="-0.249977111117893"/>
      <name val="Calibri"/>
      <family val="2"/>
    </font>
    <font>
      <b/>
      <i/>
      <sz val="10"/>
      <color theme="5" tint="-0.249977111117893"/>
      <name val="Calibri"/>
      <family val="2"/>
    </font>
    <font>
      <i/>
      <sz val="10"/>
      <color theme="2"/>
      <name val="Calibri"/>
      <family val="2"/>
    </font>
    <font>
      <sz val="10"/>
      <color rgb="FFFF0000"/>
      <name val="Calibri"/>
      <family val="2"/>
    </font>
    <font>
      <i/>
      <sz val="10"/>
      <color theme="2" tint="-0.499984740745262"/>
      <name val="Calibri"/>
      <family val="2"/>
    </font>
    <font>
      <vertAlign val="superscript"/>
      <sz val="10"/>
      <color theme="1"/>
      <name val="Calibri"/>
      <family val="2"/>
    </font>
    <font>
      <b/>
      <i/>
      <sz val="10"/>
      <color theme="1"/>
      <name val="Calibri"/>
      <family val="2"/>
      <scheme val="minor"/>
    </font>
    <font>
      <b/>
      <sz val="10"/>
      <color theme="2"/>
      <name val="Calibri"/>
      <family val="2"/>
      <scheme val="minor"/>
    </font>
    <font>
      <i/>
      <sz val="10"/>
      <color theme="1"/>
      <name val="Calibri"/>
      <family val="2"/>
      <scheme val="minor"/>
    </font>
    <font>
      <sz val="10"/>
      <color theme="2"/>
      <name val="Calibri"/>
      <family val="2"/>
      <scheme val="minor"/>
    </font>
    <font>
      <i/>
      <sz val="10"/>
      <name val="Calibri"/>
      <family val="2"/>
      <scheme val="minor"/>
    </font>
    <font>
      <i/>
      <sz val="10"/>
      <color theme="2"/>
      <name val="Calibri"/>
      <family val="2"/>
      <scheme val="minor"/>
    </font>
    <font>
      <sz val="9"/>
      <color theme="1"/>
      <name val="Calibri"/>
      <family val="2"/>
      <scheme val="minor"/>
    </font>
    <font>
      <b/>
      <i/>
      <sz val="10"/>
      <color rgb="FFC00000"/>
      <name val="Calibri"/>
      <family val="2"/>
      <scheme val="minor"/>
    </font>
    <font>
      <sz val="10"/>
      <color rgb="FFC00000"/>
      <name val="Calibri"/>
      <family val="2"/>
      <scheme val="minor"/>
    </font>
    <font>
      <sz val="10"/>
      <color theme="2" tint="-0.499984740745262"/>
      <name val="Calibri"/>
      <family val="2"/>
      <scheme val="minor"/>
    </font>
    <font>
      <sz val="10"/>
      <color rgb="FFFF0000"/>
      <name val="Calibri"/>
      <family val="2"/>
      <scheme val="minor"/>
    </font>
    <font>
      <b/>
      <sz val="10"/>
      <color theme="2" tint="-0.499984740745262"/>
      <name val="Calibri"/>
      <family val="2"/>
      <scheme val="minor"/>
    </font>
    <font>
      <b/>
      <sz val="10"/>
      <color rgb="FFFF0000"/>
      <name val="Calibri"/>
      <family val="2"/>
      <scheme val="minor"/>
    </font>
    <font>
      <sz val="8"/>
      <color theme="1"/>
      <name val="Calibri"/>
      <family val="2"/>
      <scheme val="minor"/>
    </font>
    <font>
      <b/>
      <sz val="10"/>
      <color rgb="FFFF0000"/>
      <name val="Calibri"/>
      <family val="2"/>
    </font>
    <font>
      <sz val="10"/>
      <name val="MS Sans Serif"/>
      <family val="2"/>
    </font>
    <font>
      <sz val="10.5"/>
      <color rgb="FF404040"/>
      <name val="Calibri"/>
      <family val="2"/>
    </font>
    <font>
      <sz val="10"/>
      <name val="Calibri"/>
      <family val="2"/>
      <scheme val="major"/>
    </font>
    <font>
      <b/>
      <sz val="12"/>
      <color theme="1"/>
      <name val="Calibri"/>
      <family val="2"/>
    </font>
    <font>
      <b/>
      <sz val="14"/>
      <color theme="1"/>
      <name val="Calibri"/>
      <family val="2"/>
    </font>
    <font>
      <u/>
      <sz val="12"/>
      <color theme="10"/>
      <name val="Calibri"/>
      <family val="2"/>
    </font>
    <font>
      <sz val="8"/>
      <name val="Calibri"/>
      <family val="2"/>
    </font>
    <font>
      <b/>
      <i/>
      <sz val="10"/>
      <name val="Calibri"/>
      <family val="2"/>
      <scheme val="minor"/>
    </font>
    <font>
      <i/>
      <sz val="10"/>
      <color theme="2" tint="-0.499984740745262"/>
      <name val="Calibri"/>
      <family val="2"/>
      <scheme val="minor"/>
    </font>
    <font>
      <b/>
      <sz val="9"/>
      <name val="Calibri"/>
      <family val="2"/>
      <scheme val="minor"/>
    </font>
    <font>
      <b/>
      <sz val="8"/>
      <name val="Calibri"/>
      <family val="2"/>
      <scheme val="minor"/>
    </font>
    <font>
      <b/>
      <sz val="8.4"/>
      <name val="Calibri"/>
      <family val="2"/>
      <scheme val="minor"/>
    </font>
    <font>
      <b/>
      <sz val="9"/>
      <color rgb="FFC00000"/>
      <name val="Calibri"/>
      <family val="2"/>
      <scheme val="minor"/>
    </font>
    <font>
      <b/>
      <sz val="8.4"/>
      <color rgb="FFC00000"/>
      <name val="Calibri"/>
      <family val="2"/>
      <scheme val="minor"/>
    </font>
    <font>
      <sz val="8"/>
      <name val="Calibri"/>
      <family val="2"/>
      <scheme val="minor"/>
    </font>
    <font>
      <sz val="11"/>
      <name val="Calibri"/>
      <family val="2"/>
    </font>
    <font>
      <b/>
      <vertAlign val="superscript"/>
      <sz val="9"/>
      <color theme="1"/>
      <name val="Palatino Linotype"/>
      <family val="1"/>
    </font>
    <font>
      <b/>
      <sz val="10"/>
      <color theme="1"/>
      <name val="Times New Roman"/>
      <family val="1"/>
    </font>
    <font>
      <sz val="10"/>
      <color theme="1"/>
      <name val="Times New Roman"/>
      <family val="1"/>
    </font>
    <font>
      <i/>
      <sz val="10"/>
      <color rgb="FF0000FF"/>
      <name val="Calibri"/>
      <family val="2"/>
      <scheme val="minor"/>
    </font>
    <font>
      <sz val="12"/>
      <color indexed="8"/>
      <name val="Calibri"/>
      <family val="2"/>
    </font>
  </fonts>
  <fills count="21">
    <fill>
      <patternFill patternType="none"/>
    </fill>
    <fill>
      <patternFill patternType="gray125"/>
    </fill>
    <fill>
      <patternFill patternType="solid">
        <fgColor rgb="FFC6EFCE"/>
      </patternFill>
    </fill>
    <fill>
      <patternFill patternType="solid">
        <fgColor theme="2" tint="-4.9989318521683403E-2"/>
        <bgColor indexed="64"/>
      </patternFill>
    </fill>
    <fill>
      <patternFill patternType="solid">
        <fgColor theme="0" tint="-9.9978637043366805E-2"/>
        <bgColor indexed="64"/>
      </patternFill>
    </fill>
    <fill>
      <patternFill patternType="solid">
        <fgColor theme="0" tint="-0.249977111117893"/>
        <bgColor indexed="64"/>
      </patternFill>
    </fill>
    <fill>
      <patternFill patternType="solid">
        <fgColor theme="2" tint="-0.14999847407452621"/>
        <bgColor indexed="64"/>
      </patternFill>
    </fill>
    <fill>
      <patternFill patternType="solid">
        <fgColor theme="2" tint="-0.14996795556505021"/>
        <bgColor indexed="64"/>
      </patternFill>
    </fill>
    <fill>
      <patternFill patternType="solid">
        <fgColor rgb="FFC6DBE3"/>
        <bgColor indexed="64"/>
      </patternFill>
    </fill>
    <fill>
      <patternFill patternType="solid">
        <fgColor theme="0" tint="-0.499984740745262"/>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F2F2F2"/>
        <bgColor indexed="64"/>
      </patternFill>
    </fill>
  </fills>
  <borders count="18">
    <border>
      <left/>
      <right/>
      <top/>
      <bottom/>
      <diagonal/>
    </border>
    <border>
      <left/>
      <right/>
      <top style="thin">
        <color indexed="64"/>
      </top>
      <bottom style="thin">
        <color rgb="FFFF0000"/>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rgb="FFFF0000"/>
      </bottom>
      <diagonal/>
    </border>
    <border>
      <left/>
      <right/>
      <top/>
      <bottom style="dotted">
        <color indexed="64"/>
      </bottom>
      <diagonal/>
    </border>
    <border>
      <left/>
      <right/>
      <top style="dotted">
        <color indexed="64"/>
      </top>
      <bottom/>
      <diagonal/>
    </border>
    <border>
      <left/>
      <right/>
      <top style="thin">
        <color rgb="FFFF0000"/>
      </top>
      <bottom style="thin">
        <color indexed="64"/>
      </bottom>
      <diagonal/>
    </border>
    <border>
      <left/>
      <right/>
      <top style="thin">
        <color rgb="FFFF0000"/>
      </top>
      <bottom/>
      <diagonal/>
    </border>
    <border>
      <left/>
      <right/>
      <top style="thin">
        <color rgb="FFC00000"/>
      </top>
      <bottom style="thin">
        <color indexed="64"/>
      </bottom>
      <diagonal/>
    </border>
    <border>
      <left/>
      <right/>
      <top style="medium">
        <color auto="1"/>
      </top>
      <bottom/>
      <diagonal/>
    </border>
    <border>
      <left/>
      <right/>
      <top style="medium">
        <color auto="1"/>
      </top>
      <bottom style="medium">
        <color auto="1"/>
      </bottom>
      <diagonal/>
    </border>
    <border>
      <left style="thin">
        <color indexed="64"/>
      </left>
      <right/>
      <top style="thin">
        <color indexed="64"/>
      </top>
      <bottom style="thin">
        <color indexed="64"/>
      </bottom>
      <diagonal/>
    </border>
    <border>
      <left/>
      <right/>
      <top style="medium">
        <color auto="1"/>
      </top>
      <bottom style="medium">
        <color rgb="FFC00000"/>
      </bottom>
      <diagonal/>
    </border>
    <border>
      <left/>
      <right/>
      <top style="thin">
        <color theme="3"/>
      </top>
      <bottom style="thin">
        <color indexed="64"/>
      </bottom>
      <diagonal/>
    </border>
    <border>
      <left/>
      <right/>
      <top style="thin">
        <color theme="1"/>
      </top>
      <bottom style="thin">
        <color rgb="FFFF0000"/>
      </bottom>
      <diagonal/>
    </border>
    <border>
      <left/>
      <right style="thin">
        <color auto="1"/>
      </right>
      <top/>
      <bottom style="thin">
        <color auto="1"/>
      </bottom>
      <diagonal/>
    </border>
  </borders>
  <cellStyleXfs count="23">
    <xf numFmtId="0" fontId="0" fillId="0" borderId="0"/>
    <xf numFmtId="9" fontId="1" fillId="0" borderId="0" applyFont="0" applyFill="0" applyBorder="0" applyAlignment="0" applyProtection="0"/>
    <xf numFmtId="0" fontId="2" fillId="0" borderId="0"/>
    <xf numFmtId="0" fontId="1" fillId="0" borderId="0"/>
    <xf numFmtId="0" fontId="13" fillId="2"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4" fillId="0" borderId="0"/>
    <xf numFmtId="177" fontId="2" fillId="0" borderId="0" applyFont="0" applyFill="0" applyBorder="0" applyAlignment="0" applyProtection="0"/>
    <xf numFmtId="0" fontId="24" fillId="0" borderId="0"/>
    <xf numFmtId="0" fontId="2" fillId="0" borderId="0"/>
    <xf numFmtId="0" fontId="35" fillId="0" borderId="0"/>
    <xf numFmtId="0" fontId="24" fillId="0" borderId="0"/>
    <xf numFmtId="0" fontId="35" fillId="0" borderId="0"/>
    <xf numFmtId="0" fontId="2" fillId="0" borderId="0"/>
    <xf numFmtId="0" fontId="2" fillId="0" borderId="0"/>
    <xf numFmtId="0" fontId="57" fillId="0" borderId="0"/>
    <xf numFmtId="0" fontId="1" fillId="0" borderId="0"/>
    <xf numFmtId="0" fontId="35" fillId="0" borderId="0"/>
    <xf numFmtId="0" fontId="24" fillId="0" borderId="0"/>
    <xf numFmtId="0" fontId="62" fillId="0" borderId="0" applyNumberFormat="0" applyFill="0" applyBorder="0" applyAlignment="0" applyProtection="0"/>
    <xf numFmtId="0" fontId="24" fillId="0" borderId="0"/>
    <xf numFmtId="0" fontId="72" fillId="0" borderId="0"/>
  </cellStyleXfs>
  <cellXfs count="1153">
    <xf numFmtId="0" fontId="0" fillId="0" borderId="0" xfId="0"/>
    <xf numFmtId="0" fontId="2" fillId="0" borderId="0" xfId="2"/>
    <xf numFmtId="0" fontId="3" fillId="4" borderId="1" xfId="3" applyFont="1" applyFill="1" applyBorder="1" applyAlignment="1">
      <alignment horizontal="left" vertical="center"/>
    </xf>
    <xf numFmtId="0" fontId="4" fillId="4" borderId="1" xfId="3" applyFont="1" applyFill="1" applyBorder="1" applyAlignment="1">
      <alignment horizontal="right" vertical="center"/>
    </xf>
    <xf numFmtId="0" fontId="5" fillId="5" borderId="1" xfId="3" applyFont="1" applyFill="1" applyBorder="1" applyAlignment="1">
      <alignment horizontal="right" vertical="center"/>
    </xf>
    <xf numFmtId="0" fontId="6" fillId="0" borderId="2" xfId="2" applyFont="1" applyBorder="1" applyAlignment="1">
      <alignment vertical="center"/>
    </xf>
    <xf numFmtId="167" fontId="6" fillId="0" borderId="2" xfId="2" applyNumberFormat="1" applyFont="1" applyBorder="1" applyAlignment="1">
      <alignment vertical="center"/>
    </xf>
    <xf numFmtId="167" fontId="7" fillId="6" borderId="2" xfId="2" applyNumberFormat="1" applyFont="1" applyFill="1" applyBorder="1" applyAlignment="1">
      <alignment vertical="center"/>
    </xf>
    <xf numFmtId="0" fontId="6" fillId="0" borderId="0" xfId="2" applyFont="1" applyAlignment="1">
      <alignment vertical="center"/>
    </xf>
    <xf numFmtId="0" fontId="6" fillId="3" borderId="3" xfId="2" applyFont="1" applyFill="1" applyBorder="1" applyAlignment="1">
      <alignment vertical="center"/>
    </xf>
    <xf numFmtId="168" fontId="8" fillId="3" borderId="3" xfId="2" applyNumberFormat="1" applyFont="1" applyFill="1" applyBorder="1" applyAlignment="1">
      <alignment vertical="center"/>
    </xf>
    <xf numFmtId="168" fontId="9" fillId="6" borderId="3" xfId="2" applyNumberFormat="1" applyFont="1" applyFill="1" applyBorder="1" applyAlignment="1">
      <alignment vertical="center"/>
    </xf>
    <xf numFmtId="0" fontId="10" fillId="3" borderId="0" xfId="2" applyFont="1" applyFill="1" applyAlignment="1">
      <alignment vertical="center"/>
    </xf>
    <xf numFmtId="0" fontId="10" fillId="3" borderId="0" xfId="2" applyFont="1" applyFill="1" applyAlignment="1">
      <alignment horizontal="left" vertical="center" indent="1"/>
    </xf>
    <xf numFmtId="168" fontId="11" fillId="3" borderId="0" xfId="2" applyNumberFormat="1" applyFont="1" applyFill="1" applyAlignment="1">
      <alignment vertical="center"/>
    </xf>
    <xf numFmtId="168" fontId="9" fillId="6" borderId="0" xfId="2" applyNumberFormat="1" applyFont="1" applyFill="1" applyAlignment="1">
      <alignment vertical="center"/>
    </xf>
    <xf numFmtId="0" fontId="10" fillId="3" borderId="0" xfId="2" applyFont="1" applyFill="1" applyAlignment="1">
      <alignment horizontal="left" vertical="center" wrapText="1"/>
    </xf>
    <xf numFmtId="0" fontId="10" fillId="3" borderId="0" xfId="2" applyFont="1" applyFill="1" applyAlignment="1">
      <alignment horizontal="left" vertical="center" wrapText="1" indent="1"/>
    </xf>
    <xf numFmtId="168" fontId="11" fillId="3" borderId="2" xfId="2" applyNumberFormat="1" applyFont="1" applyFill="1" applyBorder="1" applyAlignment="1">
      <alignment vertical="center"/>
    </xf>
    <xf numFmtId="168" fontId="9" fillId="6" borderId="2" xfId="2" applyNumberFormat="1" applyFont="1" applyFill="1" applyBorder="1" applyAlignment="1">
      <alignment vertical="center"/>
    </xf>
    <xf numFmtId="0" fontId="6" fillId="0" borderId="3" xfId="2" applyFont="1" applyBorder="1" applyAlignment="1">
      <alignment vertical="center"/>
    </xf>
    <xf numFmtId="167" fontId="6" fillId="0" borderId="3" xfId="2" applyNumberFormat="1" applyFont="1" applyBorder="1" applyAlignment="1">
      <alignment vertical="center"/>
    </xf>
    <xf numFmtId="167" fontId="7" fillId="6" borderId="3" xfId="2" applyNumberFormat="1" applyFont="1" applyFill="1" applyBorder="1" applyAlignment="1">
      <alignment vertical="center"/>
    </xf>
    <xf numFmtId="0" fontId="12" fillId="0" borderId="0" xfId="2" applyFont="1" applyAlignment="1">
      <alignment vertical="center"/>
    </xf>
    <xf numFmtId="0" fontId="10" fillId="0" borderId="0" xfId="2" applyFont="1"/>
    <xf numFmtId="0" fontId="6" fillId="0" borderId="0" xfId="2" applyFont="1"/>
    <xf numFmtId="49" fontId="10" fillId="4" borderId="4" xfId="2" applyNumberFormat="1" applyFont="1" applyFill="1" applyBorder="1" applyAlignment="1">
      <alignment vertical="center"/>
    </xf>
    <xf numFmtId="49" fontId="6" fillId="4" borderId="4" xfId="2" applyNumberFormat="1" applyFont="1" applyFill="1" applyBorder="1" applyAlignment="1">
      <alignment vertical="center"/>
    </xf>
    <xf numFmtId="0" fontId="6" fillId="4" borderId="3" xfId="2" applyFont="1" applyFill="1" applyBorder="1" applyAlignment="1">
      <alignment horizontal="centerContinuous" vertical="center"/>
    </xf>
    <xf numFmtId="0" fontId="6" fillId="4" borderId="4" xfId="2" applyFont="1" applyFill="1" applyBorder="1" applyAlignment="1">
      <alignment vertical="center"/>
    </xf>
    <xf numFmtId="0" fontId="6" fillId="8" borderId="3" xfId="2" applyFont="1" applyFill="1" applyBorder="1" applyAlignment="1">
      <alignment horizontal="centerContinuous" vertical="center"/>
    </xf>
    <xf numFmtId="0" fontId="6" fillId="8" borderId="4" xfId="2" applyFont="1" applyFill="1" applyBorder="1" applyAlignment="1">
      <alignment horizontal="center" vertical="center"/>
    </xf>
    <xf numFmtId="49" fontId="10" fillId="4" borderId="0" xfId="2" applyNumberFormat="1" applyFont="1" applyFill="1" applyAlignment="1">
      <alignment vertical="center"/>
    </xf>
    <xf numFmtId="49" fontId="6" fillId="4" borderId="0" xfId="2" applyNumberFormat="1" applyFont="1" applyFill="1" applyAlignment="1">
      <alignment vertical="center"/>
    </xf>
    <xf numFmtId="0" fontId="6" fillId="4" borderId="0" xfId="2" applyFont="1" applyFill="1" applyAlignment="1">
      <alignment horizontal="center" vertical="center"/>
    </xf>
    <xf numFmtId="0" fontId="6" fillId="4" borderId="0" xfId="2" applyFont="1" applyFill="1" applyAlignment="1">
      <alignment horizontal="center" vertical="center" wrapText="1"/>
    </xf>
    <xf numFmtId="0" fontId="6" fillId="5" borderId="0" xfId="2" applyFont="1" applyFill="1" applyAlignment="1">
      <alignment horizontal="centerContinuous" vertical="center" wrapText="1"/>
    </xf>
    <xf numFmtId="0" fontId="6" fillId="4" borderId="0" xfId="2" applyFont="1" applyFill="1" applyAlignment="1">
      <alignment vertical="center"/>
    </xf>
    <xf numFmtId="0" fontId="6" fillId="4" borderId="4" xfId="2" applyFont="1" applyFill="1" applyBorder="1" applyAlignment="1">
      <alignment horizontal="center" vertical="center"/>
    </xf>
    <xf numFmtId="0" fontId="6" fillId="4" borderId="4" xfId="2" applyFont="1" applyFill="1" applyBorder="1" applyAlignment="1">
      <alignment horizontal="centerContinuous" vertical="center"/>
    </xf>
    <xf numFmtId="0" fontId="6" fillId="5" borderId="0" xfId="2" applyFont="1" applyFill="1" applyAlignment="1">
      <alignment horizontal="centerContinuous" vertical="center"/>
    </xf>
    <xf numFmtId="0" fontId="6" fillId="8" borderId="0" xfId="2" applyFont="1" applyFill="1" applyAlignment="1">
      <alignment horizontal="center" vertical="center"/>
    </xf>
    <xf numFmtId="0" fontId="6" fillId="5" borderId="0" xfId="2" applyFont="1" applyFill="1" applyAlignment="1">
      <alignment horizontal="center" vertical="center"/>
    </xf>
    <xf numFmtId="49" fontId="6" fillId="4" borderId="5" xfId="2" applyNumberFormat="1" applyFont="1" applyFill="1" applyBorder="1" applyAlignment="1">
      <alignment vertical="center"/>
    </xf>
    <xf numFmtId="0" fontId="6" fillId="8" borderId="5" xfId="2" applyFont="1" applyFill="1" applyBorder="1" applyAlignment="1">
      <alignment horizontal="center" vertical="center" wrapText="1"/>
    </xf>
    <xf numFmtId="49" fontId="6" fillId="5" borderId="5" xfId="2" applyNumberFormat="1" applyFont="1" applyFill="1" applyBorder="1" applyAlignment="1">
      <alignment horizontal="center" vertical="center" wrapText="1"/>
    </xf>
    <xf numFmtId="49" fontId="6" fillId="4" borderId="5" xfId="2" applyNumberFormat="1" applyFont="1" applyFill="1" applyBorder="1" applyAlignment="1">
      <alignment horizontal="center" vertical="center" wrapText="1"/>
    </xf>
    <xf numFmtId="0" fontId="10" fillId="0" borderId="0" xfId="2" applyFont="1" applyAlignment="1">
      <alignment vertical="center"/>
    </xf>
    <xf numFmtId="0" fontId="4" fillId="0" borderId="2" xfId="3" applyFont="1" applyBorder="1" applyAlignment="1">
      <alignment horizontal="left" vertical="center"/>
    </xf>
    <xf numFmtId="169" fontId="4" fillId="0" borderId="2" xfId="3" applyNumberFormat="1" applyFont="1" applyBorder="1" applyAlignment="1">
      <alignment vertical="center"/>
    </xf>
    <xf numFmtId="168" fontId="8" fillId="6" borderId="2" xfId="2" applyNumberFormat="1" applyFont="1" applyFill="1" applyBorder="1" applyAlignment="1">
      <alignment vertical="center"/>
    </xf>
    <xf numFmtId="170" fontId="15" fillId="6" borderId="2" xfId="5" applyNumberFormat="1" applyFont="1" applyFill="1" applyBorder="1" applyAlignment="1">
      <alignment horizontal="right" vertical="center" wrapText="1"/>
    </xf>
    <xf numFmtId="168" fontId="16" fillId="6" borderId="2" xfId="3" applyNumberFormat="1" applyFont="1" applyFill="1" applyBorder="1" applyAlignment="1">
      <alignment vertical="center"/>
    </xf>
    <xf numFmtId="0" fontId="3" fillId="0" borderId="0" xfId="2" applyFont="1" applyAlignment="1">
      <alignment vertical="center"/>
    </xf>
    <xf numFmtId="169" fontId="17" fillId="0" borderId="0" xfId="2" applyNumberFormat="1" applyFont="1" applyAlignment="1">
      <alignment horizontal="right" vertical="center" wrapText="1"/>
    </xf>
    <xf numFmtId="168" fontId="11" fillId="6" borderId="0" xfId="2" applyNumberFormat="1" applyFont="1" applyFill="1" applyAlignment="1">
      <alignment vertical="center"/>
    </xf>
    <xf numFmtId="170" fontId="18" fillId="6" borderId="0" xfId="5" applyNumberFormat="1" applyFont="1" applyFill="1" applyBorder="1" applyAlignment="1">
      <alignment horizontal="right" vertical="center" wrapText="1"/>
    </xf>
    <xf numFmtId="168" fontId="18" fillId="6" borderId="0" xfId="2" applyNumberFormat="1" applyFont="1" applyFill="1" applyAlignment="1">
      <alignment horizontal="right" vertical="center" wrapText="1"/>
    </xf>
    <xf numFmtId="0" fontId="19" fillId="0" borderId="0" xfId="2" applyFont="1" applyAlignment="1">
      <alignment vertical="center"/>
    </xf>
    <xf numFmtId="0" fontId="20" fillId="0" borderId="0" xfId="2" applyFont="1" applyAlignment="1">
      <alignment vertical="center"/>
    </xf>
    <xf numFmtId="169" fontId="20" fillId="0" borderId="0" xfId="2" applyNumberFormat="1" applyFont="1" applyAlignment="1">
      <alignment horizontal="right" vertical="center" wrapText="1"/>
    </xf>
    <xf numFmtId="168" fontId="21" fillId="6" borderId="0" xfId="2" applyNumberFormat="1" applyFont="1" applyFill="1" applyAlignment="1">
      <alignment horizontal="right" vertical="center" wrapText="1"/>
    </xf>
    <xf numFmtId="170" fontId="21" fillId="6" borderId="0" xfId="5" applyNumberFormat="1" applyFont="1" applyFill="1" applyBorder="1" applyAlignment="1">
      <alignment horizontal="right" vertical="center" wrapText="1"/>
    </xf>
    <xf numFmtId="169" fontId="20" fillId="0" borderId="0" xfId="2" applyNumberFormat="1" applyFont="1" applyAlignment="1">
      <alignment vertical="center"/>
    </xf>
    <xf numFmtId="169" fontId="21" fillId="0" borderId="0" xfId="2" applyNumberFormat="1" applyFont="1" applyAlignment="1">
      <alignment horizontal="right" vertical="center" wrapText="1"/>
    </xf>
    <xf numFmtId="169" fontId="21" fillId="0" borderId="0" xfId="2" applyNumberFormat="1" applyFont="1" applyAlignment="1">
      <alignment vertical="center"/>
    </xf>
    <xf numFmtId="49" fontId="20" fillId="0" borderId="0" xfId="2" applyNumberFormat="1" applyFont="1" applyAlignment="1">
      <alignment vertical="center"/>
    </xf>
    <xf numFmtId="49" fontId="3" fillId="0" borderId="0" xfId="2" applyNumberFormat="1" applyFont="1" applyAlignment="1">
      <alignment vertical="center"/>
    </xf>
    <xf numFmtId="169" fontId="10" fillId="0" borderId="0" xfId="2" applyNumberFormat="1" applyFont="1" applyAlignment="1">
      <alignment vertical="center"/>
    </xf>
    <xf numFmtId="168" fontId="10" fillId="6" borderId="0" xfId="2" applyNumberFormat="1" applyFont="1" applyFill="1" applyAlignment="1">
      <alignment vertical="center"/>
    </xf>
    <xf numFmtId="170" fontId="17" fillId="6" borderId="0" xfId="5" applyNumberFormat="1" applyFont="1" applyFill="1" applyBorder="1" applyAlignment="1">
      <alignment horizontal="right" vertical="center" wrapText="1"/>
    </xf>
    <xf numFmtId="168" fontId="17" fillId="6" borderId="0" xfId="2" applyNumberFormat="1" applyFont="1" applyFill="1" applyAlignment="1">
      <alignment horizontal="right" vertical="center" wrapText="1"/>
    </xf>
    <xf numFmtId="0" fontId="3" fillId="0" borderId="0" xfId="3" applyFont="1" applyAlignment="1">
      <alignment horizontal="left" vertical="center"/>
    </xf>
    <xf numFmtId="0" fontId="20" fillId="0" borderId="0" xfId="2" applyFont="1" applyAlignment="1">
      <alignment horizontal="left" vertical="center"/>
    </xf>
    <xf numFmtId="0" fontId="21" fillId="0" borderId="0" xfId="2" applyFont="1" applyAlignment="1">
      <alignment horizontal="left" vertical="center"/>
    </xf>
    <xf numFmtId="49" fontId="21" fillId="0" borderId="0" xfId="2" applyNumberFormat="1" applyFont="1" applyAlignment="1">
      <alignment horizontal="left" vertical="center"/>
    </xf>
    <xf numFmtId="0" fontId="7" fillId="0" borderId="0" xfId="2" applyFont="1" applyAlignment="1">
      <alignment vertical="center"/>
    </xf>
    <xf numFmtId="0" fontId="7" fillId="0" borderId="3" xfId="2" applyFont="1" applyBorder="1" applyAlignment="1">
      <alignment vertical="center"/>
    </xf>
    <xf numFmtId="169" fontId="7" fillId="0" borderId="3" xfId="2" applyNumberFormat="1" applyFont="1" applyBorder="1" applyAlignment="1">
      <alignment horizontal="right" vertical="center" wrapText="1"/>
    </xf>
    <xf numFmtId="168" fontId="22" fillId="6" borderId="3" xfId="2" applyNumberFormat="1" applyFont="1" applyFill="1" applyBorder="1" applyAlignment="1">
      <alignment horizontal="right" vertical="center" wrapText="1"/>
    </xf>
    <xf numFmtId="170" fontId="22" fillId="6" borderId="3" xfId="5" applyNumberFormat="1" applyFont="1" applyFill="1" applyBorder="1" applyAlignment="1">
      <alignment horizontal="right" vertical="center" wrapText="1"/>
    </xf>
    <xf numFmtId="164" fontId="7" fillId="0" borderId="3" xfId="2" applyNumberFormat="1" applyFont="1" applyBorder="1" applyAlignment="1">
      <alignment horizontal="right" vertical="center" wrapText="1"/>
    </xf>
    <xf numFmtId="172" fontId="23" fillId="0" borderId="0" xfId="6" applyNumberFormat="1" applyFont="1" applyFill="1" applyBorder="1" applyAlignment="1">
      <alignment horizontal="left" vertical="center"/>
    </xf>
    <xf numFmtId="164" fontId="7" fillId="0" borderId="0" xfId="2" applyNumberFormat="1" applyFont="1" applyAlignment="1">
      <alignment horizontal="right" vertical="center" wrapText="1"/>
    </xf>
    <xf numFmtId="4" fontId="2" fillId="0" borderId="0" xfId="2" applyNumberFormat="1" applyAlignment="1">
      <alignment horizontal="right" vertical="center" wrapText="1"/>
    </xf>
    <xf numFmtId="173" fontId="7" fillId="0" borderId="0" xfId="5" applyNumberFormat="1" applyFont="1" applyFill="1" applyBorder="1" applyAlignment="1">
      <alignment horizontal="right" vertical="center" wrapText="1"/>
    </xf>
    <xf numFmtId="169" fontId="10" fillId="0" borderId="0" xfId="4" applyNumberFormat="1" applyFont="1" applyFill="1" applyAlignment="1">
      <alignment horizontal="right" vertical="center" wrapText="1"/>
    </xf>
    <xf numFmtId="169" fontId="10" fillId="0" borderId="0" xfId="2" applyNumberFormat="1" applyFont="1" applyAlignment="1">
      <alignment horizontal="right" vertical="center" wrapText="1"/>
    </xf>
    <xf numFmtId="0" fontId="10" fillId="0" borderId="0" xfId="2" applyFont="1" applyAlignment="1">
      <alignment vertical="center" wrapText="1"/>
    </xf>
    <xf numFmtId="0" fontId="25" fillId="0" borderId="3" xfId="7" applyFont="1" applyBorder="1" applyAlignment="1">
      <alignment vertical="center"/>
    </xf>
    <xf numFmtId="0" fontId="26" fillId="0" borderId="0" xfId="2" applyFont="1" applyAlignment="1">
      <alignment vertical="center"/>
    </xf>
    <xf numFmtId="49" fontId="10" fillId="0" borderId="0" xfId="2" applyNumberFormat="1" applyFont="1" applyAlignment="1">
      <alignment vertical="center"/>
    </xf>
    <xf numFmtId="170" fontId="11" fillId="6" borderId="0" xfId="5" applyNumberFormat="1" applyFont="1" applyFill="1" applyBorder="1" applyAlignment="1">
      <alignment horizontal="right" vertical="center" wrapText="1"/>
    </xf>
    <xf numFmtId="49" fontId="10" fillId="0" borderId="4" xfId="2" applyNumberFormat="1" applyFont="1" applyBorder="1" applyAlignment="1">
      <alignment vertical="center" wrapText="1"/>
    </xf>
    <xf numFmtId="49" fontId="6" fillId="0" borderId="4" xfId="2" applyNumberFormat="1" applyFont="1" applyBorder="1" applyAlignment="1">
      <alignment vertical="center" wrapText="1"/>
    </xf>
    <xf numFmtId="0" fontId="27" fillId="0" borderId="4" xfId="2" applyFont="1" applyBorder="1" applyAlignment="1">
      <alignment horizontal="center" vertical="center"/>
    </xf>
    <xf numFmtId="0" fontId="6" fillId="0" borderId="4" xfId="2" applyFont="1" applyBorder="1" applyAlignment="1">
      <alignment vertical="center"/>
    </xf>
    <xf numFmtId="0" fontId="2" fillId="0" borderId="0" xfId="2" applyAlignment="1">
      <alignment vertical="center"/>
    </xf>
    <xf numFmtId="49" fontId="6" fillId="0" borderId="0" xfId="2" applyNumberFormat="1" applyFont="1" applyAlignment="1">
      <alignment vertical="center" wrapText="1"/>
    </xf>
    <xf numFmtId="0" fontId="27" fillId="0" borderId="0" xfId="2" applyFont="1" applyAlignment="1">
      <alignment horizontal="center" vertical="center"/>
    </xf>
    <xf numFmtId="0" fontId="6" fillId="0" borderId="0" xfId="2" applyFont="1" applyAlignment="1">
      <alignment horizontal="center" vertical="center"/>
    </xf>
    <xf numFmtId="0" fontId="6" fillId="0" borderId="4" xfId="2" applyFont="1" applyBorder="1" applyAlignment="1">
      <alignment horizontal="center" vertical="center"/>
    </xf>
    <xf numFmtId="0" fontId="6" fillId="6" borderId="0" xfId="2" applyFont="1" applyFill="1" applyAlignment="1">
      <alignment horizontal="centerContinuous" vertical="center"/>
    </xf>
    <xf numFmtId="49" fontId="6" fillId="0" borderId="5" xfId="2" applyNumberFormat="1" applyFont="1" applyBorder="1" applyAlignment="1">
      <alignment vertical="center" wrapText="1"/>
    </xf>
    <xf numFmtId="0" fontId="6" fillId="0" borderId="5" xfId="2" applyFont="1" applyBorder="1" applyAlignment="1">
      <alignment horizontal="center" vertical="center" wrapText="1"/>
    </xf>
    <xf numFmtId="49" fontId="6" fillId="6" borderId="5" xfId="2" applyNumberFormat="1" applyFont="1" applyFill="1" applyBorder="1" applyAlignment="1">
      <alignment horizontal="center" vertical="center" wrapText="1"/>
    </xf>
    <xf numFmtId="49" fontId="6" fillId="0" borderId="5" xfId="2" applyNumberFormat="1" applyFont="1" applyBorder="1" applyAlignment="1">
      <alignment horizontal="center" vertical="center" wrapText="1"/>
    </xf>
    <xf numFmtId="49" fontId="6" fillId="6" borderId="5" xfId="2" applyNumberFormat="1" applyFont="1" applyFill="1" applyBorder="1" applyAlignment="1">
      <alignment horizontal="center" vertical="center"/>
    </xf>
    <xf numFmtId="0" fontId="29" fillId="0" borderId="8" xfId="9" applyFont="1" applyBorder="1" applyAlignment="1">
      <alignment vertical="center"/>
    </xf>
    <xf numFmtId="169" fontId="30" fillId="0" borderId="8" xfId="2" applyNumberFormat="1" applyFont="1" applyBorder="1" applyAlignment="1">
      <alignment horizontal="right" vertical="center" wrapText="1"/>
    </xf>
    <xf numFmtId="168" fontId="15" fillId="6" borderId="8" xfId="2" applyNumberFormat="1" applyFont="1" applyFill="1" applyBorder="1" applyAlignment="1">
      <alignment horizontal="right" vertical="center" wrapText="1"/>
    </xf>
    <xf numFmtId="170" fontId="15" fillId="6" borderId="8" xfId="5" applyNumberFormat="1" applyFont="1" applyFill="1" applyBorder="1" applyAlignment="1">
      <alignment horizontal="right" vertical="center" wrapText="1"/>
    </xf>
    <xf numFmtId="0" fontId="6" fillId="0" borderId="9" xfId="2" applyFont="1" applyBorder="1" applyAlignment="1">
      <alignment vertical="center"/>
    </xf>
    <xf numFmtId="165" fontId="15" fillId="6" borderId="8" xfId="2" applyNumberFormat="1" applyFont="1" applyFill="1" applyBorder="1" applyAlignment="1">
      <alignment horizontal="right" vertical="center" wrapText="1"/>
    </xf>
    <xf numFmtId="0" fontId="28" fillId="0" borderId="0" xfId="9" applyFont="1" applyAlignment="1">
      <alignment horizontal="left" vertical="center" indent="1"/>
    </xf>
    <xf numFmtId="0" fontId="29" fillId="0" borderId="2" xfId="9" applyFont="1" applyBorder="1" applyAlignment="1">
      <alignment vertical="center"/>
    </xf>
    <xf numFmtId="169" fontId="30" fillId="0" borderId="2" xfId="2" applyNumberFormat="1" applyFont="1" applyBorder="1" applyAlignment="1">
      <alignment horizontal="right" vertical="center" wrapText="1"/>
    </xf>
    <xf numFmtId="168" fontId="15" fillId="6" borderId="2" xfId="2" applyNumberFormat="1" applyFont="1" applyFill="1" applyBorder="1" applyAlignment="1">
      <alignment horizontal="right" vertical="center" wrapText="1"/>
    </xf>
    <xf numFmtId="0" fontId="25" fillId="0" borderId="3" xfId="9" applyFont="1" applyBorder="1" applyAlignment="1">
      <alignment vertical="center"/>
    </xf>
    <xf numFmtId="164" fontId="7" fillId="0" borderId="2" xfId="2" applyNumberFormat="1" applyFont="1" applyBorder="1" applyAlignment="1">
      <alignment horizontal="right" vertical="center" wrapText="1"/>
    </xf>
    <xf numFmtId="0" fontId="26" fillId="0" borderId="2" xfId="2" applyFont="1" applyBorder="1" applyAlignment="1">
      <alignment vertical="center"/>
    </xf>
    <xf numFmtId="0" fontId="28" fillId="0" borderId="0" xfId="9" applyFont="1" applyAlignment="1">
      <alignment horizontal="left" vertical="center"/>
    </xf>
    <xf numFmtId="0" fontId="28" fillId="0" borderId="2" xfId="9" applyFont="1" applyBorder="1" applyAlignment="1">
      <alignment horizontal="left" vertical="center"/>
    </xf>
    <xf numFmtId="0" fontId="28" fillId="0" borderId="2" xfId="9" applyFont="1" applyBorder="1" applyAlignment="1">
      <alignment horizontal="left" vertical="center" indent="1"/>
    </xf>
    <xf numFmtId="169" fontId="17" fillId="0" borderId="2" xfId="2" applyNumberFormat="1" applyFont="1" applyBorder="1" applyAlignment="1">
      <alignment horizontal="right" vertical="center" wrapText="1"/>
    </xf>
    <xf numFmtId="168" fontId="18" fillId="6" borderId="2" xfId="2" applyNumberFormat="1" applyFont="1" applyFill="1" applyBorder="1" applyAlignment="1">
      <alignment horizontal="right" vertical="center" wrapText="1"/>
    </xf>
    <xf numFmtId="170" fontId="18" fillId="6" borderId="2" xfId="5" applyNumberFormat="1" applyFont="1" applyFill="1" applyBorder="1" applyAlignment="1">
      <alignment horizontal="right" vertical="center" wrapText="1"/>
    </xf>
    <xf numFmtId="170" fontId="18" fillId="6" borderId="4" xfId="5" applyNumberFormat="1" applyFont="1" applyFill="1" applyBorder="1" applyAlignment="1">
      <alignment horizontal="right" vertical="center" wrapText="1"/>
    </xf>
    <xf numFmtId="168" fontId="18" fillId="6" borderId="4" xfId="2" applyNumberFormat="1" applyFont="1" applyFill="1" applyBorder="1" applyAlignment="1">
      <alignment horizontal="right" vertical="center" wrapText="1"/>
    </xf>
    <xf numFmtId="176" fontId="18" fillId="6" borderId="0" xfId="2" applyNumberFormat="1" applyFont="1" applyFill="1" applyAlignment="1">
      <alignment horizontal="right" vertical="center" wrapText="1"/>
    </xf>
    <xf numFmtId="173" fontId="18" fillId="6" borderId="2" xfId="5" applyNumberFormat="1" applyFont="1" applyFill="1" applyBorder="1" applyAlignment="1">
      <alignment horizontal="right" vertical="center" wrapText="1"/>
    </xf>
    <xf numFmtId="168" fontId="18" fillId="6" borderId="3" xfId="2" applyNumberFormat="1" applyFont="1" applyFill="1" applyBorder="1" applyAlignment="1">
      <alignment horizontal="right" vertical="center" wrapText="1"/>
    </xf>
    <xf numFmtId="0" fontId="26" fillId="0" borderId="0" xfId="10" applyFont="1" applyAlignment="1">
      <alignment vertical="center"/>
    </xf>
    <xf numFmtId="0" fontId="3" fillId="0" borderId="0" xfId="0" applyFont="1" applyAlignment="1">
      <alignment vertical="center"/>
    </xf>
    <xf numFmtId="0" fontId="3" fillId="0" borderId="0" xfId="0" applyFont="1" applyAlignment="1">
      <alignment horizontal="center" vertical="center"/>
    </xf>
    <xf numFmtId="0" fontId="10" fillId="0" borderId="0" xfId="0" applyFont="1" applyAlignment="1">
      <alignment vertical="center"/>
    </xf>
    <xf numFmtId="0" fontId="6" fillId="4" borderId="4" xfId="0" applyFont="1" applyFill="1" applyBorder="1" applyAlignment="1">
      <alignment horizontal="center" vertical="center"/>
    </xf>
    <xf numFmtId="0" fontId="6" fillId="4" borderId="3" xfId="0" applyFont="1" applyFill="1" applyBorder="1" applyAlignment="1">
      <alignment vertical="center"/>
    </xf>
    <xf numFmtId="0" fontId="6" fillId="4" borderId="0" xfId="0" applyFont="1" applyFill="1" applyAlignment="1">
      <alignment horizontal="center" vertical="center"/>
    </xf>
    <xf numFmtId="0" fontId="6" fillId="4" borderId="5" xfId="0" applyFont="1" applyFill="1" applyBorder="1" applyAlignment="1">
      <alignment horizontal="center" vertical="center" wrapText="1"/>
    </xf>
    <xf numFmtId="49" fontId="6" fillId="5" borderId="5" xfId="0" applyNumberFormat="1" applyFont="1" applyFill="1" applyBorder="1" applyAlignment="1">
      <alignment horizontal="center" vertical="center" wrapText="1"/>
    </xf>
    <xf numFmtId="0" fontId="33" fillId="6" borderId="0" xfId="0" applyFont="1" applyFill="1" applyAlignment="1">
      <alignment vertical="center"/>
    </xf>
    <xf numFmtId="0" fontId="34" fillId="10" borderId="0" xfId="0" applyFont="1" applyFill="1" applyAlignment="1">
      <alignment vertical="center"/>
    </xf>
    <xf numFmtId="0" fontId="36" fillId="0" borderId="2" xfId="11" applyFont="1" applyBorder="1" applyAlignment="1">
      <alignment vertical="center"/>
    </xf>
    <xf numFmtId="0" fontId="36" fillId="0" borderId="2" xfId="11" applyFont="1" applyBorder="1" applyAlignment="1">
      <alignment horizontal="center" vertical="center"/>
    </xf>
    <xf numFmtId="0" fontId="36" fillId="0" borderId="0" xfId="11" applyFont="1" applyAlignment="1">
      <alignment horizontal="center" vertical="center"/>
    </xf>
    <xf numFmtId="164" fontId="36" fillId="0" borderId="2" xfId="11" applyNumberFormat="1" applyFont="1" applyBorder="1" applyAlignment="1">
      <alignment vertical="center"/>
    </xf>
    <xf numFmtId="178" fontId="37" fillId="6" borderId="2" xfId="11" applyNumberFormat="1" applyFont="1" applyFill="1" applyBorder="1" applyAlignment="1">
      <alignment vertical="center"/>
    </xf>
    <xf numFmtId="164" fontId="36" fillId="0" borderId="0" xfId="11" applyNumberFormat="1" applyFont="1" applyAlignment="1">
      <alignment vertical="center"/>
    </xf>
    <xf numFmtId="179" fontId="37" fillId="6" borderId="2" xfId="11" applyNumberFormat="1" applyFont="1" applyFill="1" applyBorder="1" applyAlignment="1">
      <alignment vertical="center"/>
    </xf>
    <xf numFmtId="164" fontId="32" fillId="10" borderId="2" xfId="11" applyNumberFormat="1" applyFont="1" applyFill="1" applyBorder="1" applyAlignment="1">
      <alignment vertical="center"/>
    </xf>
    <xf numFmtId="0" fontId="36" fillId="0" borderId="0" xfId="11" applyFont="1" applyAlignment="1">
      <alignment vertical="center"/>
    </xf>
    <xf numFmtId="0" fontId="3" fillId="0" borderId="3" xfId="11" applyFont="1" applyBorder="1" applyAlignment="1">
      <alignment vertical="center"/>
    </xf>
    <xf numFmtId="0" fontId="3" fillId="0" borderId="3" xfId="0" applyFont="1" applyBorder="1" applyAlignment="1">
      <alignment vertical="center"/>
    </xf>
    <xf numFmtId="0" fontId="3" fillId="0" borderId="3" xfId="0" applyFont="1" applyBorder="1" applyAlignment="1">
      <alignment horizontal="center" vertical="center"/>
    </xf>
    <xf numFmtId="164" fontId="10" fillId="0" borderId="3" xfId="0" applyNumberFormat="1" applyFont="1" applyBorder="1" applyAlignment="1">
      <alignment horizontal="right" vertical="center"/>
    </xf>
    <xf numFmtId="164" fontId="3" fillId="0" borderId="3" xfId="0" applyNumberFormat="1" applyFont="1" applyBorder="1" applyAlignment="1">
      <alignment vertical="center"/>
    </xf>
    <xf numFmtId="178" fontId="33" fillId="6" borderId="3" xfId="0" applyNumberFormat="1" applyFont="1" applyFill="1" applyBorder="1" applyAlignment="1">
      <alignment vertical="center"/>
    </xf>
    <xf numFmtId="164" fontId="3" fillId="0" borderId="0" xfId="0" applyNumberFormat="1" applyFont="1" applyAlignment="1">
      <alignment vertical="center"/>
    </xf>
    <xf numFmtId="179" fontId="33" fillId="6" borderId="3" xfId="0" applyNumberFormat="1" applyFont="1" applyFill="1" applyBorder="1" applyAlignment="1">
      <alignment vertical="center"/>
    </xf>
    <xf numFmtId="164" fontId="34" fillId="10" borderId="3" xfId="0" applyNumberFormat="1" applyFont="1" applyFill="1" applyBorder="1" applyAlignment="1">
      <alignment vertical="center"/>
    </xf>
    <xf numFmtId="0" fontId="3" fillId="0" borderId="0" xfId="11" applyFont="1" applyAlignment="1">
      <alignment vertical="center"/>
    </xf>
    <xf numFmtId="0" fontId="33" fillId="0" borderId="0" xfId="11" applyFont="1" applyAlignment="1">
      <alignment vertical="center"/>
    </xf>
    <xf numFmtId="0" fontId="33" fillId="0" borderId="0" xfId="0" applyFont="1" applyAlignment="1">
      <alignment vertical="center"/>
    </xf>
    <xf numFmtId="0" fontId="33" fillId="0" borderId="0" xfId="0" applyFont="1" applyAlignment="1">
      <alignment horizontal="center" vertical="center"/>
    </xf>
    <xf numFmtId="164" fontId="11" fillId="0" borderId="0" xfId="0" applyNumberFormat="1" applyFont="1" applyAlignment="1">
      <alignment vertical="center"/>
    </xf>
    <xf numFmtId="164" fontId="33" fillId="0" borderId="0" xfId="0" applyNumberFormat="1" applyFont="1" applyAlignment="1">
      <alignment horizontal="right" vertical="center"/>
    </xf>
    <xf numFmtId="178" fontId="33" fillId="6" borderId="0" xfId="0" quotePrefix="1" applyNumberFormat="1" applyFont="1" applyFill="1" applyAlignment="1">
      <alignment horizontal="right" vertical="center"/>
    </xf>
    <xf numFmtId="164" fontId="33" fillId="0" borderId="0" xfId="0" applyNumberFormat="1" applyFont="1" applyAlignment="1">
      <alignment vertical="center"/>
    </xf>
    <xf numFmtId="179" fontId="33" fillId="6" borderId="0" xfId="0" applyNumberFormat="1" applyFont="1" applyFill="1" applyAlignment="1">
      <alignment vertical="center"/>
    </xf>
    <xf numFmtId="164" fontId="38" fillId="10" borderId="0" xfId="0" applyNumberFormat="1" applyFont="1" applyFill="1" applyAlignment="1">
      <alignment vertical="center"/>
    </xf>
    <xf numFmtId="178" fontId="33" fillId="6" borderId="0" xfId="0" applyNumberFormat="1" applyFont="1" applyFill="1" applyAlignment="1">
      <alignment horizontal="right" vertical="center"/>
    </xf>
    <xf numFmtId="0" fontId="28" fillId="0" borderId="0" xfId="11" quotePrefix="1" applyFont="1" applyAlignment="1">
      <alignment horizontal="center" vertical="center"/>
    </xf>
    <xf numFmtId="164" fontId="10" fillId="0" borderId="0" xfId="0" applyNumberFormat="1" applyFont="1" applyAlignment="1">
      <alignment vertical="center"/>
    </xf>
    <xf numFmtId="178" fontId="33" fillId="6" borderId="0" xfId="0" applyNumberFormat="1" applyFont="1" applyFill="1" applyAlignment="1">
      <alignment vertical="center"/>
    </xf>
    <xf numFmtId="164" fontId="34" fillId="10" borderId="0" xfId="0" applyNumberFormat="1" applyFont="1" applyFill="1" applyAlignment="1">
      <alignment vertical="center"/>
    </xf>
    <xf numFmtId="164" fontId="10" fillId="0" borderId="0" xfId="0" quotePrefix="1" applyNumberFormat="1" applyFont="1" applyAlignment="1">
      <alignment horizontal="right" vertical="center"/>
    </xf>
    <xf numFmtId="0" fontId="28" fillId="0" borderId="0" xfId="11" applyFont="1" applyAlignment="1">
      <alignment horizontal="center" vertical="center"/>
    </xf>
    <xf numFmtId="0" fontId="10" fillId="0" borderId="0" xfId="11" applyFont="1" applyAlignment="1">
      <alignment vertical="center"/>
    </xf>
    <xf numFmtId="164" fontId="39" fillId="0" borderId="0" xfId="0" applyNumberFormat="1" applyFont="1" applyAlignment="1">
      <alignment vertical="center"/>
    </xf>
    <xf numFmtId="0" fontId="3" fillId="0" borderId="0" xfId="11" applyFont="1" applyAlignment="1">
      <alignment horizontal="center" vertical="center"/>
    </xf>
    <xf numFmtId="164" fontId="3" fillId="0" borderId="0" xfId="11" applyNumberFormat="1" applyFont="1" applyAlignment="1">
      <alignment vertical="center"/>
    </xf>
    <xf numFmtId="0" fontId="40" fillId="0" borderId="0" xfId="11" applyFont="1" applyAlignment="1">
      <alignment horizontal="center" vertical="center"/>
    </xf>
    <xf numFmtId="164" fontId="11" fillId="0" borderId="0" xfId="11" applyNumberFormat="1" applyFont="1" applyAlignment="1">
      <alignment vertical="center"/>
    </xf>
    <xf numFmtId="0" fontId="7" fillId="0" borderId="0" xfId="0" applyFont="1" applyAlignment="1">
      <alignment vertical="center"/>
    </xf>
    <xf numFmtId="0" fontId="4" fillId="0" borderId="3" xfId="0" applyFont="1" applyBorder="1" applyAlignment="1">
      <alignment vertical="center"/>
    </xf>
    <xf numFmtId="0" fontId="4" fillId="0" borderId="3" xfId="0" applyFont="1" applyBorder="1" applyAlignment="1">
      <alignment horizontal="center" vertical="center"/>
    </xf>
    <xf numFmtId="0" fontId="4" fillId="0" borderId="0" xfId="0" applyFont="1" applyAlignment="1">
      <alignment horizontal="center" vertical="center"/>
    </xf>
    <xf numFmtId="164" fontId="6" fillId="0" borderId="3" xfId="0" applyNumberFormat="1" applyFont="1" applyBorder="1" applyAlignment="1">
      <alignment vertical="center"/>
    </xf>
    <xf numFmtId="164" fontId="4" fillId="0" borderId="3" xfId="0" applyNumberFormat="1" applyFont="1" applyBorder="1" applyAlignment="1">
      <alignment vertical="center"/>
    </xf>
    <xf numFmtId="178" fontId="16" fillId="6" borderId="3" xfId="0" applyNumberFormat="1" applyFont="1" applyFill="1" applyBorder="1" applyAlignment="1">
      <alignment vertical="center"/>
    </xf>
    <xf numFmtId="164" fontId="4" fillId="0" borderId="0" xfId="0" applyNumberFormat="1" applyFont="1" applyAlignment="1">
      <alignment vertical="center"/>
    </xf>
    <xf numFmtId="179" fontId="16" fillId="6" borderId="3" xfId="0" applyNumberFormat="1" applyFont="1" applyFill="1" applyBorder="1" applyAlignment="1">
      <alignment vertical="center"/>
    </xf>
    <xf numFmtId="164" fontId="32" fillId="10" borderId="3" xfId="0" applyNumberFormat="1" applyFont="1" applyFill="1" applyBorder="1" applyAlignment="1">
      <alignment vertical="center"/>
    </xf>
    <xf numFmtId="0" fontId="7" fillId="0" borderId="3" xfId="0" applyFont="1" applyBorder="1" applyAlignment="1">
      <alignment vertical="center"/>
    </xf>
    <xf numFmtId="0" fontId="7" fillId="0" borderId="3" xfId="0" applyFont="1" applyBorder="1" applyAlignment="1">
      <alignment horizontal="center" vertical="center"/>
    </xf>
    <xf numFmtId="164" fontId="7" fillId="0" borderId="3" xfId="0" applyNumberFormat="1" applyFont="1" applyBorder="1" applyAlignment="1">
      <alignment vertical="center"/>
    </xf>
    <xf numFmtId="178" fontId="22" fillId="6" borderId="3" xfId="0" applyNumberFormat="1" applyFont="1" applyFill="1" applyBorder="1" applyAlignment="1">
      <alignment vertical="center"/>
    </xf>
    <xf numFmtId="179" fontId="22" fillId="6" borderId="3" xfId="0" applyNumberFormat="1" applyFont="1" applyFill="1" applyBorder="1" applyAlignment="1">
      <alignment vertical="center"/>
    </xf>
    <xf numFmtId="0" fontId="6" fillId="5" borderId="4" xfId="0" applyFont="1" applyFill="1" applyBorder="1" applyAlignment="1">
      <alignment horizontal="center" vertical="center"/>
    </xf>
    <xf numFmtId="0" fontId="28" fillId="0" borderId="0" xfId="12" applyFont="1" applyAlignment="1">
      <alignment vertical="center"/>
    </xf>
    <xf numFmtId="180" fontId="28" fillId="0" borderId="0" xfId="12" applyNumberFormat="1" applyFont="1" applyAlignment="1">
      <alignment vertical="center"/>
    </xf>
    <xf numFmtId="171" fontId="28" fillId="0" borderId="0" xfId="12" applyNumberFormat="1" applyFont="1" applyAlignment="1">
      <alignment vertical="center"/>
    </xf>
    <xf numFmtId="164" fontId="28" fillId="0" borderId="0" xfId="12" applyNumberFormat="1" applyFont="1" applyAlignment="1">
      <alignment vertical="center"/>
    </xf>
    <xf numFmtId="180" fontId="28" fillId="0" borderId="0" xfId="12" applyNumberFormat="1" applyFont="1" applyAlignment="1">
      <alignment horizontal="right" vertical="center"/>
    </xf>
    <xf numFmtId="164" fontId="28" fillId="0" borderId="0" xfId="12" applyNumberFormat="1" applyFont="1" applyAlignment="1">
      <alignment horizontal="right" vertical="center"/>
    </xf>
    <xf numFmtId="0" fontId="29" fillId="4" borderId="4" xfId="12" applyFont="1" applyFill="1" applyBorder="1" applyAlignment="1">
      <alignment horizontal="center" vertical="center"/>
    </xf>
    <xf numFmtId="0" fontId="29" fillId="4" borderId="4" xfId="12" applyFont="1" applyFill="1" applyBorder="1" applyAlignment="1">
      <alignment vertical="center"/>
    </xf>
    <xf numFmtId="16" fontId="29" fillId="4" borderId="0" xfId="12" quotePrefix="1" applyNumberFormat="1" applyFont="1" applyFill="1" applyAlignment="1">
      <alignment horizontal="center" vertical="center" wrapText="1"/>
    </xf>
    <xf numFmtId="0" fontId="6" fillId="4" borderId="0" xfId="12" applyFont="1" applyFill="1" applyAlignment="1">
      <alignment horizontal="center" vertical="center"/>
    </xf>
    <xf numFmtId="0" fontId="31" fillId="4" borderId="5" xfId="12" quotePrefix="1" applyFont="1" applyFill="1" applyBorder="1" applyAlignment="1">
      <alignment horizontal="center" vertical="center" wrapText="1"/>
    </xf>
    <xf numFmtId="0" fontId="29" fillId="0" borderId="2" xfId="0" applyFont="1" applyBorder="1" applyAlignment="1">
      <alignment vertical="center"/>
    </xf>
    <xf numFmtId="0" fontId="29" fillId="0" borderId="2" xfId="0" applyFont="1" applyBorder="1" applyAlignment="1">
      <alignment horizontal="left" vertical="center"/>
    </xf>
    <xf numFmtId="181" fontId="29" fillId="0" borderId="2" xfId="0" applyNumberFormat="1" applyFont="1" applyBorder="1" applyAlignment="1">
      <alignment vertical="center"/>
    </xf>
    <xf numFmtId="164" fontId="29" fillId="0" borderId="2" xfId="12" applyNumberFormat="1" applyFont="1" applyBorder="1" applyAlignment="1">
      <alignment vertical="center"/>
    </xf>
    <xf numFmtId="166" fontId="42" fillId="6" borderId="2" xfId="12" applyNumberFormat="1" applyFont="1" applyFill="1" applyBorder="1" applyAlignment="1">
      <alignment vertical="center"/>
    </xf>
    <xf numFmtId="164" fontId="29" fillId="0" borderId="0" xfId="12" applyNumberFormat="1" applyFont="1" applyAlignment="1">
      <alignment vertical="center"/>
    </xf>
    <xf numFmtId="181" fontId="29" fillId="0" borderId="2" xfId="12" applyNumberFormat="1" applyFont="1" applyBorder="1" applyAlignment="1">
      <alignment vertical="center"/>
    </xf>
    <xf numFmtId="164" fontId="43" fillId="10" borderId="2" xfId="12" applyNumberFormat="1" applyFont="1" applyFill="1" applyBorder="1" applyAlignment="1">
      <alignment vertical="center"/>
    </xf>
    <xf numFmtId="0" fontId="28" fillId="0" borderId="0" xfId="0" applyFont="1" applyAlignment="1">
      <alignment vertical="center"/>
    </xf>
    <xf numFmtId="0" fontId="28" fillId="0" borderId="4" xfId="0" applyFont="1" applyBorder="1" applyAlignment="1">
      <alignment vertical="center"/>
    </xf>
    <xf numFmtId="164" fontId="28" fillId="0" borderId="3" xfId="12" applyNumberFormat="1" applyFont="1" applyBorder="1" applyAlignment="1">
      <alignment vertical="center"/>
    </xf>
    <xf numFmtId="166" fontId="44" fillId="6" borderId="3" xfId="12" applyNumberFormat="1" applyFont="1" applyFill="1" applyBorder="1" applyAlignment="1">
      <alignment vertical="center"/>
    </xf>
    <xf numFmtId="164" fontId="45" fillId="10" borderId="3" xfId="12" applyNumberFormat="1" applyFont="1" applyFill="1" applyBorder="1" applyAlignment="1">
      <alignment vertical="center"/>
    </xf>
    <xf numFmtId="0" fontId="44" fillId="0" borderId="0" xfId="12" applyFont="1" applyAlignment="1">
      <alignment vertical="center"/>
    </xf>
    <xf numFmtId="0" fontId="44" fillId="0" borderId="4" xfId="0" applyFont="1" applyBorder="1" applyAlignment="1">
      <alignment vertical="center"/>
    </xf>
    <xf numFmtId="0" fontId="46" fillId="0" borderId="4" xfId="0" applyFont="1" applyBorder="1" applyAlignment="1">
      <alignment horizontal="left" vertical="center"/>
    </xf>
    <xf numFmtId="182" fontId="44" fillId="0" borderId="4" xfId="0" applyNumberFormat="1" applyFont="1" applyBorder="1" applyAlignment="1">
      <alignment vertical="center"/>
    </xf>
    <xf numFmtId="164" fontId="44" fillId="0" borderId="0" xfId="12" quotePrefix="1" applyNumberFormat="1" applyFont="1" applyAlignment="1">
      <alignment horizontal="right" vertical="center"/>
    </xf>
    <xf numFmtId="166" fontId="44" fillId="6" borderId="0" xfId="12" quotePrefix="1" applyNumberFormat="1" applyFont="1" applyFill="1" applyAlignment="1">
      <alignment horizontal="right" vertical="center"/>
    </xf>
    <xf numFmtId="164" fontId="44" fillId="0" borderId="0" xfId="12" applyNumberFormat="1" applyFont="1" applyAlignment="1">
      <alignment vertical="center"/>
    </xf>
    <xf numFmtId="181" fontId="44" fillId="0" borderId="0" xfId="12" applyNumberFormat="1" applyFont="1" applyAlignment="1">
      <alignment vertical="center"/>
    </xf>
    <xf numFmtId="166" fontId="44" fillId="6" borderId="0" xfId="12" applyNumberFormat="1" applyFont="1" applyFill="1" applyAlignment="1">
      <alignment vertical="center"/>
    </xf>
    <xf numFmtId="164" fontId="47" fillId="10" borderId="0" xfId="12" applyNumberFormat="1" applyFont="1" applyFill="1" applyAlignment="1">
      <alignment vertical="center"/>
    </xf>
    <xf numFmtId="0" fontId="44" fillId="0" borderId="0" xfId="0" applyFont="1" applyAlignment="1">
      <alignment vertical="center"/>
    </xf>
    <xf numFmtId="182" fontId="46" fillId="0" borderId="0" xfId="0" applyNumberFormat="1" applyFont="1" applyAlignment="1">
      <alignment vertical="center"/>
    </xf>
    <xf numFmtId="183" fontId="44" fillId="0" borderId="0" xfId="12" applyNumberFormat="1" applyFont="1" applyAlignment="1">
      <alignment vertical="center"/>
    </xf>
    <xf numFmtId="0" fontId="28" fillId="0" borderId="0" xfId="0" applyFont="1" applyAlignment="1">
      <alignment horizontal="left" vertical="center"/>
    </xf>
    <xf numFmtId="0" fontId="48" fillId="0" borderId="0" xfId="0" applyFont="1" applyAlignment="1">
      <alignment horizontal="left" vertical="center"/>
    </xf>
    <xf numFmtId="181" fontId="28" fillId="0" borderId="2" xfId="12" applyNumberFormat="1" applyFont="1" applyBorder="1" applyAlignment="1">
      <alignment vertical="center"/>
    </xf>
    <xf numFmtId="166" fontId="44" fillId="6" borderId="2" xfId="12" applyNumberFormat="1" applyFont="1" applyFill="1" applyBorder="1" applyAlignment="1">
      <alignment vertical="center"/>
    </xf>
    <xf numFmtId="164" fontId="28" fillId="0" borderId="2" xfId="12" applyNumberFormat="1" applyFont="1" applyBorder="1" applyAlignment="1">
      <alignment vertical="center"/>
    </xf>
    <xf numFmtId="164" fontId="45" fillId="10" borderId="2" xfId="12" applyNumberFormat="1" applyFont="1" applyFill="1" applyBorder="1" applyAlignment="1">
      <alignment vertical="center"/>
    </xf>
    <xf numFmtId="164" fontId="44" fillId="0" borderId="4" xfId="0" applyNumberFormat="1" applyFont="1" applyBorder="1" applyAlignment="1">
      <alignment vertical="center"/>
    </xf>
    <xf numFmtId="184" fontId="44" fillId="0" borderId="0" xfId="12" applyNumberFormat="1" applyFont="1" applyAlignment="1">
      <alignment vertical="center"/>
    </xf>
    <xf numFmtId="182" fontId="44" fillId="0" borderId="0" xfId="12" applyNumberFormat="1" applyFont="1" applyAlignment="1">
      <alignment vertical="center"/>
    </xf>
    <xf numFmtId="164" fontId="44" fillId="0" borderId="0" xfId="0" applyNumberFormat="1" applyFont="1" applyAlignment="1">
      <alignment vertical="center"/>
    </xf>
    <xf numFmtId="182" fontId="44" fillId="0" borderId="0" xfId="0" applyNumberFormat="1" applyFont="1" applyAlignment="1">
      <alignment vertical="center"/>
    </xf>
    <xf numFmtId="182" fontId="28" fillId="0" borderId="0" xfId="0" applyNumberFormat="1" applyFont="1" applyAlignment="1">
      <alignment vertical="center"/>
    </xf>
    <xf numFmtId="182" fontId="28" fillId="0" borderId="0" xfId="12" applyNumberFormat="1" applyFont="1" applyAlignment="1">
      <alignment vertical="center"/>
    </xf>
    <xf numFmtId="164" fontId="45" fillId="10" borderId="0" xfId="12" applyNumberFormat="1" applyFont="1" applyFill="1" applyAlignment="1">
      <alignment vertical="center"/>
    </xf>
    <xf numFmtId="0" fontId="29" fillId="0" borderId="0" xfId="0" applyFont="1" applyAlignment="1">
      <alignment vertical="center"/>
    </xf>
    <xf numFmtId="181" fontId="29" fillId="0" borderId="0" xfId="0" applyNumberFormat="1" applyFont="1" applyAlignment="1">
      <alignment vertical="center"/>
    </xf>
    <xf numFmtId="182" fontId="28" fillId="0" borderId="2" xfId="12" applyNumberFormat="1" applyFont="1" applyBorder="1" applyAlignment="1">
      <alignment vertical="center"/>
    </xf>
    <xf numFmtId="0" fontId="25" fillId="0" borderId="3" xfId="0" applyFont="1" applyBorder="1" applyAlignment="1">
      <alignment vertical="center"/>
    </xf>
    <xf numFmtId="164" fontId="25" fillId="0" borderId="3" xfId="0" applyNumberFormat="1" applyFont="1" applyBorder="1" applyAlignment="1">
      <alignment horizontal="right" vertical="center" wrapText="1"/>
    </xf>
    <xf numFmtId="171" fontId="25" fillId="0" borderId="2" xfId="12" applyNumberFormat="1" applyFont="1" applyBorder="1" applyAlignment="1">
      <alignment horizontal="right" vertical="center" wrapText="1"/>
    </xf>
    <xf numFmtId="166" fontId="49" fillId="6" borderId="2" xfId="12" applyNumberFormat="1" applyFont="1" applyFill="1" applyBorder="1" applyAlignment="1">
      <alignment horizontal="right" vertical="center" wrapText="1"/>
    </xf>
    <xf numFmtId="171" fontId="25" fillId="0" borderId="0" xfId="12" applyNumberFormat="1" applyFont="1" applyAlignment="1">
      <alignment horizontal="right" vertical="center" wrapText="1"/>
    </xf>
    <xf numFmtId="164" fontId="25" fillId="0" borderId="2" xfId="12" applyNumberFormat="1" applyFont="1" applyBorder="1" applyAlignment="1">
      <alignment horizontal="right" vertical="center" wrapText="1"/>
    </xf>
    <xf numFmtId="164" fontId="43" fillId="10" borderId="2" xfId="12" applyNumberFormat="1" applyFont="1" applyFill="1" applyBorder="1" applyAlignment="1">
      <alignment horizontal="right" vertical="center" wrapText="1"/>
    </xf>
    <xf numFmtId="171" fontId="25" fillId="0" borderId="3" xfId="12" applyNumberFormat="1" applyFont="1" applyBorder="1" applyAlignment="1">
      <alignment horizontal="right" vertical="center" wrapText="1"/>
    </xf>
    <xf numFmtId="0" fontId="50" fillId="0" borderId="0" xfId="12" applyFont="1" applyAlignment="1">
      <alignment vertical="center"/>
    </xf>
    <xf numFmtId="0" fontId="10" fillId="0" borderId="0" xfId="10" applyFont="1"/>
    <xf numFmtId="0" fontId="6" fillId="0" borderId="0" xfId="10" applyFont="1"/>
    <xf numFmtId="49" fontId="10" fillId="4" borderId="4" xfId="10" applyNumberFormat="1" applyFont="1" applyFill="1" applyBorder="1" applyAlignment="1">
      <alignment vertical="center"/>
    </xf>
    <xf numFmtId="49" fontId="6" fillId="4" borderId="4" xfId="10" applyNumberFormat="1" applyFont="1" applyFill="1" applyBorder="1" applyAlignment="1">
      <alignment vertical="center"/>
    </xf>
    <xf numFmtId="0" fontId="6" fillId="4" borderId="3" xfId="10" applyFont="1" applyFill="1" applyBorder="1" applyAlignment="1">
      <alignment horizontal="centerContinuous" vertical="center"/>
    </xf>
    <xf numFmtId="0" fontId="6" fillId="4" borderId="4" xfId="10" applyFont="1" applyFill="1" applyBorder="1" applyAlignment="1">
      <alignment vertical="center"/>
    </xf>
    <xf numFmtId="0" fontId="6" fillId="8" borderId="3" xfId="10" applyFont="1" applyFill="1" applyBorder="1" applyAlignment="1">
      <alignment horizontal="centerContinuous" vertical="center"/>
    </xf>
    <xf numFmtId="0" fontId="6" fillId="8" borderId="4" xfId="10" applyFont="1" applyFill="1" applyBorder="1" applyAlignment="1">
      <alignment horizontal="center" vertical="center"/>
    </xf>
    <xf numFmtId="49" fontId="10" fillId="4" borderId="0" xfId="10" applyNumberFormat="1" applyFont="1" applyFill="1" applyAlignment="1">
      <alignment vertical="center"/>
    </xf>
    <xf numFmtId="49" fontId="6" fillId="4" borderId="0" xfId="10" applyNumberFormat="1" applyFont="1" applyFill="1" applyAlignment="1">
      <alignment vertical="center"/>
    </xf>
    <xf numFmtId="0" fontId="6" fillId="4" borderId="0" xfId="10" applyFont="1" applyFill="1" applyAlignment="1">
      <alignment horizontal="center" vertical="center"/>
    </xf>
    <xf numFmtId="0" fontId="6" fillId="4" borderId="0" xfId="10" applyFont="1" applyFill="1" applyAlignment="1">
      <alignment horizontal="center" vertical="center" wrapText="1"/>
    </xf>
    <xf numFmtId="0" fontId="6" fillId="5" borderId="0" xfId="10" applyFont="1" applyFill="1" applyAlignment="1">
      <alignment horizontal="centerContinuous" vertical="center" wrapText="1"/>
    </xf>
    <xf numFmtId="0" fontId="6" fillId="4" borderId="0" xfId="10" applyFont="1" applyFill="1" applyAlignment="1">
      <alignment vertical="center"/>
    </xf>
    <xf numFmtId="0" fontId="6" fillId="4" borderId="4" xfId="10" applyFont="1" applyFill="1" applyBorder="1" applyAlignment="1">
      <alignment horizontal="center" vertical="center"/>
    </xf>
    <xf numFmtId="0" fontId="6" fillId="4" borderId="4" xfId="10" applyFont="1" applyFill="1" applyBorder="1" applyAlignment="1">
      <alignment horizontal="centerContinuous" vertical="center"/>
    </xf>
    <xf numFmtId="0" fontId="6" fillId="5" borderId="0" xfId="10" applyFont="1" applyFill="1" applyAlignment="1">
      <alignment horizontal="centerContinuous" vertical="center"/>
    </xf>
    <xf numFmtId="0" fontId="6" fillId="8" borderId="0" xfId="10" applyFont="1" applyFill="1" applyAlignment="1">
      <alignment horizontal="center" vertical="center"/>
    </xf>
    <xf numFmtId="0" fontId="6" fillId="5" borderId="0" xfId="10" applyFont="1" applyFill="1" applyAlignment="1">
      <alignment horizontal="center" vertical="center"/>
    </xf>
    <xf numFmtId="0" fontId="6" fillId="0" borderId="0" xfId="10" applyFont="1" applyAlignment="1">
      <alignment vertical="center"/>
    </xf>
    <xf numFmtId="49" fontId="6" fillId="4" borderId="5" xfId="10" applyNumberFormat="1" applyFont="1" applyFill="1" applyBorder="1" applyAlignment="1">
      <alignment vertical="center"/>
    </xf>
    <xf numFmtId="0" fontId="6" fillId="8" borderId="5" xfId="10" applyFont="1" applyFill="1" applyBorder="1" applyAlignment="1">
      <alignment horizontal="center" vertical="center" wrapText="1"/>
    </xf>
    <xf numFmtId="49" fontId="6" fillId="5" borderId="5" xfId="10" applyNumberFormat="1" applyFont="1" applyFill="1" applyBorder="1" applyAlignment="1">
      <alignment horizontal="center" vertical="center" wrapText="1"/>
    </xf>
    <xf numFmtId="49" fontId="6" fillId="4" borderId="5" xfId="10" applyNumberFormat="1" applyFont="1" applyFill="1" applyBorder="1" applyAlignment="1">
      <alignment horizontal="center" vertical="center" wrapText="1"/>
    </xf>
    <xf numFmtId="0" fontId="10" fillId="0" borderId="0" xfId="10" applyFont="1" applyAlignment="1">
      <alignment vertical="center"/>
    </xf>
    <xf numFmtId="0" fontId="6" fillId="0" borderId="2" xfId="10" applyFont="1" applyBorder="1" applyAlignment="1">
      <alignment vertical="center"/>
    </xf>
    <xf numFmtId="0" fontId="3" fillId="0" borderId="0" xfId="10" applyFont="1" applyAlignment="1">
      <alignment vertical="center"/>
    </xf>
    <xf numFmtId="169" fontId="17" fillId="0" borderId="0" xfId="10" applyNumberFormat="1" applyFont="1" applyAlignment="1">
      <alignment horizontal="right" vertical="center" wrapText="1"/>
    </xf>
    <xf numFmtId="168" fontId="11" fillId="6" borderId="0" xfId="10" applyNumberFormat="1" applyFont="1" applyFill="1" applyAlignment="1">
      <alignment vertical="center"/>
    </xf>
    <xf numFmtId="168" fontId="18" fillId="6" borderId="0" xfId="10" applyNumberFormat="1" applyFont="1" applyFill="1" applyAlignment="1">
      <alignment horizontal="right" vertical="center" wrapText="1"/>
    </xf>
    <xf numFmtId="0" fontId="19" fillId="0" borderId="0" xfId="10" applyFont="1" applyAlignment="1">
      <alignment vertical="center"/>
    </xf>
    <xf numFmtId="0" fontId="20" fillId="0" borderId="0" xfId="10" applyFont="1" applyAlignment="1">
      <alignment vertical="center"/>
    </xf>
    <xf numFmtId="169" fontId="20" fillId="0" borderId="0" xfId="10" applyNumberFormat="1" applyFont="1" applyAlignment="1">
      <alignment horizontal="right" vertical="center" wrapText="1"/>
    </xf>
    <xf numFmtId="168" fontId="21" fillId="6" borderId="0" xfId="10" applyNumberFormat="1" applyFont="1" applyFill="1" applyAlignment="1">
      <alignment horizontal="right" vertical="center" wrapText="1"/>
    </xf>
    <xf numFmtId="169" fontId="20" fillId="0" borderId="0" xfId="10" applyNumberFormat="1" applyFont="1" applyAlignment="1">
      <alignment vertical="center"/>
    </xf>
    <xf numFmtId="0" fontId="11" fillId="0" borderId="0" xfId="10" applyFont="1" applyAlignment="1">
      <alignment vertical="center"/>
    </xf>
    <xf numFmtId="49" fontId="20" fillId="0" borderId="0" xfId="10" applyNumberFormat="1" applyFont="1" applyAlignment="1">
      <alignment vertical="center"/>
    </xf>
    <xf numFmtId="49" fontId="3" fillId="0" borderId="0" xfId="10" applyNumberFormat="1" applyFont="1" applyAlignment="1">
      <alignment vertical="center"/>
    </xf>
    <xf numFmtId="168" fontId="21" fillId="6" borderId="0" xfId="10" applyNumberFormat="1" applyFont="1" applyFill="1" applyAlignment="1">
      <alignment vertical="center"/>
    </xf>
    <xf numFmtId="169" fontId="10" fillId="0" borderId="0" xfId="10" applyNumberFormat="1" applyFont="1" applyAlignment="1">
      <alignment vertical="center"/>
    </xf>
    <xf numFmtId="0" fontId="7" fillId="0" borderId="0" xfId="10" applyFont="1" applyAlignment="1">
      <alignment vertical="center"/>
    </xf>
    <xf numFmtId="0" fontId="7" fillId="0" borderId="3" xfId="10" applyFont="1" applyBorder="1" applyAlignment="1">
      <alignment vertical="center"/>
    </xf>
    <xf numFmtId="169" fontId="7" fillId="0" borderId="3" xfId="10" applyNumberFormat="1" applyFont="1" applyBorder="1" applyAlignment="1">
      <alignment horizontal="right" vertical="center" wrapText="1"/>
    </xf>
    <xf numFmtId="168" fontId="22" fillId="6" borderId="3" xfId="10" applyNumberFormat="1" applyFont="1" applyFill="1" applyBorder="1" applyAlignment="1">
      <alignment horizontal="right" vertical="center" wrapText="1"/>
    </xf>
    <xf numFmtId="164" fontId="7" fillId="0" borderId="3" xfId="10" applyNumberFormat="1" applyFont="1" applyBorder="1" applyAlignment="1">
      <alignment horizontal="right" vertical="center" wrapText="1"/>
    </xf>
    <xf numFmtId="164" fontId="7" fillId="0" borderId="0" xfId="10" applyNumberFormat="1" applyFont="1" applyAlignment="1">
      <alignment horizontal="right" vertical="center" wrapText="1"/>
    </xf>
    <xf numFmtId="0" fontId="10" fillId="0" borderId="2" xfId="10" applyFont="1" applyBorder="1"/>
    <xf numFmtId="49" fontId="10" fillId="4" borderId="4" xfId="10" applyNumberFormat="1" applyFont="1" applyFill="1" applyBorder="1" applyAlignment="1">
      <alignment vertical="center" wrapText="1"/>
    </xf>
    <xf numFmtId="49" fontId="6" fillId="4" borderId="4" xfId="10" applyNumberFormat="1" applyFont="1" applyFill="1" applyBorder="1" applyAlignment="1">
      <alignment vertical="center" wrapText="1"/>
    </xf>
    <xf numFmtId="0" fontId="6" fillId="8" borderId="0" xfId="10" applyFont="1" applyFill="1"/>
    <xf numFmtId="49" fontId="6" fillId="4" borderId="0" xfId="10" applyNumberFormat="1" applyFont="1" applyFill="1" applyAlignment="1">
      <alignment vertical="center" wrapText="1"/>
    </xf>
    <xf numFmtId="49" fontId="6" fillId="4" borderId="5" xfId="10" applyNumberFormat="1" applyFont="1" applyFill="1" applyBorder="1" applyAlignment="1">
      <alignment vertical="center" wrapText="1"/>
    </xf>
    <xf numFmtId="0" fontId="6" fillId="4" borderId="5" xfId="10" applyFont="1" applyFill="1" applyBorder="1" applyAlignment="1">
      <alignment horizontal="center" vertical="center" wrapText="1"/>
    </xf>
    <xf numFmtId="0" fontId="6" fillId="8" borderId="0" xfId="10" applyFont="1" applyFill="1" applyAlignment="1">
      <alignment vertical="center"/>
    </xf>
    <xf numFmtId="166" fontId="11" fillId="6" borderId="0" xfId="10" applyNumberFormat="1" applyFont="1" applyFill="1" applyAlignment="1">
      <alignment horizontal="right" vertical="center" wrapText="1"/>
    </xf>
    <xf numFmtId="175" fontId="11" fillId="6" borderId="0" xfId="10" applyNumberFormat="1" applyFont="1" applyFill="1" applyAlignment="1">
      <alignment horizontal="right" vertical="center" wrapText="1"/>
    </xf>
    <xf numFmtId="169" fontId="10" fillId="0" borderId="0" xfId="10" applyNumberFormat="1" applyFont="1" applyAlignment="1">
      <alignment horizontal="right" vertical="center" wrapText="1"/>
    </xf>
    <xf numFmtId="0" fontId="7" fillId="0" borderId="3" xfId="10" applyFont="1" applyBorder="1" applyAlignment="1">
      <alignment horizontal="left" vertical="center"/>
    </xf>
    <xf numFmtId="166" fontId="22" fillId="6" borderId="3" xfId="10" applyNumberFormat="1" applyFont="1" applyFill="1" applyBorder="1" applyAlignment="1">
      <alignment horizontal="right" vertical="center" wrapText="1"/>
    </xf>
    <xf numFmtId="175" fontId="22" fillId="6" borderId="3" xfId="10" applyNumberFormat="1" applyFont="1" applyFill="1" applyBorder="1" applyAlignment="1">
      <alignment horizontal="right" vertical="center" wrapText="1"/>
    </xf>
    <xf numFmtId="0" fontId="10" fillId="0" borderId="0" xfId="10" applyFont="1" applyAlignment="1">
      <alignment vertical="center" wrapText="1"/>
    </xf>
    <xf numFmtId="0" fontId="20" fillId="0" borderId="0" xfId="10" applyFont="1" applyAlignment="1">
      <alignment horizontal="left" vertical="center" indent="1"/>
    </xf>
    <xf numFmtId="0" fontId="10" fillId="0" borderId="6" xfId="10" applyFont="1" applyBorder="1" applyAlignment="1">
      <alignment vertical="center"/>
    </xf>
    <xf numFmtId="0" fontId="10" fillId="0" borderId="6" xfId="10" applyFont="1" applyBorder="1" applyAlignment="1">
      <alignment vertical="center" wrapText="1"/>
    </xf>
    <xf numFmtId="168" fontId="11" fillId="0" borderId="6" xfId="10" applyNumberFormat="1" applyFont="1" applyBorder="1" applyAlignment="1">
      <alignment vertical="center" wrapText="1"/>
    </xf>
    <xf numFmtId="170" fontId="11" fillId="0" borderId="6" xfId="10" applyNumberFormat="1" applyFont="1" applyBorder="1" applyAlignment="1">
      <alignment vertical="center" wrapText="1"/>
    </xf>
    <xf numFmtId="0" fontId="10" fillId="0" borderId="7" xfId="10" applyFont="1" applyBorder="1" applyAlignment="1">
      <alignment vertical="center"/>
    </xf>
    <xf numFmtId="164" fontId="10" fillId="0" borderId="7" xfId="10" applyNumberFormat="1" applyFont="1" applyBorder="1" applyAlignment="1">
      <alignment vertical="center" wrapText="1"/>
    </xf>
    <xf numFmtId="168" fontId="11" fillId="0" borderId="0" xfId="10" applyNumberFormat="1" applyFont="1" applyAlignment="1">
      <alignment vertical="center"/>
    </xf>
    <xf numFmtId="168" fontId="11" fillId="0" borderId="7" xfId="10" applyNumberFormat="1" applyFont="1" applyBorder="1" applyAlignment="1">
      <alignment vertical="center" wrapText="1"/>
    </xf>
    <xf numFmtId="170" fontId="11" fillId="0" borderId="7" xfId="10" applyNumberFormat="1" applyFont="1" applyBorder="1" applyAlignment="1">
      <alignment horizontal="right" vertical="center" wrapText="1"/>
    </xf>
    <xf numFmtId="49" fontId="10" fillId="0" borderId="0" xfId="10" applyNumberFormat="1" applyFont="1" applyAlignment="1">
      <alignment vertical="center"/>
    </xf>
    <xf numFmtId="168" fontId="11" fillId="6" borderId="0" xfId="10" applyNumberFormat="1" applyFont="1" applyFill="1" applyAlignment="1">
      <alignment horizontal="right" vertical="center" wrapText="1"/>
    </xf>
    <xf numFmtId="0" fontId="10" fillId="0" borderId="0" xfId="10" applyFont="1" applyAlignment="1">
      <alignment horizontal="left" vertical="center" indent="1"/>
    </xf>
    <xf numFmtId="169" fontId="20" fillId="0" borderId="0" xfId="10" applyNumberFormat="1" applyFont="1" applyAlignment="1">
      <alignment horizontal="right" vertical="center"/>
    </xf>
    <xf numFmtId="49" fontId="20" fillId="0" borderId="0" xfId="10" applyNumberFormat="1" applyFont="1" applyAlignment="1">
      <alignment horizontal="left" vertical="center" indent="1"/>
    </xf>
    <xf numFmtId="49" fontId="4" fillId="0" borderId="2" xfId="10" applyNumberFormat="1" applyFont="1" applyBorder="1" applyAlignment="1">
      <alignment vertical="center"/>
    </xf>
    <xf numFmtId="169" fontId="6" fillId="0" borderId="2" xfId="4" applyNumberFormat="1" applyFont="1" applyFill="1" applyBorder="1" applyAlignment="1">
      <alignment horizontal="right" vertical="center" wrapText="1"/>
    </xf>
    <xf numFmtId="166" fontId="8" fillId="6" borderId="2" xfId="10" applyNumberFormat="1" applyFont="1" applyFill="1" applyBorder="1" applyAlignment="1">
      <alignment horizontal="right" vertical="center" wrapText="1"/>
    </xf>
    <xf numFmtId="175" fontId="8" fillId="6" borderId="2" xfId="10" applyNumberFormat="1" applyFont="1" applyFill="1" applyBorder="1" applyAlignment="1">
      <alignment horizontal="right" vertical="center" wrapText="1"/>
    </xf>
    <xf numFmtId="169" fontId="6" fillId="0" borderId="2" xfId="10" applyNumberFormat="1" applyFont="1" applyBorder="1" applyAlignment="1">
      <alignment horizontal="right" vertical="center" wrapText="1"/>
    </xf>
    <xf numFmtId="169" fontId="20" fillId="0" borderId="0" xfId="4" applyNumberFormat="1" applyFont="1" applyFill="1" applyAlignment="1">
      <alignment horizontal="right" vertical="center" wrapText="1"/>
    </xf>
    <xf numFmtId="166" fontId="21" fillId="6" borderId="0" xfId="10" applyNumberFormat="1" applyFont="1" applyFill="1" applyAlignment="1">
      <alignment horizontal="right" vertical="center" wrapText="1"/>
    </xf>
    <xf numFmtId="175" fontId="21" fillId="6" borderId="0" xfId="10" applyNumberFormat="1" applyFont="1" applyFill="1" applyAlignment="1">
      <alignment horizontal="right" vertical="center" wrapText="1"/>
    </xf>
    <xf numFmtId="0" fontId="20" fillId="0" borderId="2" xfId="10" applyFont="1" applyBorder="1" applyAlignment="1">
      <alignment vertical="center"/>
    </xf>
    <xf numFmtId="49" fontId="20" fillId="0" borderId="2" xfId="10" applyNumberFormat="1" applyFont="1" applyBorder="1" applyAlignment="1">
      <alignment vertical="center"/>
    </xf>
    <xf numFmtId="169" fontId="20" fillId="0" borderId="2" xfId="4" applyNumberFormat="1" applyFont="1" applyFill="1" applyBorder="1" applyAlignment="1">
      <alignment horizontal="right" vertical="center" wrapText="1"/>
    </xf>
    <xf numFmtId="166" fontId="21" fillId="6" borderId="2" xfId="10" applyNumberFormat="1" applyFont="1" applyFill="1" applyBorder="1" applyAlignment="1">
      <alignment horizontal="right" vertical="center" wrapText="1"/>
    </xf>
    <xf numFmtId="175" fontId="21" fillId="6" borderId="2" xfId="10" applyNumberFormat="1" applyFont="1" applyFill="1" applyBorder="1" applyAlignment="1">
      <alignment horizontal="right" vertical="center" wrapText="1"/>
    </xf>
    <xf numFmtId="169" fontId="20" fillId="0" borderId="2" xfId="10" applyNumberFormat="1" applyFont="1" applyBorder="1" applyAlignment="1">
      <alignment horizontal="right" vertical="center" wrapText="1"/>
    </xf>
    <xf numFmtId="0" fontId="14" fillId="0" borderId="0" xfId="4" applyFont="1" applyFill="1"/>
    <xf numFmtId="173" fontId="10" fillId="0" borderId="0" xfId="10" applyNumberFormat="1" applyFont="1"/>
    <xf numFmtId="0" fontId="6" fillId="12" borderId="4" xfId="13" applyFont="1" applyFill="1" applyBorder="1" applyAlignment="1">
      <alignment horizontal="center" vertical="center"/>
    </xf>
    <xf numFmtId="17" fontId="31" fillId="12" borderId="5" xfId="14" quotePrefix="1" applyNumberFormat="1" applyFont="1" applyFill="1" applyBorder="1" applyAlignment="1">
      <alignment horizontal="center" vertical="center"/>
    </xf>
    <xf numFmtId="17" fontId="31" fillId="13" borderId="5" xfId="14" quotePrefix="1" applyNumberFormat="1" applyFont="1" applyFill="1" applyBorder="1" applyAlignment="1">
      <alignment horizontal="center" vertical="center"/>
    </xf>
    <xf numFmtId="17" fontId="29" fillId="12" borderId="5" xfId="13" applyNumberFormat="1" applyFont="1" applyFill="1" applyBorder="1" applyAlignment="1">
      <alignment horizontal="center" vertical="center"/>
    </xf>
    <xf numFmtId="0" fontId="29" fillId="0" borderId="2" xfId="13" applyFont="1" applyBorder="1" applyAlignment="1">
      <alignment vertical="center"/>
    </xf>
    <xf numFmtId="0" fontId="29" fillId="0" borderId="8" xfId="13" applyFont="1" applyBorder="1" applyAlignment="1">
      <alignment vertical="center"/>
    </xf>
    <xf numFmtId="0" fontId="31" fillId="6" borderId="8" xfId="13" applyFont="1" applyFill="1" applyBorder="1" applyAlignment="1">
      <alignment vertical="center"/>
    </xf>
    <xf numFmtId="0" fontId="43" fillId="10" borderId="8" xfId="13" applyFont="1" applyFill="1" applyBorder="1" applyAlignment="1">
      <alignment vertical="center"/>
    </xf>
    <xf numFmtId="0" fontId="29" fillId="6" borderId="8" xfId="13" applyFont="1" applyFill="1" applyBorder="1" applyAlignment="1">
      <alignment vertical="center"/>
    </xf>
    <xf numFmtId="0" fontId="29" fillId="6" borderId="2" xfId="13" applyFont="1" applyFill="1" applyBorder="1" applyAlignment="1">
      <alignment vertical="center"/>
    </xf>
    <xf numFmtId="0" fontId="28" fillId="0" borderId="0" xfId="13" applyFont="1" applyAlignment="1">
      <alignment vertical="center"/>
    </xf>
    <xf numFmtId="0" fontId="24" fillId="0" borderId="0" xfId="13" applyFont="1" applyAlignment="1">
      <alignment vertical="center"/>
    </xf>
    <xf numFmtId="0" fontId="51" fillId="0" borderId="0" xfId="13" applyFont="1" applyAlignment="1">
      <alignment vertical="center"/>
    </xf>
    <xf numFmtId="178" fontId="26" fillId="0" borderId="0" xfId="13" applyNumberFormat="1" applyFont="1" applyAlignment="1">
      <alignment vertical="center"/>
    </xf>
    <xf numFmtId="178" fontId="26" fillId="6" borderId="0" xfId="13" applyNumberFormat="1" applyFont="1" applyFill="1" applyAlignment="1">
      <alignment vertical="center"/>
    </xf>
    <xf numFmtId="178" fontId="45" fillId="10" borderId="0" xfId="13" applyNumberFormat="1" applyFont="1" applyFill="1" applyAlignment="1">
      <alignment vertical="center"/>
    </xf>
    <xf numFmtId="178" fontId="26" fillId="6" borderId="0" xfId="12" applyNumberFormat="1" applyFont="1" applyFill="1" applyAlignment="1">
      <alignment vertical="center"/>
    </xf>
    <xf numFmtId="178" fontId="26" fillId="0" borderId="0" xfId="12" applyNumberFormat="1" applyFont="1" applyAlignment="1">
      <alignment horizontal="right" vertical="center"/>
    </xf>
    <xf numFmtId="0" fontId="26" fillId="6" borderId="0" xfId="12" applyFont="1" applyFill="1" applyAlignment="1">
      <alignment horizontal="right" vertical="center"/>
    </xf>
    <xf numFmtId="178" fontId="26" fillId="6" borderId="0" xfId="12" applyNumberFormat="1" applyFont="1" applyFill="1" applyAlignment="1">
      <alignment horizontal="right" vertical="center"/>
    </xf>
    <xf numFmtId="176" fontId="26" fillId="0" borderId="0" xfId="13" applyNumberFormat="1" applyFont="1" applyAlignment="1">
      <alignment vertical="center"/>
    </xf>
    <xf numFmtId="176" fontId="26" fillId="6" borderId="0" xfId="13" applyNumberFormat="1" applyFont="1" applyFill="1" applyAlignment="1">
      <alignment vertical="center"/>
    </xf>
    <xf numFmtId="176" fontId="45" fillId="10" borderId="0" xfId="13" applyNumberFormat="1" applyFont="1" applyFill="1" applyAlignment="1">
      <alignment vertical="center"/>
    </xf>
    <xf numFmtId="176" fontId="26" fillId="6" borderId="0" xfId="12" applyNumberFormat="1" applyFont="1" applyFill="1" applyAlignment="1">
      <alignment vertical="center"/>
    </xf>
    <xf numFmtId="176" fontId="26" fillId="0" borderId="0" xfId="12" applyNumberFormat="1" applyFont="1" applyAlignment="1">
      <alignment vertical="center"/>
    </xf>
    <xf numFmtId="176" fontId="52" fillId="6" borderId="0" xfId="12" applyNumberFormat="1" applyFont="1" applyFill="1" applyAlignment="1">
      <alignment vertical="center"/>
    </xf>
    <xf numFmtId="176" fontId="45" fillId="10" borderId="0" xfId="12" applyNumberFormat="1" applyFont="1" applyFill="1" applyAlignment="1">
      <alignment vertical="center"/>
    </xf>
    <xf numFmtId="176" fontId="28" fillId="6" borderId="0" xfId="12" applyNumberFormat="1" applyFont="1" applyFill="1" applyAlignment="1">
      <alignment vertical="center"/>
    </xf>
    <xf numFmtId="0" fontId="53" fillId="0" borderId="2" xfId="13" applyFont="1" applyBorder="1" applyAlignment="1">
      <alignment vertical="center"/>
    </xf>
    <xf numFmtId="0" fontId="31" fillId="0" borderId="2" xfId="13" applyFont="1" applyBorder="1" applyAlignment="1">
      <alignment vertical="center"/>
    </xf>
    <xf numFmtId="0" fontId="54" fillId="6" borderId="2" xfId="13" applyFont="1" applyFill="1" applyBorder="1" applyAlignment="1">
      <alignment vertical="center"/>
    </xf>
    <xf numFmtId="0" fontId="43" fillId="10" borderId="2" xfId="13" applyFont="1" applyFill="1" applyBorder="1" applyAlignment="1">
      <alignment vertical="center"/>
    </xf>
    <xf numFmtId="0" fontId="31" fillId="6" borderId="2" xfId="13" applyFont="1" applyFill="1" applyBorder="1" applyAlignment="1">
      <alignment vertical="center"/>
    </xf>
    <xf numFmtId="176" fontId="28" fillId="6" borderId="2" xfId="12" applyNumberFormat="1" applyFont="1" applyFill="1" applyBorder="1" applyAlignment="1">
      <alignment vertical="center"/>
    </xf>
    <xf numFmtId="178" fontId="26" fillId="6" borderId="0" xfId="12" quotePrefix="1" applyNumberFormat="1" applyFont="1" applyFill="1" applyAlignment="1">
      <alignment horizontal="right" vertical="center"/>
    </xf>
    <xf numFmtId="178" fontId="26" fillId="0" borderId="0" xfId="12" applyNumberFormat="1" applyFont="1" applyAlignment="1">
      <alignment vertical="center"/>
    </xf>
    <xf numFmtId="176" fontId="52" fillId="6" borderId="0" xfId="13" applyNumberFormat="1" applyFont="1" applyFill="1" applyAlignment="1">
      <alignment vertical="center"/>
    </xf>
    <xf numFmtId="176" fontId="26" fillId="0" borderId="2" xfId="12" applyNumberFormat="1" applyFont="1" applyBorder="1" applyAlignment="1">
      <alignment vertical="center"/>
    </xf>
    <xf numFmtId="176" fontId="52" fillId="6" borderId="2" xfId="12" applyNumberFormat="1" applyFont="1" applyFill="1" applyBorder="1" applyAlignment="1">
      <alignment vertical="center"/>
    </xf>
    <xf numFmtId="176" fontId="45" fillId="10" borderId="2" xfId="12" applyNumberFormat="1" applyFont="1" applyFill="1" applyBorder="1" applyAlignment="1">
      <alignment vertical="center"/>
    </xf>
    <xf numFmtId="176" fontId="26" fillId="6" borderId="2" xfId="12" applyNumberFormat="1" applyFont="1" applyFill="1" applyBorder="1" applyAlignment="1">
      <alignment vertical="center"/>
    </xf>
    <xf numFmtId="0" fontId="29" fillId="0" borderId="2" xfId="15" applyFont="1" applyBorder="1" applyAlignment="1">
      <alignment vertical="center"/>
    </xf>
    <xf numFmtId="0" fontId="28" fillId="0" borderId="2" xfId="13" applyFont="1" applyBorder="1" applyAlignment="1">
      <alignment vertical="center"/>
    </xf>
    <xf numFmtId="0" fontId="51" fillId="0" borderId="2" xfId="13" applyFont="1" applyBorder="1" applyAlignment="1">
      <alignment vertical="center"/>
    </xf>
    <xf numFmtId="0" fontId="28" fillId="0" borderId="2" xfId="15" applyFont="1" applyBorder="1" applyAlignment="1">
      <alignment vertical="center"/>
    </xf>
    <xf numFmtId="0" fontId="24" fillId="0" borderId="2" xfId="13" applyFont="1" applyBorder="1" applyAlignment="1">
      <alignment vertical="center"/>
    </xf>
    <xf numFmtId="0" fontId="51" fillId="0" borderId="2" xfId="15" applyFont="1" applyBorder="1" applyAlignment="1">
      <alignment vertical="center"/>
    </xf>
    <xf numFmtId="176" fontId="26" fillId="0" borderId="2" xfId="13" applyNumberFormat="1" applyFont="1" applyBorder="1" applyAlignment="1">
      <alignment vertical="center"/>
    </xf>
    <xf numFmtId="176" fontId="26" fillId="6" borderId="2" xfId="13" applyNumberFormat="1" applyFont="1" applyFill="1" applyBorder="1" applyAlignment="1">
      <alignment vertical="center"/>
    </xf>
    <xf numFmtId="176" fontId="45" fillId="10" borderId="2" xfId="13" applyNumberFormat="1" applyFont="1" applyFill="1" applyBorder="1" applyAlignment="1">
      <alignment vertical="center"/>
    </xf>
    <xf numFmtId="178" fontId="26" fillId="6" borderId="2" xfId="12" quotePrefix="1" applyNumberFormat="1" applyFont="1" applyFill="1" applyBorder="1" applyAlignment="1">
      <alignment horizontal="right" vertical="center"/>
    </xf>
    <xf numFmtId="0" fontId="28" fillId="0" borderId="0" xfId="11" applyFont="1" applyAlignment="1">
      <alignment vertical="center"/>
    </xf>
    <xf numFmtId="0" fontId="24" fillId="0" borderId="0" xfId="11" applyFont="1" applyAlignment="1">
      <alignment vertical="center"/>
    </xf>
    <xf numFmtId="166" fontId="28" fillId="0" borderId="0" xfId="11" applyNumberFormat="1" applyFont="1" applyAlignment="1">
      <alignment vertical="center"/>
    </xf>
    <xf numFmtId="176" fontId="28" fillId="0" borderId="0" xfId="11" applyNumberFormat="1" applyFont="1" applyAlignment="1">
      <alignment vertical="center"/>
    </xf>
    <xf numFmtId="0" fontId="55" fillId="0" borderId="0" xfId="11" applyFont="1" applyAlignment="1">
      <alignment vertical="center"/>
    </xf>
    <xf numFmtId="0" fontId="55" fillId="0" borderId="0" xfId="13" applyFont="1"/>
    <xf numFmtId="0" fontId="10" fillId="0" borderId="0" xfId="10" applyFont="1" applyAlignment="1">
      <alignment horizontal="left" vertical="center"/>
    </xf>
    <xf numFmtId="169" fontId="10" fillId="0" borderId="0" xfId="10" applyNumberFormat="1" applyFont="1" applyAlignment="1">
      <alignment vertical="center" wrapText="1"/>
    </xf>
    <xf numFmtId="166" fontId="11" fillId="6" borderId="0" xfId="10" applyNumberFormat="1" applyFont="1" applyFill="1" applyAlignment="1">
      <alignment vertical="center" wrapText="1"/>
    </xf>
    <xf numFmtId="164" fontId="10" fillId="0" borderId="0" xfId="10" applyNumberFormat="1" applyFont="1" applyAlignment="1">
      <alignment vertical="center" wrapText="1"/>
    </xf>
    <xf numFmtId="166" fontId="10" fillId="6" borderId="0" xfId="10" applyNumberFormat="1" applyFont="1" applyFill="1" applyAlignment="1">
      <alignment vertical="center" wrapText="1"/>
    </xf>
    <xf numFmtId="175" fontId="10" fillId="6" borderId="0" xfId="10" applyNumberFormat="1" applyFont="1" applyFill="1" applyAlignment="1">
      <alignment horizontal="right" vertical="center" wrapText="1"/>
    </xf>
    <xf numFmtId="0" fontId="10" fillId="0" borderId="2" xfId="10" applyFont="1" applyBorder="1" applyAlignment="1">
      <alignment horizontal="left" vertical="center"/>
    </xf>
    <xf numFmtId="169" fontId="10" fillId="0" borderId="2" xfId="10" applyNumberFormat="1" applyFont="1" applyBorder="1" applyAlignment="1">
      <alignment vertical="center" wrapText="1"/>
    </xf>
    <xf numFmtId="166" fontId="10" fillId="6" borderId="2" xfId="10" applyNumberFormat="1" applyFont="1" applyFill="1" applyBorder="1" applyAlignment="1">
      <alignment vertical="center" wrapText="1"/>
    </xf>
    <xf numFmtId="175" fontId="10" fillId="6" borderId="2" xfId="10" applyNumberFormat="1" applyFont="1" applyFill="1" applyBorder="1" applyAlignment="1">
      <alignment horizontal="right" vertical="center" wrapText="1"/>
    </xf>
    <xf numFmtId="0" fontId="7" fillId="0" borderId="2" xfId="10" applyFont="1" applyBorder="1" applyAlignment="1">
      <alignment horizontal="left" vertical="center"/>
    </xf>
    <xf numFmtId="169" fontId="7" fillId="0" borderId="2" xfId="10" applyNumberFormat="1" applyFont="1" applyBorder="1" applyAlignment="1">
      <alignment vertical="center" wrapText="1"/>
    </xf>
    <xf numFmtId="166" fontId="22" fillId="6" borderId="2" xfId="10" applyNumberFormat="1" applyFont="1" applyFill="1" applyBorder="1" applyAlignment="1">
      <alignment vertical="center" wrapText="1"/>
    </xf>
    <xf numFmtId="175" fontId="22" fillId="6" borderId="2" xfId="10" applyNumberFormat="1" applyFont="1" applyFill="1" applyBorder="1" applyAlignment="1">
      <alignment horizontal="right" vertical="center" wrapText="1"/>
    </xf>
    <xf numFmtId="164" fontId="7" fillId="0" borderId="3" xfId="10" applyNumberFormat="1" applyFont="1" applyBorder="1" applyAlignment="1">
      <alignment vertical="center" wrapText="1"/>
    </xf>
    <xf numFmtId="0" fontId="6" fillId="8" borderId="0" xfId="10" applyFont="1" applyFill="1" applyAlignment="1">
      <alignment horizontal="center" vertical="center" wrapText="1"/>
    </xf>
    <xf numFmtId="49" fontId="6" fillId="5" borderId="0" xfId="10" applyNumberFormat="1" applyFont="1" applyFill="1" applyAlignment="1">
      <alignment horizontal="center" vertical="center" wrapText="1"/>
    </xf>
    <xf numFmtId="0" fontId="7" fillId="0" borderId="10" xfId="10" applyFont="1" applyBorder="1" applyAlignment="1">
      <alignment horizontal="left" vertical="center"/>
    </xf>
    <xf numFmtId="0" fontId="7" fillId="0" borderId="10" xfId="10" applyFont="1" applyBorder="1" applyAlignment="1">
      <alignment vertical="center"/>
    </xf>
    <xf numFmtId="169" fontId="7" fillId="0" borderId="10" xfId="10" applyNumberFormat="1" applyFont="1" applyBorder="1" applyAlignment="1">
      <alignment horizontal="right" vertical="center" wrapText="1"/>
    </xf>
    <xf numFmtId="166" fontId="22" fillId="6" borderId="10" xfId="10" applyNumberFormat="1" applyFont="1" applyFill="1" applyBorder="1" applyAlignment="1">
      <alignment horizontal="right" vertical="center" wrapText="1"/>
    </xf>
    <xf numFmtId="175" fontId="22" fillId="6" borderId="10" xfId="10" applyNumberFormat="1" applyFont="1" applyFill="1" applyBorder="1" applyAlignment="1">
      <alignment horizontal="right" vertical="center" wrapText="1"/>
    </xf>
    <xf numFmtId="0" fontId="3" fillId="0" borderId="2" xfId="10" applyFont="1" applyBorder="1" applyAlignment="1">
      <alignment vertical="center"/>
    </xf>
    <xf numFmtId="0" fontId="10" fillId="0" borderId="2" xfId="10" applyFont="1" applyBorder="1" applyAlignment="1">
      <alignment vertical="center"/>
    </xf>
    <xf numFmtId="169" fontId="10" fillId="0" borderId="2" xfId="4" applyNumberFormat="1" applyFont="1" applyFill="1" applyBorder="1" applyAlignment="1">
      <alignment horizontal="right" vertical="center" wrapText="1"/>
    </xf>
    <xf numFmtId="166" fontId="11" fillId="6" borderId="2" xfId="10" applyNumberFormat="1" applyFont="1" applyFill="1" applyBorder="1" applyAlignment="1">
      <alignment horizontal="right" vertical="center" wrapText="1"/>
    </xf>
    <xf numFmtId="175" fontId="11" fillId="6" borderId="2" xfId="10" applyNumberFormat="1" applyFont="1" applyFill="1" applyBorder="1" applyAlignment="1">
      <alignment horizontal="right" vertical="center" wrapText="1"/>
    </xf>
    <xf numFmtId="169" fontId="10" fillId="0" borderId="2" xfId="10" applyNumberFormat="1" applyFont="1" applyBorder="1" applyAlignment="1">
      <alignment horizontal="right" vertical="center" wrapText="1"/>
    </xf>
    <xf numFmtId="0" fontId="10" fillId="0" borderId="0" xfId="16" applyFont="1"/>
    <xf numFmtId="49" fontId="16" fillId="0" borderId="2" xfId="10" applyNumberFormat="1" applyFont="1" applyBorder="1" applyAlignment="1">
      <alignment horizontal="left" vertical="center" indent="1"/>
    </xf>
    <xf numFmtId="0" fontId="8" fillId="0" borderId="2" xfId="10" applyFont="1" applyBorder="1" applyAlignment="1">
      <alignment vertical="center"/>
    </xf>
    <xf numFmtId="169" fontId="8" fillId="0" borderId="2" xfId="4" applyNumberFormat="1" applyFont="1" applyFill="1" applyBorder="1" applyAlignment="1">
      <alignment horizontal="right" vertical="center" wrapText="1"/>
    </xf>
    <xf numFmtId="169" fontId="8" fillId="0" borderId="2" xfId="10" applyNumberFormat="1" applyFont="1" applyBorder="1" applyAlignment="1">
      <alignment horizontal="right" vertical="center" wrapText="1"/>
    </xf>
    <xf numFmtId="0" fontId="33" fillId="0" borderId="0" xfId="10" applyFont="1" applyAlignment="1">
      <alignment horizontal="left" vertical="center" indent="1"/>
    </xf>
    <xf numFmtId="169" fontId="11" fillId="0" borderId="0" xfId="4" applyNumberFormat="1" applyFont="1" applyFill="1" applyAlignment="1">
      <alignment horizontal="right" vertical="center" wrapText="1"/>
    </xf>
    <xf numFmtId="169" fontId="11" fillId="0" borderId="0" xfId="10" applyNumberFormat="1" applyFont="1" applyAlignment="1">
      <alignment horizontal="right" vertical="center" wrapText="1"/>
    </xf>
    <xf numFmtId="0" fontId="33" fillId="0" borderId="2" xfId="10" applyFont="1" applyBorder="1" applyAlignment="1">
      <alignment horizontal="left" vertical="center" indent="1"/>
    </xf>
    <xf numFmtId="0" fontId="11" fillId="0" borderId="2" xfId="10" applyFont="1" applyBorder="1" applyAlignment="1">
      <alignment vertical="center"/>
    </xf>
    <xf numFmtId="169" fontId="11" fillId="0" borderId="2" xfId="4" applyNumberFormat="1" applyFont="1" applyFill="1" applyBorder="1" applyAlignment="1">
      <alignment horizontal="right" vertical="center" wrapText="1"/>
    </xf>
    <xf numFmtId="169" fontId="11" fillId="0" borderId="2" xfId="10" applyNumberFormat="1" applyFont="1" applyBorder="1" applyAlignment="1">
      <alignment horizontal="right" vertical="center" wrapText="1"/>
    </xf>
    <xf numFmtId="49" fontId="10" fillId="0" borderId="4" xfId="10" applyNumberFormat="1" applyFont="1" applyBorder="1" applyAlignment="1">
      <alignment vertical="center" wrapText="1"/>
    </xf>
    <xf numFmtId="49" fontId="6" fillId="0" borderId="4" xfId="10" applyNumberFormat="1" applyFont="1" applyBorder="1" applyAlignment="1">
      <alignment vertical="center" wrapText="1"/>
    </xf>
    <xf numFmtId="0" fontId="6" fillId="0" borderId="3" xfId="10" applyFont="1" applyBorder="1" applyAlignment="1">
      <alignment horizontal="centerContinuous" vertical="center"/>
    </xf>
    <xf numFmtId="0" fontId="6" fillId="0" borderId="4" xfId="10" applyFont="1" applyBorder="1" applyAlignment="1">
      <alignment horizontal="center" vertical="center"/>
    </xf>
    <xf numFmtId="49" fontId="6" fillId="0" borderId="0" xfId="10" applyNumberFormat="1" applyFont="1" applyAlignment="1">
      <alignment vertical="center" wrapText="1"/>
    </xf>
    <xf numFmtId="0" fontId="6" fillId="0" borderId="0" xfId="10" applyFont="1" applyAlignment="1">
      <alignment horizontal="center" vertical="center"/>
    </xf>
    <xf numFmtId="0" fontId="6" fillId="0" borderId="0" xfId="10" applyFont="1" applyAlignment="1">
      <alignment horizontal="center" vertical="center" wrapText="1"/>
    </xf>
    <xf numFmtId="0" fontId="6" fillId="6" borderId="0" xfId="10" applyFont="1" applyFill="1" applyAlignment="1">
      <alignment horizontal="centerContinuous" vertical="center" wrapText="1"/>
    </xf>
    <xf numFmtId="0" fontId="6" fillId="0" borderId="4" xfId="10" applyFont="1" applyBorder="1" applyAlignment="1">
      <alignment horizontal="centerContinuous" vertical="center"/>
    </xf>
    <xf numFmtId="0" fontId="6" fillId="6" borderId="0" xfId="10" applyFont="1" applyFill="1" applyAlignment="1">
      <alignment horizontal="centerContinuous" vertical="center"/>
    </xf>
    <xf numFmtId="49" fontId="6" fillId="0" borderId="5" xfId="10" applyNumberFormat="1" applyFont="1" applyBorder="1" applyAlignment="1">
      <alignment vertical="center" wrapText="1"/>
    </xf>
    <xf numFmtId="0" fontId="6" fillId="0" borderId="5" xfId="10" applyFont="1" applyBorder="1" applyAlignment="1">
      <alignment horizontal="center" vertical="center" wrapText="1"/>
    </xf>
    <xf numFmtId="49" fontId="6" fillId="6" borderId="5" xfId="10" applyNumberFormat="1" applyFont="1" applyFill="1" applyBorder="1" applyAlignment="1">
      <alignment horizontal="center" vertical="center" wrapText="1"/>
    </xf>
    <xf numFmtId="0" fontId="7" fillId="4" borderId="2" xfId="10" applyFont="1" applyFill="1" applyBorder="1" applyAlignment="1">
      <alignment horizontal="left" vertical="center"/>
    </xf>
    <xf numFmtId="0" fontId="7" fillId="4" borderId="2" xfId="10" applyFont="1" applyFill="1" applyBorder="1" applyAlignment="1">
      <alignment vertical="center"/>
    </xf>
    <xf numFmtId="169" fontId="7" fillId="4" borderId="2" xfId="4" applyNumberFormat="1" applyFont="1" applyFill="1" applyBorder="1" applyAlignment="1">
      <alignment horizontal="right" vertical="center" wrapText="1"/>
    </xf>
    <xf numFmtId="166" fontId="7" fillId="5" borderId="2" xfId="10" applyNumberFormat="1" applyFont="1" applyFill="1" applyBorder="1" applyAlignment="1">
      <alignment horizontal="right" vertical="center" wrapText="1"/>
    </xf>
    <xf numFmtId="170" fontId="7" fillId="5" borderId="2" xfId="10" applyNumberFormat="1" applyFont="1" applyFill="1" applyBorder="1" applyAlignment="1">
      <alignment horizontal="right" vertical="center" wrapText="1"/>
    </xf>
    <xf numFmtId="169" fontId="7" fillId="4" borderId="2" xfId="10" applyNumberFormat="1" applyFont="1" applyFill="1" applyBorder="1" applyAlignment="1">
      <alignment horizontal="right" vertical="center" wrapText="1"/>
    </xf>
    <xf numFmtId="0" fontId="6" fillId="14" borderId="3" xfId="10" applyFont="1" applyFill="1" applyBorder="1" applyAlignment="1">
      <alignment horizontal="left" vertical="center"/>
    </xf>
    <xf numFmtId="0" fontId="6" fillId="14" borderId="3" xfId="10" applyFont="1" applyFill="1" applyBorder="1" applyAlignment="1">
      <alignment vertical="center"/>
    </xf>
    <xf numFmtId="169" fontId="6" fillId="14" borderId="3" xfId="4" applyNumberFormat="1" applyFont="1" applyFill="1" applyBorder="1" applyAlignment="1">
      <alignment horizontal="right" vertical="center" wrapText="1"/>
    </xf>
    <xf numFmtId="166" fontId="6" fillId="4" borderId="3" xfId="10" applyNumberFormat="1" applyFont="1" applyFill="1" applyBorder="1" applyAlignment="1">
      <alignment horizontal="right" vertical="center" wrapText="1"/>
    </xf>
    <xf numFmtId="170" fontId="6" fillId="4" borderId="3" xfId="10" applyNumberFormat="1" applyFont="1" applyFill="1" applyBorder="1" applyAlignment="1">
      <alignment horizontal="right" vertical="center" wrapText="1"/>
    </xf>
    <xf numFmtId="176" fontId="6" fillId="0" borderId="0" xfId="10" applyNumberFormat="1" applyFont="1" applyAlignment="1">
      <alignment horizontal="right" vertical="center" wrapText="1"/>
    </xf>
    <xf numFmtId="169" fontId="6" fillId="14" borderId="3" xfId="10" applyNumberFormat="1" applyFont="1" applyFill="1" applyBorder="1" applyAlignment="1">
      <alignment horizontal="right" vertical="center" wrapText="1"/>
    </xf>
    <xf numFmtId="0" fontId="6" fillId="0" borderId="3" xfId="10" applyFont="1" applyBorder="1" applyAlignment="1">
      <alignment horizontal="left" vertical="center"/>
    </xf>
    <xf numFmtId="0" fontId="6" fillId="0" borderId="3" xfId="10" applyFont="1" applyBorder="1" applyAlignment="1">
      <alignment vertical="center"/>
    </xf>
    <xf numFmtId="169" fontId="6" fillId="0" borderId="3" xfId="4" applyNumberFormat="1" applyFont="1" applyFill="1" applyBorder="1" applyAlignment="1">
      <alignment horizontal="right" vertical="center" wrapText="1"/>
    </xf>
    <xf numFmtId="166" fontId="6" fillId="6" borderId="3" xfId="10" applyNumberFormat="1" applyFont="1" applyFill="1" applyBorder="1" applyAlignment="1">
      <alignment horizontal="right" vertical="center" wrapText="1"/>
    </xf>
    <xf numFmtId="170" fontId="6" fillId="6" borderId="3" xfId="10" applyNumberFormat="1" applyFont="1" applyFill="1" applyBorder="1" applyAlignment="1">
      <alignment horizontal="right" vertical="center" wrapText="1"/>
    </xf>
    <xf numFmtId="169" fontId="6" fillId="0" borderId="3" xfId="10" applyNumberFormat="1" applyFont="1" applyBorder="1" applyAlignment="1">
      <alignment horizontal="right" vertical="center" wrapText="1"/>
    </xf>
    <xf numFmtId="49" fontId="6" fillId="0" borderId="0" xfId="10" applyNumberFormat="1" applyFont="1" applyAlignment="1">
      <alignment horizontal="center" vertical="center" wrapText="1"/>
    </xf>
    <xf numFmtId="49" fontId="6" fillId="0" borderId="0" xfId="10" applyNumberFormat="1" applyFont="1" applyAlignment="1">
      <alignment horizontal="left" vertical="center"/>
    </xf>
    <xf numFmtId="0" fontId="6" fillId="0" borderId="0" xfId="10" applyFont="1" applyAlignment="1">
      <alignment vertical="center" wrapText="1"/>
    </xf>
    <xf numFmtId="169" fontId="6" fillId="0" borderId="0" xfId="4" applyNumberFormat="1" applyFont="1" applyFill="1" applyAlignment="1">
      <alignment horizontal="right" vertical="center" wrapText="1"/>
    </xf>
    <xf numFmtId="166" fontId="6" fillId="6" borderId="0" xfId="10" applyNumberFormat="1" applyFont="1" applyFill="1" applyAlignment="1">
      <alignment horizontal="right" vertical="center" wrapText="1"/>
    </xf>
    <xf numFmtId="170" fontId="6" fillId="6" borderId="0" xfId="10" applyNumberFormat="1" applyFont="1" applyFill="1" applyAlignment="1">
      <alignment horizontal="right" vertical="center" wrapText="1"/>
    </xf>
    <xf numFmtId="49" fontId="10" fillId="0" borderId="0" xfId="10" applyNumberFormat="1" applyFont="1" applyAlignment="1">
      <alignment horizontal="center" vertical="center" wrapText="1"/>
    </xf>
    <xf numFmtId="166" fontId="10" fillId="6" borderId="0" xfId="10" applyNumberFormat="1" applyFont="1" applyFill="1" applyAlignment="1">
      <alignment horizontal="right" vertical="center" wrapText="1"/>
    </xf>
    <xf numFmtId="170" fontId="10" fillId="6" borderId="0" xfId="10" applyNumberFormat="1" applyFont="1" applyFill="1" applyAlignment="1">
      <alignment horizontal="right" vertical="center" wrapText="1"/>
    </xf>
    <xf numFmtId="176" fontId="10" fillId="0" borderId="0" xfId="10" applyNumberFormat="1" applyFont="1" applyAlignment="1">
      <alignment horizontal="right" vertical="center" wrapText="1"/>
    </xf>
    <xf numFmtId="0" fontId="10" fillId="0" borderId="0" xfId="10" applyFont="1" applyAlignment="1">
      <alignment horizontal="center" vertical="center" wrapText="1"/>
    </xf>
    <xf numFmtId="0" fontId="6" fillId="0" borderId="2" xfId="10" applyFont="1" applyBorder="1" applyAlignment="1">
      <alignment horizontal="center" vertical="center" wrapText="1"/>
    </xf>
    <xf numFmtId="0" fontId="6" fillId="0" borderId="2" xfId="10" applyFont="1" applyBorder="1" applyAlignment="1">
      <alignment horizontal="left" vertical="center"/>
    </xf>
    <xf numFmtId="0" fontId="6" fillId="0" borderId="2" xfId="10" applyFont="1" applyBorder="1" applyAlignment="1">
      <alignment vertical="center" wrapText="1"/>
    </xf>
    <xf numFmtId="166" fontId="6" fillId="6" borderId="2" xfId="10" applyNumberFormat="1" applyFont="1" applyFill="1" applyBorder="1" applyAlignment="1">
      <alignment horizontal="right" vertical="center" wrapText="1"/>
    </xf>
    <xf numFmtId="170" fontId="6" fillId="6" borderId="2" xfId="10" applyNumberFormat="1" applyFont="1" applyFill="1" applyBorder="1" applyAlignment="1">
      <alignment horizontal="right" vertical="center" wrapText="1"/>
    </xf>
    <xf numFmtId="176" fontId="6" fillId="0" borderId="2" xfId="10" applyNumberFormat="1" applyFont="1" applyBorder="1" applyAlignment="1">
      <alignment horizontal="right" vertical="center" wrapText="1"/>
    </xf>
    <xf numFmtId="169" fontId="6" fillId="0" borderId="0" xfId="10" applyNumberFormat="1" applyFont="1" applyAlignment="1">
      <alignment horizontal="right" vertical="center" wrapText="1"/>
    </xf>
    <xf numFmtId="169" fontId="7" fillId="4" borderId="2" xfId="10" applyNumberFormat="1" applyFont="1" applyFill="1" applyBorder="1" applyAlignment="1">
      <alignment vertical="center" wrapText="1"/>
    </xf>
    <xf numFmtId="166" fontId="22" fillId="5" borderId="2" xfId="10" applyNumberFormat="1" applyFont="1" applyFill="1" applyBorder="1" applyAlignment="1">
      <alignment vertical="center" wrapText="1"/>
    </xf>
    <xf numFmtId="175" fontId="22" fillId="5" borderId="2" xfId="10" applyNumberFormat="1" applyFont="1" applyFill="1" applyBorder="1" applyAlignment="1">
      <alignment horizontal="right" vertical="center" wrapText="1"/>
    </xf>
    <xf numFmtId="164" fontId="7" fillId="0" borderId="0" xfId="10" applyNumberFormat="1" applyFont="1" applyAlignment="1">
      <alignment vertical="center" wrapText="1"/>
    </xf>
    <xf numFmtId="0" fontId="6" fillId="14" borderId="2" xfId="10" applyFont="1" applyFill="1" applyBorder="1" applyAlignment="1">
      <alignment horizontal="left" vertical="center"/>
    </xf>
    <xf numFmtId="169" fontId="6" fillId="14" borderId="2" xfId="10" applyNumberFormat="1" applyFont="1" applyFill="1" applyBorder="1" applyAlignment="1">
      <alignment vertical="center" wrapText="1"/>
    </xf>
    <xf numFmtId="166" fontId="8" fillId="4" borderId="2" xfId="10" applyNumberFormat="1" applyFont="1" applyFill="1" applyBorder="1" applyAlignment="1">
      <alignment vertical="center" wrapText="1"/>
    </xf>
    <xf numFmtId="175" fontId="8" fillId="4" borderId="2" xfId="10" applyNumberFormat="1" applyFont="1" applyFill="1" applyBorder="1" applyAlignment="1">
      <alignment horizontal="right" vertical="center" wrapText="1"/>
    </xf>
    <xf numFmtId="164" fontId="6" fillId="0" borderId="0" xfId="10" applyNumberFormat="1" applyFont="1" applyAlignment="1">
      <alignment vertical="center" wrapText="1"/>
    </xf>
    <xf numFmtId="169" fontId="6" fillId="14" borderId="0" xfId="10" applyNumberFormat="1" applyFont="1" applyFill="1" applyAlignment="1">
      <alignment vertical="center" wrapText="1"/>
    </xf>
    <xf numFmtId="169" fontId="6" fillId="14" borderId="3" xfId="10" applyNumberFormat="1" applyFont="1" applyFill="1" applyBorder="1" applyAlignment="1">
      <alignment vertical="center" wrapText="1"/>
    </xf>
    <xf numFmtId="166" fontId="8" fillId="4" borderId="3" xfId="10" applyNumberFormat="1" applyFont="1" applyFill="1" applyBorder="1" applyAlignment="1">
      <alignment vertical="center" wrapText="1"/>
    </xf>
    <xf numFmtId="175" fontId="8" fillId="4" borderId="3" xfId="10" applyNumberFormat="1" applyFont="1" applyFill="1" applyBorder="1" applyAlignment="1">
      <alignment horizontal="right" vertical="center" wrapText="1"/>
    </xf>
    <xf numFmtId="0" fontId="6" fillId="0" borderId="8" xfId="10" applyFont="1" applyBorder="1" applyAlignment="1">
      <alignment horizontal="left" vertical="center"/>
    </xf>
    <xf numFmtId="169" fontId="6" fillId="0" borderId="8" xfId="10" applyNumberFormat="1" applyFont="1" applyBorder="1" applyAlignment="1">
      <alignment vertical="center" wrapText="1"/>
    </xf>
    <xf numFmtId="166" fontId="8" fillId="6" borderId="8" xfId="10" applyNumberFormat="1" applyFont="1" applyFill="1" applyBorder="1" applyAlignment="1">
      <alignment vertical="center" wrapText="1"/>
    </xf>
    <xf numFmtId="175" fontId="8" fillId="6" borderId="8" xfId="10" applyNumberFormat="1" applyFont="1" applyFill="1" applyBorder="1" applyAlignment="1">
      <alignment horizontal="right" vertical="center" wrapText="1"/>
    </xf>
    <xf numFmtId="0" fontId="10" fillId="0" borderId="0" xfId="18" applyFont="1"/>
    <xf numFmtId="0" fontId="10" fillId="4" borderId="4" xfId="10" applyFont="1" applyFill="1" applyBorder="1" applyAlignment="1">
      <alignment vertical="center" wrapText="1"/>
    </xf>
    <xf numFmtId="0" fontId="6" fillId="0" borderId="0" xfId="18" applyFont="1"/>
    <xf numFmtId="0" fontId="10" fillId="4" borderId="0" xfId="10" applyFont="1" applyFill="1" applyAlignment="1">
      <alignment vertical="center"/>
    </xf>
    <xf numFmtId="0" fontId="10" fillId="4" borderId="0" xfId="10" applyFont="1" applyFill="1" applyAlignment="1">
      <alignment vertical="center" wrapText="1"/>
    </xf>
    <xf numFmtId="0" fontId="7" fillId="0" borderId="15" xfId="18" applyFont="1" applyBorder="1" applyAlignment="1">
      <alignment vertical="center"/>
    </xf>
    <xf numFmtId="169" fontId="7" fillId="0" borderId="2" xfId="18" applyNumberFormat="1" applyFont="1" applyBorder="1" applyAlignment="1">
      <alignment vertical="center" wrapText="1"/>
    </xf>
    <xf numFmtId="166" fontId="7" fillId="6" borderId="2" xfId="18" applyNumberFormat="1" applyFont="1" applyFill="1" applyBorder="1" applyAlignment="1">
      <alignment vertical="center" wrapText="1"/>
    </xf>
    <xf numFmtId="175" fontId="7" fillId="6" borderId="2" xfId="5" applyNumberFormat="1" applyFont="1" applyFill="1" applyBorder="1" applyAlignment="1">
      <alignment horizontal="right" vertical="center" wrapText="1"/>
    </xf>
    <xf numFmtId="0" fontId="7" fillId="0" borderId="0" xfId="10" applyFont="1" applyAlignment="1">
      <alignment horizontal="center" vertical="center" wrapText="1"/>
    </xf>
    <xf numFmtId="49" fontId="10" fillId="0" borderId="3" xfId="10" applyNumberFormat="1" applyFont="1" applyBorder="1" applyAlignment="1">
      <alignment horizontal="left" vertical="center"/>
    </xf>
    <xf numFmtId="0" fontId="10" fillId="0" borderId="3" xfId="18" applyFont="1" applyBorder="1" applyAlignment="1">
      <alignment wrapText="1"/>
    </xf>
    <xf numFmtId="169" fontId="10" fillId="0" borderId="3" xfId="10" applyNumberFormat="1" applyFont="1" applyBorder="1" applyAlignment="1">
      <alignment horizontal="right" vertical="center" wrapText="1"/>
    </xf>
    <xf numFmtId="166" fontId="10" fillId="6" borderId="3" xfId="10" applyNumberFormat="1" applyFont="1" applyFill="1" applyBorder="1" applyAlignment="1">
      <alignment horizontal="right" vertical="center" wrapText="1"/>
    </xf>
    <xf numFmtId="175" fontId="10" fillId="6" borderId="3" xfId="10" applyNumberFormat="1" applyFont="1" applyFill="1" applyBorder="1" applyAlignment="1">
      <alignment horizontal="right" vertical="center" wrapText="1"/>
    </xf>
    <xf numFmtId="164" fontId="10" fillId="0" borderId="0" xfId="10" applyNumberFormat="1" applyFont="1" applyAlignment="1">
      <alignment horizontal="right" vertical="center" wrapText="1"/>
    </xf>
    <xf numFmtId="164" fontId="10" fillId="0" borderId="0" xfId="18" applyNumberFormat="1" applyFont="1"/>
    <xf numFmtId="0" fontId="7" fillId="0" borderId="2" xfId="18" applyFont="1" applyBorder="1" applyAlignment="1">
      <alignment vertical="center"/>
    </xf>
    <xf numFmtId="0" fontId="7" fillId="0" borderId="0" xfId="18" applyFont="1" applyAlignment="1">
      <alignment vertical="center"/>
    </xf>
    <xf numFmtId="169" fontId="7" fillId="0" borderId="0" xfId="18" applyNumberFormat="1" applyFont="1" applyAlignment="1">
      <alignment vertical="center" wrapText="1"/>
    </xf>
    <xf numFmtId="166" fontId="7" fillId="6" borderId="0" xfId="18" applyNumberFormat="1" applyFont="1" applyFill="1" applyAlignment="1">
      <alignment vertical="center" wrapText="1"/>
    </xf>
    <xf numFmtId="175" fontId="7" fillId="6" borderId="0" xfId="5" applyNumberFormat="1" applyFont="1" applyFill="1" applyBorder="1" applyAlignment="1">
      <alignment horizontal="right" vertical="center" wrapText="1"/>
    </xf>
    <xf numFmtId="0" fontId="6" fillId="0" borderId="2" xfId="18" applyFont="1" applyBorder="1" applyAlignment="1">
      <alignment vertical="center"/>
    </xf>
    <xf numFmtId="0" fontId="10" fillId="0" borderId="2" xfId="18" applyFont="1" applyBorder="1"/>
    <xf numFmtId="169" fontId="6" fillId="0" borderId="2" xfId="18" applyNumberFormat="1" applyFont="1" applyBorder="1" applyAlignment="1">
      <alignment vertical="center" wrapText="1"/>
    </xf>
    <xf numFmtId="166" fontId="6" fillId="6" borderId="2" xfId="18" applyNumberFormat="1" applyFont="1" applyFill="1" applyBorder="1" applyAlignment="1">
      <alignment vertical="center" wrapText="1"/>
    </xf>
    <xf numFmtId="175" fontId="6" fillId="6" borderId="2" xfId="5" applyNumberFormat="1" applyFont="1" applyFill="1" applyBorder="1" applyAlignment="1">
      <alignment horizontal="right" vertical="center" wrapText="1"/>
    </xf>
    <xf numFmtId="0" fontId="6" fillId="0" borderId="0" xfId="18" applyFont="1" applyAlignment="1">
      <alignment vertical="center"/>
    </xf>
    <xf numFmtId="0" fontId="6" fillId="0" borderId="9" xfId="18" applyFont="1" applyBorder="1" applyAlignment="1">
      <alignment vertical="center"/>
    </xf>
    <xf numFmtId="0" fontId="6" fillId="0" borderId="8" xfId="18" applyFont="1" applyBorder="1" applyAlignment="1">
      <alignment vertical="center"/>
    </xf>
    <xf numFmtId="169" fontId="6" fillId="0" borderId="3" xfId="18" applyNumberFormat="1" applyFont="1" applyBorder="1" applyAlignment="1">
      <alignment vertical="center" wrapText="1"/>
    </xf>
    <xf numFmtId="175" fontId="6" fillId="6" borderId="3" xfId="18" applyNumberFormat="1" applyFont="1" applyFill="1" applyBorder="1" applyAlignment="1">
      <alignment horizontal="right" vertical="center" wrapText="1"/>
    </xf>
    <xf numFmtId="176" fontId="6" fillId="0" borderId="0" xfId="18" applyNumberFormat="1" applyFont="1" applyAlignment="1">
      <alignment horizontal="right" vertical="center" wrapText="1"/>
    </xf>
    <xf numFmtId="0" fontId="10" fillId="0" borderId="0" xfId="18" applyFont="1" applyAlignment="1">
      <alignment vertical="center"/>
    </xf>
    <xf numFmtId="169" fontId="10" fillId="0" borderId="0" xfId="18" applyNumberFormat="1" applyFont="1" applyAlignment="1">
      <alignment vertical="center" wrapText="1"/>
    </xf>
    <xf numFmtId="166" fontId="10" fillId="6" borderId="0" xfId="18" applyNumberFormat="1" applyFont="1" applyFill="1" applyAlignment="1">
      <alignment vertical="center" wrapText="1"/>
    </xf>
    <xf numFmtId="175" fontId="10" fillId="6" borderId="0" xfId="18" applyNumberFormat="1" applyFont="1" applyFill="1" applyAlignment="1">
      <alignment horizontal="right" vertical="center" wrapText="1"/>
    </xf>
    <xf numFmtId="176" fontId="10" fillId="0" borderId="0" xfId="18" applyNumberFormat="1" applyFont="1" applyAlignment="1">
      <alignment horizontal="right" vertical="center" wrapText="1"/>
    </xf>
    <xf numFmtId="188" fontId="10" fillId="6" borderId="0" xfId="18" applyNumberFormat="1" applyFont="1" applyFill="1" applyAlignment="1">
      <alignment horizontal="right" vertical="center" wrapText="1"/>
    </xf>
    <xf numFmtId="0" fontId="11" fillId="0" borderId="0" xfId="18" applyFont="1" applyAlignment="1">
      <alignment horizontal="left" vertical="center" indent="1"/>
    </xf>
    <xf numFmtId="169" fontId="11" fillId="0" borderId="0" xfId="18" applyNumberFormat="1" applyFont="1" applyAlignment="1">
      <alignment vertical="center" wrapText="1"/>
    </xf>
    <xf numFmtId="166" fontId="11" fillId="6" borderId="0" xfId="18" applyNumberFormat="1" applyFont="1" applyFill="1" applyAlignment="1">
      <alignment vertical="center" wrapText="1"/>
    </xf>
    <xf numFmtId="175" fontId="11" fillId="6" borderId="0" xfId="18" applyNumberFormat="1" applyFont="1" applyFill="1" applyAlignment="1">
      <alignment horizontal="right" vertical="center" wrapText="1"/>
    </xf>
    <xf numFmtId="176" fontId="11" fillId="0" borderId="0" xfId="18" applyNumberFormat="1" applyFont="1" applyAlignment="1">
      <alignment horizontal="right" vertical="center" wrapText="1"/>
    </xf>
    <xf numFmtId="49" fontId="10" fillId="0" borderId="0" xfId="18" applyNumberFormat="1" applyFont="1" applyAlignment="1">
      <alignment vertical="center"/>
    </xf>
    <xf numFmtId="175" fontId="6" fillId="6" borderId="2" xfId="18" applyNumberFormat="1" applyFont="1" applyFill="1" applyBorder="1" applyAlignment="1">
      <alignment horizontal="right" vertical="center" wrapText="1"/>
    </xf>
    <xf numFmtId="0" fontId="56" fillId="0" borderId="2" xfId="18" applyFont="1" applyBorder="1" applyAlignment="1">
      <alignment vertical="center"/>
    </xf>
    <xf numFmtId="169" fontId="10" fillId="0" borderId="0" xfId="2" applyNumberFormat="1" applyFont="1" applyAlignment="1">
      <alignment vertical="center" wrapText="1"/>
    </xf>
    <xf numFmtId="0" fontId="7" fillId="0" borderId="3" xfId="18" applyFont="1" applyBorder="1" applyAlignment="1">
      <alignment vertical="center"/>
    </xf>
    <xf numFmtId="0" fontId="7" fillId="0" borderId="3" xfId="18" applyFont="1" applyBorder="1" applyAlignment="1">
      <alignment vertical="center" wrapText="1"/>
    </xf>
    <xf numFmtId="169" fontId="7" fillId="0" borderId="3" xfId="18" applyNumberFormat="1" applyFont="1" applyBorder="1" applyAlignment="1">
      <alignment vertical="center" wrapText="1"/>
    </xf>
    <xf numFmtId="166" fontId="7" fillId="6" borderId="3" xfId="18" applyNumberFormat="1" applyFont="1" applyFill="1" applyBorder="1" applyAlignment="1">
      <alignment vertical="center" wrapText="1"/>
    </xf>
    <xf numFmtId="175" fontId="7" fillId="6" borderId="3" xfId="18" applyNumberFormat="1" applyFont="1" applyFill="1" applyBorder="1" applyAlignment="1">
      <alignment horizontal="right" vertical="center" wrapText="1"/>
    </xf>
    <xf numFmtId="164" fontId="7" fillId="0" borderId="3" xfId="18" applyNumberFormat="1" applyFont="1" applyBorder="1" applyAlignment="1">
      <alignment vertical="center" wrapText="1"/>
    </xf>
    <xf numFmtId="169" fontId="10" fillId="0" borderId="4" xfId="18" applyNumberFormat="1" applyFont="1" applyBorder="1" applyAlignment="1">
      <alignment vertical="center" wrapText="1"/>
    </xf>
    <xf numFmtId="0" fontId="39" fillId="0" borderId="0" xfId="18" applyFont="1"/>
    <xf numFmtId="0" fontId="10" fillId="0" borderId="0" xfId="18" applyFont="1" applyAlignment="1">
      <alignment wrapText="1"/>
    </xf>
    <xf numFmtId="0" fontId="28" fillId="0" borderId="0" xfId="19" applyFont="1" applyAlignment="1">
      <alignment vertical="center"/>
    </xf>
    <xf numFmtId="0" fontId="29" fillId="5" borderId="4" xfId="9" applyFont="1" applyFill="1" applyBorder="1" applyAlignment="1">
      <alignment horizontal="center" vertical="center"/>
    </xf>
    <xf numFmtId="0" fontId="29" fillId="5" borderId="5" xfId="11" applyFont="1" applyFill="1" applyBorder="1" applyAlignment="1">
      <alignment horizontal="center" vertical="center"/>
    </xf>
    <xf numFmtId="0" fontId="26" fillId="0" borderId="0" xfId="11" applyFont="1" applyAlignment="1">
      <alignment horizontal="center" vertical="center"/>
    </xf>
    <xf numFmtId="0" fontId="26" fillId="0" borderId="0" xfId="11" applyFont="1" applyAlignment="1">
      <alignment vertical="center"/>
    </xf>
    <xf numFmtId="169" fontId="26" fillId="6" borderId="0" xfId="11" applyNumberFormat="1" applyFont="1" applyFill="1" applyAlignment="1">
      <alignment vertical="center"/>
    </xf>
    <xf numFmtId="176" fontId="28" fillId="0" borderId="0" xfId="11" quotePrefix="1" applyNumberFormat="1" applyFont="1" applyAlignment="1">
      <alignment horizontal="right" vertical="center"/>
    </xf>
    <xf numFmtId="176" fontId="28" fillId="6" borderId="0" xfId="11" applyNumberFormat="1" applyFont="1" applyFill="1" applyAlignment="1">
      <alignment vertical="center"/>
    </xf>
    <xf numFmtId="164" fontId="26" fillId="0" borderId="0" xfId="11" applyNumberFormat="1" applyFont="1" applyAlignment="1">
      <alignment vertical="center"/>
    </xf>
    <xf numFmtId="0" fontId="26" fillId="0" borderId="0" xfId="11" applyFont="1" applyAlignment="1">
      <alignment vertical="center" wrapText="1"/>
    </xf>
    <xf numFmtId="0" fontId="25" fillId="0" borderId="3" xfId="11" applyFont="1" applyBorder="1" applyAlignment="1">
      <alignment vertical="center"/>
    </xf>
    <xf numFmtId="169" fontId="25" fillId="6" borderId="3" xfId="11" applyNumberFormat="1" applyFont="1" applyFill="1" applyBorder="1" applyAlignment="1">
      <alignment vertical="center"/>
    </xf>
    <xf numFmtId="171" fontId="25" fillId="0" borderId="3" xfId="11" applyNumberFormat="1" applyFont="1" applyBorder="1" applyAlignment="1">
      <alignment horizontal="right" vertical="center"/>
    </xf>
    <xf numFmtId="0" fontId="24" fillId="0" borderId="0" xfId="19" applyAlignment="1">
      <alignment vertical="center"/>
    </xf>
    <xf numFmtId="0" fontId="3" fillId="0" borderId="0" xfId="0" applyFont="1"/>
    <xf numFmtId="0" fontId="3" fillId="4" borderId="4" xfId="0" applyFont="1" applyFill="1" applyBorder="1" applyAlignment="1">
      <alignment vertical="center"/>
    </xf>
    <xf numFmtId="0" fontId="4" fillId="4" borderId="4" xfId="0" applyFont="1" applyFill="1" applyBorder="1" applyAlignment="1">
      <alignment vertical="center"/>
    </xf>
    <xf numFmtId="0" fontId="3" fillId="4" borderId="5" xfId="0" applyFont="1" applyFill="1" applyBorder="1" applyAlignment="1">
      <alignment horizontal="center" vertical="center"/>
    </xf>
    <xf numFmtId="0" fontId="4" fillId="4" borderId="5" xfId="0" quotePrefix="1" applyFont="1" applyFill="1" applyBorder="1" applyAlignment="1">
      <alignment horizontal="center" vertical="center"/>
    </xf>
    <xf numFmtId="0" fontId="4" fillId="5" borderId="5" xfId="0" applyFont="1" applyFill="1" applyBorder="1" applyAlignment="1">
      <alignment horizontal="center" vertical="center"/>
    </xf>
    <xf numFmtId="0" fontId="4" fillId="4" borderId="5" xfId="0" applyFont="1" applyFill="1" applyBorder="1" applyAlignment="1">
      <alignment horizontal="center" vertical="center"/>
    </xf>
    <xf numFmtId="0" fontId="3" fillId="0" borderId="0" xfId="0" applyFont="1" applyAlignment="1">
      <alignment horizontal="left" vertical="center"/>
    </xf>
    <xf numFmtId="166" fontId="3" fillId="7" borderId="0" xfId="0" applyNumberFormat="1" applyFont="1" applyFill="1" applyAlignment="1">
      <alignment vertical="center"/>
    </xf>
    <xf numFmtId="173" fontId="3" fillId="7" borderId="0" xfId="1" applyNumberFormat="1" applyFont="1" applyFill="1" applyAlignment="1">
      <alignment vertical="center"/>
    </xf>
    <xf numFmtId="164" fontId="3" fillId="6" borderId="0" xfId="0" applyNumberFormat="1" applyFont="1" applyFill="1" applyAlignment="1">
      <alignment vertical="center"/>
    </xf>
    <xf numFmtId="189" fontId="3" fillId="6" borderId="0" xfId="0" applyNumberFormat="1" applyFont="1" applyFill="1" applyAlignment="1">
      <alignment vertical="center"/>
    </xf>
    <xf numFmtId="3" fontId="3" fillId="6" borderId="0" xfId="0" applyNumberFormat="1" applyFont="1" applyFill="1" applyAlignment="1">
      <alignment vertical="center"/>
    </xf>
    <xf numFmtId="173" fontId="3" fillId="6" borderId="0" xfId="1" applyNumberFormat="1" applyFont="1" applyFill="1" applyAlignment="1">
      <alignment vertical="center"/>
    </xf>
    <xf numFmtId="166" fontId="3" fillId="6" borderId="0" xfId="0" applyNumberFormat="1" applyFont="1" applyFill="1" applyAlignment="1">
      <alignment vertical="center"/>
    </xf>
    <xf numFmtId="173" fontId="3" fillId="6" borderId="0" xfId="1" applyNumberFormat="1" applyFont="1" applyFill="1" applyBorder="1" applyAlignment="1">
      <alignment vertical="center"/>
    </xf>
    <xf numFmtId="0" fontId="7" fillId="0" borderId="3" xfId="0" applyFont="1" applyBorder="1" applyAlignment="1">
      <alignment horizontal="left" vertical="center"/>
    </xf>
    <xf numFmtId="166" fontId="7" fillId="7" borderId="3" xfId="0" applyNumberFormat="1" applyFont="1" applyFill="1" applyBorder="1" applyAlignment="1">
      <alignment vertical="center"/>
    </xf>
    <xf numFmtId="173" fontId="7" fillId="7" borderId="3" xfId="1" applyNumberFormat="1" applyFont="1" applyFill="1" applyBorder="1" applyAlignment="1">
      <alignment vertical="center"/>
    </xf>
    <xf numFmtId="164" fontId="7" fillId="6" borderId="3" xfId="0" applyNumberFormat="1" applyFont="1" applyFill="1" applyBorder="1" applyAlignment="1">
      <alignment vertical="center"/>
    </xf>
    <xf numFmtId="189" fontId="7" fillId="6" borderId="3" xfId="0" applyNumberFormat="1" applyFont="1" applyFill="1" applyBorder="1" applyAlignment="1">
      <alignment vertical="center"/>
    </xf>
    <xf numFmtId="3" fontId="7" fillId="6" borderId="3" xfId="0" applyNumberFormat="1" applyFont="1" applyFill="1" applyBorder="1" applyAlignment="1">
      <alignment vertical="center"/>
    </xf>
    <xf numFmtId="173" fontId="7" fillId="6" borderId="3" xfId="1" applyNumberFormat="1" applyFont="1" applyFill="1" applyBorder="1" applyAlignment="1">
      <alignment vertical="center"/>
    </xf>
    <xf numFmtId="0" fontId="6" fillId="0" borderId="0" xfId="0" applyFont="1" applyAlignment="1">
      <alignment vertical="center"/>
    </xf>
    <xf numFmtId="0" fontId="10" fillId="4" borderId="4" xfId="10" applyFont="1" applyFill="1" applyBorder="1" applyAlignment="1">
      <alignment vertical="center"/>
    </xf>
    <xf numFmtId="0" fontId="10" fillId="4" borderId="5" xfId="10" applyFont="1" applyFill="1" applyBorder="1" applyAlignment="1">
      <alignment vertical="center"/>
    </xf>
    <xf numFmtId="0" fontId="4" fillId="0" borderId="0" xfId="10" applyFont="1" applyAlignment="1">
      <alignment vertical="center"/>
    </xf>
    <xf numFmtId="166" fontId="8" fillId="6" borderId="0" xfId="10" applyNumberFormat="1" applyFont="1" applyFill="1" applyAlignment="1">
      <alignment horizontal="right" vertical="center" wrapText="1"/>
    </xf>
    <xf numFmtId="175" fontId="8" fillId="6" borderId="0" xfId="10" applyNumberFormat="1" applyFont="1" applyFill="1" applyAlignment="1">
      <alignment horizontal="right" vertical="center" wrapText="1"/>
    </xf>
    <xf numFmtId="0" fontId="58" fillId="0" borderId="0" xfId="0" applyFont="1" applyAlignment="1">
      <alignment vertical="center"/>
    </xf>
    <xf numFmtId="0" fontId="10" fillId="0" borderId="0" xfId="18" applyFont="1" applyAlignment="1"/>
    <xf numFmtId="0" fontId="6" fillId="0" borderId="0" xfId="18" applyFont="1" applyAlignment="1"/>
    <xf numFmtId="0" fontId="10" fillId="0" borderId="0" xfId="10" applyFont="1" applyFill="1"/>
    <xf numFmtId="0" fontId="6" fillId="0" borderId="0" xfId="10" applyFont="1" applyFill="1"/>
    <xf numFmtId="0" fontId="6" fillId="0" borderId="0" xfId="10" applyFont="1" applyFill="1" applyAlignment="1">
      <alignment vertical="center"/>
    </xf>
    <xf numFmtId="0" fontId="10" fillId="0" borderId="0" xfId="10" applyFont="1" applyFill="1" applyAlignment="1">
      <alignment vertical="center"/>
    </xf>
    <xf numFmtId="0" fontId="56" fillId="0" borderId="0" xfId="10" applyFont="1" applyFill="1" applyAlignment="1">
      <alignment vertical="center"/>
    </xf>
    <xf numFmtId="0" fontId="8" fillId="0" borderId="0" xfId="10" applyFont="1" applyFill="1" applyAlignment="1">
      <alignment vertical="center"/>
    </xf>
    <xf numFmtId="0" fontId="11" fillId="0" borderId="0" xfId="10" applyFont="1" applyFill="1" applyAlignment="1">
      <alignment vertical="center"/>
    </xf>
    <xf numFmtId="0" fontId="59" fillId="0" borderId="0" xfId="2" applyFont="1" applyAlignment="1">
      <alignment vertical="center"/>
    </xf>
    <xf numFmtId="0" fontId="14" fillId="0" borderId="0" xfId="4" applyFont="1" applyFill="1" applyAlignment="1">
      <alignment vertical="center"/>
    </xf>
    <xf numFmtId="0" fontId="10" fillId="0" borderId="0" xfId="18" applyFont="1" applyAlignment="1">
      <alignment vertical="center" wrapText="1"/>
    </xf>
    <xf numFmtId="164" fontId="10" fillId="0" borderId="0" xfId="18" applyNumberFormat="1" applyFont="1" applyAlignment="1">
      <alignment vertical="center"/>
    </xf>
    <xf numFmtId="174" fontId="10" fillId="0" borderId="2" xfId="10" applyNumberFormat="1" applyFont="1" applyBorder="1" applyAlignment="1">
      <alignment vertical="center"/>
    </xf>
    <xf numFmtId="0" fontId="28" fillId="0" borderId="0" xfId="0" applyFont="1" applyAlignment="1">
      <alignment horizontal="center" vertical="center"/>
    </xf>
    <xf numFmtId="0" fontId="6" fillId="4" borderId="4" xfId="0" applyFont="1" applyFill="1" applyBorder="1" applyAlignment="1">
      <alignment horizontal="center" vertical="center"/>
    </xf>
    <xf numFmtId="0" fontId="6" fillId="4" borderId="0" xfId="0" applyFont="1" applyFill="1" applyAlignment="1">
      <alignment horizontal="center" vertical="center"/>
    </xf>
    <xf numFmtId="0" fontId="56" fillId="4" borderId="4" xfId="0" applyFont="1" applyFill="1" applyBorder="1" applyAlignment="1">
      <alignment horizontal="center" vertical="center"/>
    </xf>
    <xf numFmtId="0" fontId="6" fillId="4" borderId="4" xfId="0" applyFont="1" applyFill="1" applyBorder="1" applyAlignment="1">
      <alignment vertical="center"/>
    </xf>
    <xf numFmtId="0" fontId="6" fillId="4" borderId="0" xfId="0" applyFont="1" applyFill="1" applyAlignment="1">
      <alignment vertical="center"/>
    </xf>
    <xf numFmtId="49" fontId="6" fillId="4" borderId="5" xfId="0" applyNumberFormat="1" applyFont="1" applyFill="1" applyBorder="1" applyAlignment="1">
      <alignment horizontal="center" vertical="center" wrapText="1"/>
    </xf>
    <xf numFmtId="164" fontId="10" fillId="0" borderId="9" xfId="0" applyNumberFormat="1" applyFont="1" applyBorder="1" applyAlignment="1">
      <alignment vertical="center"/>
    </xf>
    <xf numFmtId="179" fontId="11" fillId="6" borderId="9" xfId="0" applyNumberFormat="1" applyFont="1" applyFill="1" applyBorder="1" applyAlignment="1">
      <alignment vertical="center"/>
    </xf>
    <xf numFmtId="173" fontId="11" fillId="6" borderId="9" xfId="0" applyNumberFormat="1" applyFont="1" applyFill="1" applyBorder="1" applyAlignment="1">
      <alignment vertical="center"/>
    </xf>
    <xf numFmtId="0" fontId="39" fillId="0" borderId="0" xfId="0" applyFont="1" applyAlignment="1">
      <alignment vertical="center"/>
    </xf>
    <xf numFmtId="179" fontId="11" fillId="6" borderId="0" xfId="0" applyNumberFormat="1" applyFont="1" applyFill="1" applyAlignment="1">
      <alignment vertical="center"/>
    </xf>
    <xf numFmtId="175" fontId="11" fillId="6" borderId="0" xfId="0" applyNumberFormat="1" applyFont="1" applyFill="1" applyAlignment="1">
      <alignment vertical="center"/>
    </xf>
    <xf numFmtId="164" fontId="34" fillId="10" borderId="9" xfId="0" applyNumberFormat="1" applyFont="1" applyFill="1" applyBorder="1" applyAlignment="1">
      <alignment vertical="center"/>
    </xf>
    <xf numFmtId="0" fontId="10" fillId="0" borderId="9" xfId="0" applyFont="1" applyBorder="1" applyAlignment="1">
      <alignment vertical="center"/>
    </xf>
    <xf numFmtId="0" fontId="10" fillId="0" borderId="2" xfId="0" applyFont="1" applyBorder="1" applyAlignment="1">
      <alignment vertical="center"/>
    </xf>
    <xf numFmtId="164" fontId="10" fillId="0" borderId="2" xfId="0" applyNumberFormat="1" applyFont="1" applyBorder="1" applyAlignment="1">
      <alignment vertical="center"/>
    </xf>
    <xf numFmtId="179" fontId="11" fillId="6" borderId="2" xfId="0" applyNumberFormat="1" applyFont="1" applyFill="1" applyBorder="1" applyAlignment="1">
      <alignment vertical="center"/>
    </xf>
    <xf numFmtId="173" fontId="11" fillId="6" borderId="2" xfId="0" applyNumberFormat="1" applyFont="1" applyFill="1" applyBorder="1" applyAlignment="1">
      <alignment vertical="center"/>
    </xf>
    <xf numFmtId="164" fontId="34" fillId="10" borderId="2" xfId="0" applyNumberFormat="1" applyFont="1" applyFill="1" applyBorder="1" applyAlignment="1">
      <alignment vertical="center"/>
    </xf>
    <xf numFmtId="173" fontId="22" fillId="6" borderId="3" xfId="0" applyNumberFormat="1" applyFont="1" applyFill="1" applyBorder="1" applyAlignment="1">
      <alignment vertical="center"/>
    </xf>
    <xf numFmtId="0" fontId="61" fillId="0" borderId="0" xfId="0" applyFont="1"/>
    <xf numFmtId="0" fontId="6" fillId="4" borderId="4" xfId="0" applyFont="1" applyFill="1" applyBorder="1" applyAlignment="1">
      <alignment horizontal="center" vertical="center"/>
    </xf>
    <xf numFmtId="0" fontId="6" fillId="4" borderId="0" xfId="0" applyFont="1" applyFill="1" applyAlignment="1">
      <alignment horizontal="center" vertical="center"/>
    </xf>
    <xf numFmtId="0" fontId="6" fillId="4" borderId="5" xfId="0" applyFont="1" applyFill="1" applyBorder="1" applyAlignment="1">
      <alignment horizontal="center" vertical="center"/>
    </xf>
    <xf numFmtId="0" fontId="4" fillId="4" borderId="4" xfId="0" applyFont="1" applyFill="1" applyBorder="1" applyAlignment="1">
      <alignment horizontal="center" vertical="center"/>
    </xf>
    <xf numFmtId="0" fontId="6" fillId="5" borderId="4" xfId="0" applyFont="1" applyFill="1" applyBorder="1" applyAlignment="1">
      <alignment horizontal="center" vertical="center"/>
    </xf>
    <xf numFmtId="0" fontId="6" fillId="15" borderId="2" xfId="18" applyFont="1" applyFill="1" applyBorder="1" applyAlignment="1">
      <alignment vertical="center"/>
    </xf>
    <xf numFmtId="169" fontId="6" fillId="15" borderId="2" xfId="18" applyNumberFormat="1" applyFont="1" applyFill="1" applyBorder="1" applyAlignment="1">
      <alignment vertical="center" wrapText="1"/>
    </xf>
    <xf numFmtId="166" fontId="6" fillId="16" borderId="2" xfId="18" applyNumberFormat="1" applyFont="1" applyFill="1" applyBorder="1" applyAlignment="1">
      <alignment vertical="center" wrapText="1"/>
    </xf>
    <xf numFmtId="175" fontId="6" fillId="16" borderId="2" xfId="18" applyNumberFormat="1" applyFont="1" applyFill="1" applyBorder="1" applyAlignment="1">
      <alignment horizontal="right" vertical="center" wrapText="1"/>
    </xf>
    <xf numFmtId="0" fontId="10" fillId="15" borderId="0" xfId="18" applyFont="1" applyFill="1" applyAlignment="1">
      <alignment vertical="center"/>
    </xf>
    <xf numFmtId="169" fontId="10" fillId="15" borderId="0" xfId="18" applyNumberFormat="1" applyFont="1" applyFill="1" applyAlignment="1">
      <alignment vertical="center" wrapText="1"/>
    </xf>
    <xf numFmtId="166" fontId="10" fillId="16" borderId="0" xfId="18" applyNumberFormat="1" applyFont="1" applyFill="1" applyAlignment="1">
      <alignment vertical="center" wrapText="1"/>
    </xf>
    <xf numFmtId="175" fontId="10" fillId="16" borderId="0" xfId="18" applyNumberFormat="1" applyFont="1" applyFill="1" applyAlignment="1">
      <alignment horizontal="right" vertical="center" wrapText="1"/>
    </xf>
    <xf numFmtId="0" fontId="7" fillId="16" borderId="3" xfId="18" applyFont="1" applyFill="1" applyBorder="1" applyAlignment="1">
      <alignment vertical="center"/>
    </xf>
    <xf numFmtId="169" fontId="7" fillId="16" borderId="3" xfId="18" applyNumberFormat="1" applyFont="1" applyFill="1" applyBorder="1" applyAlignment="1">
      <alignment vertical="center" wrapText="1"/>
    </xf>
    <xf numFmtId="166" fontId="7" fillId="17" borderId="3" xfId="18" applyNumberFormat="1" applyFont="1" applyFill="1" applyBorder="1" applyAlignment="1">
      <alignment vertical="center" wrapText="1"/>
    </xf>
    <xf numFmtId="175" fontId="7" fillId="17" borderId="3" xfId="18" applyNumberFormat="1" applyFont="1" applyFill="1" applyBorder="1" applyAlignment="1">
      <alignment horizontal="right" vertical="center" wrapText="1"/>
    </xf>
    <xf numFmtId="176" fontId="7" fillId="0" borderId="3" xfId="18" applyNumberFormat="1" applyFont="1" applyBorder="1" applyAlignment="1">
      <alignment horizontal="right" vertical="center" wrapText="1"/>
    </xf>
    <xf numFmtId="176" fontId="6" fillId="0" borderId="3" xfId="18" applyNumberFormat="1" applyFont="1" applyBorder="1" applyAlignment="1">
      <alignment horizontal="right" vertical="center" wrapText="1"/>
    </xf>
    <xf numFmtId="0" fontId="0" fillId="0" borderId="0" xfId="0" applyFill="1"/>
    <xf numFmtId="0" fontId="28" fillId="0" borderId="4" xfId="15" applyFont="1" applyBorder="1" applyAlignment="1">
      <alignment vertical="center"/>
    </xf>
    <xf numFmtId="0" fontId="28" fillId="0" borderId="4" xfId="13" applyFont="1" applyBorder="1" applyAlignment="1">
      <alignment vertical="center"/>
    </xf>
    <xf numFmtId="0" fontId="51" fillId="0" borderId="4" xfId="15" applyFont="1" applyBorder="1" applyAlignment="1">
      <alignment vertical="center"/>
    </xf>
    <xf numFmtId="176" fontId="26" fillId="0" borderId="4" xfId="13" applyNumberFormat="1" applyFont="1" applyBorder="1" applyAlignment="1">
      <alignment vertical="center"/>
    </xf>
    <xf numFmtId="176" fontId="26" fillId="6" borderId="4" xfId="13" applyNumberFormat="1" applyFont="1" applyFill="1" applyBorder="1" applyAlignment="1">
      <alignment vertical="center"/>
    </xf>
    <xf numFmtId="176" fontId="45" fillId="10" borderId="4" xfId="13" applyNumberFormat="1" applyFont="1" applyFill="1" applyBorder="1" applyAlignment="1">
      <alignment vertical="center"/>
    </xf>
    <xf numFmtId="176" fontId="26" fillId="6" borderId="4" xfId="12" applyNumberFormat="1" applyFont="1" applyFill="1" applyBorder="1" applyAlignment="1">
      <alignment vertical="center"/>
    </xf>
    <xf numFmtId="176" fontId="26" fillId="0" borderId="4" xfId="12" applyNumberFormat="1" applyFont="1" applyBorder="1" applyAlignment="1">
      <alignment vertical="center"/>
    </xf>
    <xf numFmtId="178" fontId="26" fillId="6" borderId="4" xfId="12" applyNumberFormat="1" applyFont="1" applyFill="1" applyBorder="1" applyAlignment="1">
      <alignment vertical="center"/>
    </xf>
    <xf numFmtId="175" fontId="37" fillId="6" borderId="2" xfId="11" applyNumberFormat="1" applyFont="1" applyFill="1" applyBorder="1" applyAlignment="1">
      <alignment vertical="center"/>
    </xf>
    <xf numFmtId="175" fontId="33" fillId="6" borderId="3" xfId="0" applyNumberFormat="1" applyFont="1" applyFill="1" applyBorder="1" applyAlignment="1">
      <alignment vertical="center"/>
    </xf>
    <xf numFmtId="175" fontId="33" fillId="6" borderId="0" xfId="0" applyNumberFormat="1" applyFont="1" applyFill="1" applyAlignment="1">
      <alignment horizontal="right" vertical="center"/>
    </xf>
    <xf numFmtId="175" fontId="33" fillId="6" borderId="0" xfId="0" applyNumberFormat="1" applyFont="1" applyFill="1" applyAlignment="1">
      <alignment vertical="center"/>
    </xf>
    <xf numFmtId="190" fontId="3" fillId="0" borderId="0" xfId="0" applyNumberFormat="1" applyFont="1" applyAlignment="1">
      <alignment vertical="center"/>
    </xf>
    <xf numFmtId="175" fontId="37" fillId="6" borderId="2" xfId="11" applyNumberFormat="1" applyFont="1" applyFill="1" applyBorder="1" applyAlignment="1">
      <alignment horizontal="right" vertical="center"/>
    </xf>
    <xf numFmtId="175" fontId="16" fillId="6" borderId="3" xfId="0" applyNumberFormat="1" applyFont="1" applyFill="1" applyBorder="1" applyAlignment="1">
      <alignment vertical="center"/>
    </xf>
    <xf numFmtId="175" fontId="22" fillId="6" borderId="3" xfId="0" applyNumberFormat="1" applyFont="1" applyFill="1" applyBorder="1" applyAlignment="1">
      <alignment vertical="center"/>
    </xf>
    <xf numFmtId="0" fontId="10" fillId="0" borderId="0" xfId="0" applyFont="1" applyAlignment="1">
      <alignment vertical="center" wrapText="1"/>
    </xf>
    <xf numFmtId="0" fontId="3" fillId="0" borderId="0" xfId="0" applyFont="1" applyAlignment="1">
      <alignment vertical="center" wrapText="1"/>
    </xf>
    <xf numFmtId="164" fontId="3" fillId="0" borderId="0" xfId="0" applyNumberFormat="1" applyFont="1" applyAlignment="1">
      <alignment vertical="center" wrapText="1"/>
    </xf>
    <xf numFmtId="0" fontId="31" fillId="18" borderId="4" xfId="14" quotePrefix="1" applyFont="1" applyFill="1" applyBorder="1" applyAlignment="1">
      <alignment horizontal="center" vertical="center" wrapText="1"/>
    </xf>
    <xf numFmtId="17" fontId="31" fillId="19" borderId="4" xfId="14" quotePrefix="1" applyNumberFormat="1" applyFont="1" applyFill="1" applyBorder="1" applyAlignment="1">
      <alignment horizontal="center" vertical="center" wrapText="1"/>
    </xf>
    <xf numFmtId="0" fontId="31" fillId="18" borderId="5" xfId="14" applyFont="1" applyFill="1" applyBorder="1" applyAlignment="1">
      <alignment horizontal="center" vertical="center"/>
    </xf>
    <xf numFmtId="17" fontId="31" fillId="19" borderId="5" xfId="14" quotePrefix="1" applyNumberFormat="1" applyFont="1" applyFill="1" applyBorder="1" applyAlignment="1">
      <alignment horizontal="center" vertical="center"/>
    </xf>
    <xf numFmtId="17" fontId="31" fillId="18" borderId="5" xfId="14" quotePrefix="1" applyNumberFormat="1" applyFont="1" applyFill="1" applyBorder="1" applyAlignment="1">
      <alignment horizontal="center" vertical="center" wrapText="1"/>
    </xf>
    <xf numFmtId="17" fontId="31" fillId="19" borderId="5" xfId="14" quotePrefix="1" applyNumberFormat="1" applyFont="1" applyFill="1" applyBorder="1" applyAlignment="1">
      <alignment horizontal="center" vertical="center" wrapText="1"/>
    </xf>
    <xf numFmtId="0" fontId="26" fillId="0" borderId="0" xfId="14" applyFont="1" applyAlignment="1">
      <alignment horizontal="left" vertical="center"/>
    </xf>
    <xf numFmtId="0" fontId="31" fillId="0" borderId="0" xfId="14" applyFont="1" applyAlignment="1">
      <alignment vertical="center"/>
    </xf>
    <xf numFmtId="164" fontId="26" fillId="0" borderId="0" xfId="21" applyNumberFormat="1" applyFont="1" applyAlignment="1">
      <alignment horizontal="right" vertical="center"/>
    </xf>
    <xf numFmtId="164" fontId="26" fillId="6" borderId="0" xfId="21" applyNumberFormat="1" applyFont="1" applyFill="1" applyAlignment="1">
      <alignment horizontal="right" vertical="center"/>
    </xf>
    <xf numFmtId="178" fontId="26" fillId="6" borderId="0" xfId="21" applyNumberFormat="1" applyFont="1" applyFill="1" applyAlignment="1">
      <alignment horizontal="right" vertical="center"/>
    </xf>
    <xf numFmtId="0" fontId="46" fillId="0" borderId="0" xfId="14" applyFont="1" applyAlignment="1">
      <alignment horizontal="left" vertical="center"/>
    </xf>
    <xf numFmtId="0" fontId="64" fillId="0" borderId="0" xfId="14" applyFont="1" applyAlignment="1">
      <alignment vertical="center"/>
    </xf>
    <xf numFmtId="164" fontId="46" fillId="0" borderId="0" xfId="21" applyNumberFormat="1" applyFont="1" applyAlignment="1">
      <alignment horizontal="right" vertical="center"/>
    </xf>
    <xf numFmtId="164" fontId="46" fillId="6" borderId="0" xfId="21" applyNumberFormat="1" applyFont="1" applyFill="1" applyAlignment="1">
      <alignment horizontal="right" vertical="center"/>
    </xf>
    <xf numFmtId="178" fontId="46" fillId="6" borderId="0" xfId="21" applyNumberFormat="1" applyFont="1" applyFill="1" applyAlignment="1">
      <alignment horizontal="right" vertical="center"/>
    </xf>
    <xf numFmtId="0" fontId="46" fillId="0" borderId="2" xfId="14" applyFont="1" applyBorder="1" applyAlignment="1">
      <alignment horizontal="left" vertical="center"/>
    </xf>
    <xf numFmtId="0" fontId="31" fillId="0" borderId="2" xfId="14" applyFont="1" applyBorder="1" applyAlignment="1">
      <alignment vertical="center"/>
    </xf>
    <xf numFmtId="164" fontId="46" fillId="0" borderId="2" xfId="21" applyNumberFormat="1" applyFont="1" applyBorder="1" applyAlignment="1">
      <alignment horizontal="right" vertical="center"/>
    </xf>
    <xf numFmtId="164" fontId="46" fillId="6" borderId="2" xfId="21" applyNumberFormat="1" applyFont="1" applyFill="1" applyBorder="1" applyAlignment="1">
      <alignment horizontal="right" vertical="center"/>
    </xf>
    <xf numFmtId="178" fontId="46" fillId="6" borderId="2" xfId="21" applyNumberFormat="1" applyFont="1" applyFill="1" applyBorder="1" applyAlignment="1">
      <alignment horizontal="right" vertical="center"/>
    </xf>
    <xf numFmtId="0" fontId="25" fillId="0" borderId="2" xfId="14" applyFont="1" applyBorder="1" applyAlignment="1">
      <alignment vertical="center"/>
    </xf>
    <xf numFmtId="164" fontId="25" fillId="0" borderId="2" xfId="21" applyNumberFormat="1" applyFont="1" applyBorder="1" applyAlignment="1">
      <alignment horizontal="right" vertical="center"/>
    </xf>
    <xf numFmtId="164" fontId="25" fillId="6" borderId="2" xfId="21" applyNumberFormat="1" applyFont="1" applyFill="1" applyBorder="1" applyAlignment="1">
      <alignment horizontal="right" vertical="center"/>
    </xf>
    <xf numFmtId="178" fontId="25" fillId="6" borderId="2" xfId="21" applyNumberFormat="1" applyFont="1" applyFill="1" applyBorder="1" applyAlignment="1">
      <alignment horizontal="right" vertical="center"/>
    </xf>
    <xf numFmtId="164" fontId="0" fillId="0" borderId="0" xfId="0" applyNumberFormat="1"/>
    <xf numFmtId="178" fontId="46" fillId="0" borderId="0" xfId="21" applyNumberFormat="1" applyFont="1" applyAlignment="1">
      <alignment horizontal="right" vertical="center"/>
    </xf>
    <xf numFmtId="171" fontId="0" fillId="0" borderId="0" xfId="0" applyNumberFormat="1"/>
    <xf numFmtId="0" fontId="29" fillId="0" borderId="0" xfId="21" applyFont="1" applyAlignment="1">
      <alignment vertical="center"/>
    </xf>
    <xf numFmtId="178" fontId="31" fillId="0" borderId="0" xfId="21" applyNumberFormat="1" applyFont="1" applyAlignment="1">
      <alignment horizontal="right" vertical="center"/>
    </xf>
    <xf numFmtId="164" fontId="31" fillId="6" borderId="0" xfId="14" applyNumberFormat="1" applyFont="1" applyFill="1" applyAlignment="1">
      <alignment horizontal="right" vertical="center" wrapText="1"/>
    </xf>
    <xf numFmtId="178" fontId="31" fillId="6" borderId="0" xfId="14" applyNumberFormat="1" applyFont="1" applyFill="1" applyAlignment="1">
      <alignment horizontal="right" vertical="center" wrapText="1"/>
    </xf>
    <xf numFmtId="164" fontId="31" fillId="0" borderId="0" xfId="14" applyNumberFormat="1" applyFont="1" applyAlignment="1">
      <alignment horizontal="right" vertical="center" wrapText="1"/>
    </xf>
    <xf numFmtId="178" fontId="26" fillId="6" borderId="0" xfId="14" applyNumberFormat="1" applyFont="1" applyFill="1" applyAlignment="1">
      <alignment horizontal="right" vertical="center" wrapText="1"/>
    </xf>
    <xf numFmtId="0" fontId="25" fillId="0" borderId="3" xfId="21" applyFont="1" applyBorder="1" applyAlignment="1">
      <alignment vertical="center"/>
    </xf>
    <xf numFmtId="0" fontId="25" fillId="0" borderId="3" xfId="14" applyFont="1" applyBorder="1" applyAlignment="1">
      <alignment vertical="center"/>
    </xf>
    <xf numFmtId="164" fontId="25" fillId="0" borderId="3" xfId="14" applyNumberFormat="1" applyFont="1" applyBorder="1" applyAlignment="1">
      <alignment horizontal="right" vertical="center" wrapText="1"/>
    </xf>
    <xf numFmtId="164" fontId="25" fillId="6" borderId="3" xfId="14" applyNumberFormat="1" applyFont="1" applyFill="1" applyBorder="1" applyAlignment="1">
      <alignment horizontal="right" vertical="center" wrapText="1"/>
    </xf>
    <xf numFmtId="178" fontId="25" fillId="6" borderId="3" xfId="14" applyNumberFormat="1" applyFont="1" applyFill="1" applyBorder="1" applyAlignment="1">
      <alignment horizontal="right" vertical="center" wrapText="1"/>
    </xf>
    <xf numFmtId="190" fontId="46" fillId="6" borderId="0" xfId="21" applyNumberFormat="1" applyFont="1" applyFill="1" applyAlignment="1">
      <alignment horizontal="right" vertical="center"/>
    </xf>
    <xf numFmtId="164" fontId="26" fillId="0" borderId="0" xfId="14" applyNumberFormat="1" applyFont="1" applyAlignment="1">
      <alignment horizontal="right" vertical="center" wrapText="1"/>
    </xf>
    <xf numFmtId="164" fontId="26" fillId="6" borderId="0" xfId="14" applyNumberFormat="1" applyFont="1" applyFill="1" applyAlignment="1">
      <alignment horizontal="right" vertical="center" wrapText="1"/>
    </xf>
    <xf numFmtId="0" fontId="65" fillId="0" borderId="4" xfId="14" applyFont="1" applyBorder="1" applyAlignment="1">
      <alignment horizontal="left" vertical="center"/>
    </xf>
    <xf numFmtId="0" fontId="46" fillId="0" borderId="4" xfId="14" applyFont="1" applyBorder="1" applyAlignment="1">
      <alignment horizontal="left" vertical="center"/>
    </xf>
    <xf numFmtId="0" fontId="31" fillId="0" borderId="4" xfId="14" applyFont="1" applyBorder="1" applyAlignment="1">
      <alignment vertical="center"/>
    </xf>
    <xf numFmtId="178" fontId="46" fillId="0" borderId="4" xfId="21" applyNumberFormat="1" applyFont="1" applyBorder="1" applyAlignment="1">
      <alignment horizontal="right" vertical="center"/>
    </xf>
    <xf numFmtId="178" fontId="46" fillId="6" borderId="4" xfId="21" applyNumberFormat="1" applyFont="1" applyFill="1" applyBorder="1" applyAlignment="1">
      <alignment horizontal="right" vertical="center"/>
    </xf>
    <xf numFmtId="0" fontId="65" fillId="0" borderId="0" xfId="14" applyFont="1" applyAlignment="1">
      <alignment horizontal="left" vertical="center"/>
    </xf>
    <xf numFmtId="0" fontId="26" fillId="0" borderId="2" xfId="11" applyFont="1" applyBorder="1" applyAlignment="1">
      <alignment vertical="center"/>
    </xf>
    <xf numFmtId="164" fontId="26" fillId="0" borderId="2" xfId="21" applyNumberFormat="1" applyFont="1" applyBorder="1" applyAlignment="1">
      <alignment horizontal="right" vertical="center"/>
    </xf>
    <xf numFmtId="178" fontId="26" fillId="6" borderId="2" xfId="21" applyNumberFormat="1" applyFont="1" applyFill="1" applyBorder="1" applyAlignment="1">
      <alignment horizontal="right" vertical="center"/>
    </xf>
    <xf numFmtId="0" fontId="28" fillId="0" borderId="4" xfId="21" applyFont="1" applyBorder="1" applyAlignment="1">
      <alignment vertical="center"/>
    </xf>
    <xf numFmtId="0" fontId="0" fillId="0" borderId="4" xfId="0" applyBorder="1"/>
    <xf numFmtId="0" fontId="3" fillId="0" borderId="0" xfId="0" applyFont="1" applyFill="1"/>
    <xf numFmtId="164" fontId="0" fillId="0" borderId="0" xfId="0" applyNumberFormat="1" applyFill="1"/>
    <xf numFmtId="0" fontId="25" fillId="0" borderId="3" xfId="2" applyFont="1" applyBorder="1" applyAlignment="1">
      <alignment vertical="center"/>
    </xf>
    <xf numFmtId="0" fontId="31" fillId="0" borderId="1" xfId="12" applyFont="1" applyBorder="1" applyAlignment="1">
      <alignment horizontal="center" vertical="center" wrapText="1"/>
    </xf>
    <xf numFmtId="0" fontId="31" fillId="0" borderId="1" xfId="12" applyFont="1" applyBorder="1" applyAlignment="1">
      <alignment horizontal="left" vertical="center" wrapText="1"/>
    </xf>
    <xf numFmtId="0" fontId="31" fillId="6" borderId="1" xfId="12" applyFont="1" applyFill="1" applyBorder="1" applyAlignment="1">
      <alignment horizontal="right" vertical="center" wrapText="1"/>
    </xf>
    <xf numFmtId="0" fontId="31" fillId="0" borderId="9" xfId="12" applyFont="1" applyBorder="1" applyAlignment="1">
      <alignment horizontal="left" vertical="center"/>
    </xf>
    <xf numFmtId="0" fontId="31" fillId="0" borderId="9" xfId="12" applyFont="1" applyBorder="1" applyAlignment="1">
      <alignment horizontal="right" vertical="center"/>
    </xf>
    <xf numFmtId="0" fontId="31" fillId="6" borderId="9" xfId="12" applyFont="1" applyFill="1" applyBorder="1" applyAlignment="1">
      <alignment horizontal="right" vertical="center"/>
    </xf>
    <xf numFmtId="0" fontId="26" fillId="0" borderId="0" xfId="12" applyFont="1" applyAlignment="1">
      <alignment horizontal="left" vertical="center"/>
    </xf>
    <xf numFmtId="0" fontId="26" fillId="0" borderId="0" xfId="12" applyFont="1" applyAlignment="1">
      <alignment horizontal="left" vertical="center" wrapText="1"/>
    </xf>
    <xf numFmtId="0" fontId="26" fillId="0" borderId="0" xfId="12" applyFont="1" applyAlignment="1">
      <alignment horizontal="right" vertical="center"/>
    </xf>
    <xf numFmtId="0" fontId="31" fillId="0" borderId="0" xfId="12" applyFont="1" applyAlignment="1">
      <alignment horizontal="left" vertical="center"/>
    </xf>
    <xf numFmtId="164" fontId="31" fillId="0" borderId="0" xfId="12" applyNumberFormat="1" applyFont="1" applyAlignment="1">
      <alignment horizontal="right" vertical="center"/>
    </xf>
    <xf numFmtId="164" fontId="31" fillId="6" borderId="0" xfId="12" applyNumberFormat="1" applyFont="1" applyFill="1" applyAlignment="1">
      <alignment horizontal="right" vertical="center"/>
    </xf>
    <xf numFmtId="164" fontId="26" fillId="0" borderId="0" xfId="12" applyNumberFormat="1" applyFont="1" applyAlignment="1">
      <alignment horizontal="right" vertical="center"/>
    </xf>
    <xf numFmtId="164" fontId="26" fillId="6" borderId="0" xfId="12" applyNumberFormat="1" applyFont="1" applyFill="1" applyAlignment="1">
      <alignment horizontal="right" vertical="center"/>
    </xf>
    <xf numFmtId="176" fontId="26" fillId="0" borderId="0" xfId="12" applyNumberFormat="1" applyFont="1" applyAlignment="1">
      <alignment horizontal="left" vertical="center"/>
    </xf>
    <xf numFmtId="0" fontId="4" fillId="4" borderId="3" xfId="0" applyFont="1" applyFill="1" applyBorder="1" applyAlignment="1">
      <alignment horizontal="center" vertical="center"/>
    </xf>
    <xf numFmtId="0" fontId="3" fillId="4" borderId="0" xfId="0" applyFont="1" applyFill="1" applyAlignment="1">
      <alignment vertical="center"/>
    </xf>
    <xf numFmtId="0" fontId="4" fillId="4" borderId="0" xfId="0" applyFont="1" applyFill="1" applyAlignment="1">
      <alignment horizontal="center" vertical="center"/>
    </xf>
    <xf numFmtId="0" fontId="4" fillId="4" borderId="0" xfId="0" applyFont="1" applyFill="1" applyAlignment="1">
      <alignment horizontal="center" vertical="center" wrapText="1"/>
    </xf>
    <xf numFmtId="0" fontId="4" fillId="5" borderId="0" xfId="0" applyFont="1" applyFill="1" applyAlignment="1">
      <alignment horizontal="center" vertical="center"/>
    </xf>
    <xf numFmtId="0" fontId="3" fillId="4" borderId="5" xfId="0" applyFont="1" applyFill="1" applyBorder="1" applyAlignment="1">
      <alignment vertical="center"/>
    </xf>
    <xf numFmtId="0" fontId="3" fillId="0" borderId="2" xfId="0" applyFont="1" applyBorder="1" applyAlignment="1">
      <alignment vertical="center"/>
    </xf>
    <xf numFmtId="0" fontId="3" fillId="0" borderId="2" xfId="0" applyFont="1" applyBorder="1" applyAlignment="1">
      <alignment horizontal="center" vertical="center"/>
    </xf>
    <xf numFmtId="164" fontId="3" fillId="0" borderId="2" xfId="0" applyNumberFormat="1" applyFont="1" applyBorder="1" applyAlignment="1">
      <alignment vertical="center"/>
    </xf>
    <xf numFmtId="178" fontId="33" fillId="6" borderId="2" xfId="0" applyNumberFormat="1" applyFont="1" applyFill="1" applyBorder="1" applyAlignment="1">
      <alignment vertical="center"/>
    </xf>
    <xf numFmtId="49" fontId="31" fillId="0" borderId="0" xfId="10" applyNumberFormat="1" applyFont="1" applyAlignment="1">
      <alignment vertical="top"/>
    </xf>
    <xf numFmtId="0" fontId="26" fillId="0" borderId="0" xfId="10" applyFont="1"/>
    <xf numFmtId="0" fontId="12" fillId="0" borderId="0" xfId="10" applyFont="1"/>
    <xf numFmtId="49" fontId="12" fillId="0" borderId="0" xfId="10" applyNumberFormat="1" applyFont="1" applyAlignment="1">
      <alignment horizontal="center" vertical="top" wrapText="1"/>
    </xf>
    <xf numFmtId="49" fontId="66" fillId="0" borderId="1" xfId="10" applyNumberFormat="1" applyFont="1" applyBorder="1" applyAlignment="1">
      <alignment horizontal="right" vertical="center" wrapText="1"/>
    </xf>
    <xf numFmtId="0" fontId="67" fillId="0" borderId="0" xfId="10" applyFont="1" applyAlignment="1">
      <alignment vertical="center" wrapText="1"/>
    </xf>
    <xf numFmtId="0" fontId="67" fillId="0" borderId="0" xfId="10" applyFont="1" applyAlignment="1">
      <alignment vertical="center"/>
    </xf>
    <xf numFmtId="0" fontId="67" fillId="0" borderId="0" xfId="10" applyFont="1"/>
    <xf numFmtId="0" fontId="66" fillId="0" borderId="8" xfId="10" applyFont="1" applyBorder="1" applyAlignment="1">
      <alignment horizontal="left"/>
    </xf>
    <xf numFmtId="0" fontId="66" fillId="0" borderId="8" xfId="10" applyFont="1" applyBorder="1"/>
    <xf numFmtId="186" fontId="66" fillId="0" borderId="8" xfId="10" applyNumberFormat="1" applyFont="1" applyBorder="1" applyAlignment="1">
      <alignment wrapText="1"/>
    </xf>
    <xf numFmtId="0" fontId="31" fillId="0" borderId="0" xfId="10" applyFont="1"/>
    <xf numFmtId="49" fontId="12" fillId="0" borderId="0" xfId="10" applyNumberFormat="1" applyFont="1" applyAlignment="1">
      <alignment horizontal="center" wrapText="1"/>
    </xf>
    <xf numFmtId="0" fontId="12" fillId="0" borderId="0" xfId="10" applyFont="1" applyAlignment="1">
      <alignment wrapText="1"/>
    </xf>
    <xf numFmtId="186" fontId="12" fillId="0" borderId="0" xfId="10" applyNumberFormat="1" applyFont="1" applyAlignment="1">
      <alignment wrapText="1"/>
    </xf>
    <xf numFmtId="0" fontId="12" fillId="0" borderId="0" xfId="10" applyFont="1" applyAlignment="1">
      <alignment horizontal="center" wrapText="1"/>
    </xf>
    <xf numFmtId="164" fontId="26" fillId="0" borderId="0" xfId="10" applyNumberFormat="1" applyFont="1"/>
    <xf numFmtId="0" fontId="66" fillId="0" borderId="2" xfId="10" applyFont="1" applyBorder="1" applyAlignment="1">
      <alignment horizontal="left"/>
    </xf>
    <xf numFmtId="0" fontId="66" fillId="0" borderId="2" xfId="10" applyFont="1" applyBorder="1"/>
    <xf numFmtId="186" fontId="66" fillId="0" borderId="2" xfId="10" applyNumberFormat="1" applyFont="1" applyBorder="1" applyAlignment="1">
      <alignment wrapText="1"/>
    </xf>
    <xf numFmtId="164" fontId="68" fillId="0" borderId="0" xfId="10" applyNumberFormat="1" applyFont="1" applyAlignment="1">
      <alignment horizontal="right" wrapText="1"/>
    </xf>
    <xf numFmtId="0" fontId="12" fillId="0" borderId="0" xfId="10" applyFont="1" applyAlignment="1">
      <alignment horizontal="left" wrapText="1"/>
    </xf>
    <xf numFmtId="0" fontId="69" fillId="0" borderId="3" xfId="10" applyFont="1" applyBorder="1" applyAlignment="1">
      <alignment horizontal="left"/>
    </xf>
    <xf numFmtId="0" fontId="69" fillId="0" borderId="3" xfId="10" applyFont="1" applyBorder="1" applyAlignment="1">
      <alignment horizontal="left" vertical="center" wrapText="1"/>
    </xf>
    <xf numFmtId="186" fontId="69" fillId="0" borderId="3" xfId="10" applyNumberFormat="1" applyFont="1" applyBorder="1" applyAlignment="1">
      <alignment horizontal="right" vertical="center" wrapText="1"/>
    </xf>
    <xf numFmtId="164" fontId="70" fillId="0" borderId="0" xfId="10" applyNumberFormat="1" applyFont="1" applyAlignment="1">
      <alignment horizontal="right" vertical="center" wrapText="1"/>
    </xf>
    <xf numFmtId="0" fontId="50" fillId="0" borderId="0" xfId="10" applyFont="1"/>
    <xf numFmtId="164" fontId="50" fillId="0" borderId="0" xfId="10" applyNumberFormat="1" applyFont="1"/>
    <xf numFmtId="0" fontId="71" fillId="0" borderId="0" xfId="10" applyFont="1" applyAlignment="1">
      <alignment horizontal="left"/>
    </xf>
    <xf numFmtId="0" fontId="26" fillId="0" borderId="0" xfId="10" applyFont="1" applyAlignment="1">
      <alignment horizontal="center"/>
    </xf>
    <xf numFmtId="0" fontId="26" fillId="0" borderId="0" xfId="16" applyFont="1"/>
    <xf numFmtId="0" fontId="31" fillId="0" borderId="0" xfId="16" applyFont="1"/>
    <xf numFmtId="0" fontId="31" fillId="0" borderId="14" xfId="2" applyFont="1" applyBorder="1" applyAlignment="1">
      <alignment horizontal="center" vertical="center"/>
    </xf>
    <xf numFmtId="0" fontId="31" fillId="0" borderId="14" xfId="16" applyFont="1" applyBorder="1" applyAlignment="1">
      <alignment horizontal="left" vertical="center" wrapText="1"/>
    </xf>
    <xf numFmtId="0" fontId="31" fillId="0" borderId="14" xfId="16" applyFont="1" applyBorder="1" applyAlignment="1">
      <alignment horizontal="center" vertical="top" wrapText="1"/>
    </xf>
    <xf numFmtId="0" fontId="26" fillId="0" borderId="0" xfId="16" applyFont="1" applyAlignment="1">
      <alignment vertical="center" wrapText="1"/>
    </xf>
    <xf numFmtId="0" fontId="31" fillId="0" borderId="3" xfId="16" applyFont="1" applyBorder="1"/>
    <xf numFmtId="0" fontId="31" fillId="0" borderId="3" xfId="16" applyFont="1" applyBorder="1" applyAlignment="1">
      <alignment horizontal="right"/>
    </xf>
    <xf numFmtId="187" fontId="31" fillId="0" borderId="3" xfId="16" applyNumberFormat="1" applyFont="1" applyBorder="1"/>
    <xf numFmtId="185" fontId="26" fillId="0" borderId="0" xfId="16" applyNumberFormat="1" applyFont="1" applyAlignment="1">
      <alignment horizontal="center"/>
    </xf>
    <xf numFmtId="0" fontId="26" fillId="0" borderId="0" xfId="16" applyFont="1" applyAlignment="1">
      <alignment horizontal="left"/>
    </xf>
    <xf numFmtId="187" fontId="26" fillId="0" borderId="0" xfId="16" applyNumberFormat="1" applyFont="1"/>
    <xf numFmtId="187" fontId="26" fillId="0" borderId="0" xfId="16" applyNumberFormat="1" applyFont="1" applyAlignment="1">
      <alignment horizontal="right"/>
    </xf>
    <xf numFmtId="0" fontId="26" fillId="0" borderId="0" xfId="16" applyFont="1" applyAlignment="1">
      <alignment horizontal="center"/>
    </xf>
    <xf numFmtId="0" fontId="26" fillId="0" borderId="0" xfId="16" applyFont="1" applyAlignment="1">
      <alignment horizontal="center" vertical="center"/>
    </xf>
    <xf numFmtId="0" fontId="26" fillId="0" borderId="0" xfId="16" applyFont="1" applyAlignment="1">
      <alignment wrapText="1"/>
    </xf>
    <xf numFmtId="0" fontId="31" fillId="0" borderId="0" xfId="16" applyFont="1" applyAlignment="1">
      <alignment horizontal="right"/>
    </xf>
    <xf numFmtId="187" fontId="31" fillId="0" borderId="0" xfId="16" applyNumberFormat="1" applyFont="1"/>
    <xf numFmtId="4" fontId="26" fillId="0" borderId="0" xfId="16" applyNumberFormat="1" applyFont="1"/>
    <xf numFmtId="0" fontId="26" fillId="0" borderId="0" xfId="16" applyFont="1" applyAlignment="1">
      <alignment horizontal="center" vertical="top"/>
    </xf>
    <xf numFmtId="0" fontId="26" fillId="0" borderId="0" xfId="16" applyFont="1" applyAlignment="1">
      <alignment vertical="top" wrapText="1"/>
    </xf>
    <xf numFmtId="187" fontId="31" fillId="0" borderId="0" xfId="16" applyNumberFormat="1" applyFont="1" applyAlignment="1">
      <alignment horizontal="right"/>
    </xf>
    <xf numFmtId="187" fontId="25" fillId="0" borderId="12" xfId="16" applyNumberFormat="1" applyFont="1" applyBorder="1" applyAlignment="1">
      <alignment horizontal="right"/>
    </xf>
    <xf numFmtId="0" fontId="26" fillId="0" borderId="0" xfId="22" applyFont="1"/>
    <xf numFmtId="0" fontId="31" fillId="0" borderId="14" xfId="22" applyFont="1" applyBorder="1" applyAlignment="1">
      <alignment horizontal="center" vertical="top" wrapText="1"/>
    </xf>
    <xf numFmtId="0" fontId="31" fillId="0" borderId="3" xfId="16" applyFont="1" applyBorder="1" applyAlignment="1">
      <alignment horizontal="left"/>
    </xf>
    <xf numFmtId="4" fontId="31" fillId="0" borderId="3" xfId="16" applyNumberFormat="1" applyFont="1" applyBorder="1" applyAlignment="1">
      <alignment horizontal="right"/>
    </xf>
    <xf numFmtId="164" fontId="31" fillId="0" borderId="3" xfId="16" applyNumberFormat="1" applyFont="1" applyBorder="1" applyAlignment="1">
      <alignment horizontal="right"/>
    </xf>
    <xf numFmtId="185" fontId="26" fillId="0" borderId="0" xfId="16" applyNumberFormat="1" applyFont="1" applyAlignment="1">
      <alignment horizontal="left"/>
    </xf>
    <xf numFmtId="4" fontId="26" fillId="0" borderId="0" xfId="16" applyNumberFormat="1" applyFont="1" applyAlignment="1">
      <alignment horizontal="right"/>
    </xf>
    <xf numFmtId="164" fontId="31" fillId="0" borderId="0" xfId="16" applyNumberFormat="1" applyFont="1" applyAlignment="1">
      <alignment horizontal="right"/>
    </xf>
    <xf numFmtId="164" fontId="26" fillId="0" borderId="0" xfId="16" applyNumberFormat="1" applyFont="1" applyAlignment="1">
      <alignment horizontal="right"/>
    </xf>
    <xf numFmtId="4" fontId="26" fillId="0" borderId="0" xfId="22" applyNumberFormat="1" applyFont="1"/>
    <xf numFmtId="0" fontId="25" fillId="0" borderId="12" xfId="16" applyFont="1" applyBorder="1" applyAlignment="1">
      <alignment horizontal="right"/>
    </xf>
    <xf numFmtId="4" fontId="25" fillId="0" borderId="12" xfId="16" applyNumberFormat="1" applyFont="1" applyBorder="1" applyAlignment="1">
      <alignment horizontal="right"/>
    </xf>
    <xf numFmtId="164" fontId="25" fillId="0" borderId="12" xfId="16" applyNumberFormat="1" applyFont="1" applyBorder="1" applyAlignment="1">
      <alignment horizontal="right"/>
    </xf>
    <xf numFmtId="0" fontId="26" fillId="0" borderId="0" xfId="22" applyFont="1" applyAlignment="1">
      <alignment wrapText="1"/>
    </xf>
    <xf numFmtId="4" fontId="25" fillId="0" borderId="11" xfId="16" applyNumberFormat="1" applyFont="1" applyBorder="1" applyAlignment="1">
      <alignment horizontal="right"/>
    </xf>
    <xf numFmtId="0" fontId="10" fillId="0" borderId="0" xfId="22" applyFont="1"/>
    <xf numFmtId="0" fontId="10" fillId="0" borderId="14" xfId="22" applyFont="1" applyBorder="1" applyAlignment="1">
      <alignment vertical="top" wrapText="1"/>
    </xf>
    <xf numFmtId="0" fontId="6" fillId="0" borderId="14" xfId="22" applyFont="1" applyBorder="1" applyAlignment="1">
      <alignment horizontal="center" vertical="top" wrapText="1"/>
    </xf>
    <xf numFmtId="0" fontId="10" fillId="0" borderId="4" xfId="22" applyFont="1" applyBorder="1"/>
    <xf numFmtId="0" fontId="6" fillId="0" borderId="2" xfId="22" applyFont="1" applyBorder="1"/>
    <xf numFmtId="4" fontId="10" fillId="0" borderId="0" xfId="22" applyNumberFormat="1" applyFont="1"/>
    <xf numFmtId="4" fontId="10" fillId="0" borderId="0" xfId="22" applyNumberFormat="1" applyFont="1" applyAlignment="1">
      <alignment horizontal="right"/>
    </xf>
    <xf numFmtId="4" fontId="10" fillId="0" borderId="4" xfId="22" applyNumberFormat="1" applyFont="1" applyBorder="1" applyAlignment="1">
      <alignment horizontal="right"/>
    </xf>
    <xf numFmtId="4" fontId="10" fillId="0" borderId="3" xfId="22" applyNumberFormat="1" applyFont="1" applyBorder="1" applyAlignment="1">
      <alignment horizontal="right"/>
    </xf>
    <xf numFmtId="4" fontId="6" fillId="0" borderId="3" xfId="22" applyNumberFormat="1" applyFont="1" applyBorder="1" applyAlignment="1">
      <alignment horizontal="right"/>
    </xf>
    <xf numFmtId="0" fontId="6" fillId="0" borderId="3" xfId="22" applyFont="1" applyBorder="1"/>
    <xf numFmtId="0" fontId="28" fillId="0" borderId="0" xfId="7" applyFont="1"/>
    <xf numFmtId="164" fontId="28" fillId="0" borderId="0" xfId="7" applyNumberFormat="1" applyFont="1"/>
    <xf numFmtId="0" fontId="28" fillId="0" borderId="2" xfId="7" applyFont="1" applyBorder="1"/>
    <xf numFmtId="164" fontId="28" fillId="0" borderId="2" xfId="7" applyNumberFormat="1" applyFont="1" applyBorder="1"/>
    <xf numFmtId="164" fontId="28" fillId="0" borderId="2" xfId="7" applyNumberFormat="1" applyFont="1" applyBorder="1" applyAlignment="1">
      <alignment horizontal="right"/>
    </xf>
    <xf numFmtId="0" fontId="25" fillId="0" borderId="2" xfId="7" applyFont="1" applyBorder="1" applyAlignment="1">
      <alignment horizontal="left"/>
    </xf>
    <xf numFmtId="164" fontId="25" fillId="0" borderId="2" xfId="7" applyNumberFormat="1" applyFont="1" applyBorder="1"/>
    <xf numFmtId="187" fontId="28" fillId="0" borderId="0" xfId="7" applyNumberFormat="1" applyFont="1"/>
    <xf numFmtId="176" fontId="28" fillId="0" borderId="0" xfId="7" applyNumberFormat="1" applyFont="1" applyAlignment="1">
      <alignment vertical="top"/>
    </xf>
    <xf numFmtId="164" fontId="28" fillId="0" borderId="0" xfId="7" applyNumberFormat="1" applyFont="1" applyAlignment="1">
      <alignment horizontal="right"/>
    </xf>
    <xf numFmtId="187" fontId="28" fillId="0" borderId="2" xfId="7" applyNumberFormat="1" applyFont="1" applyBorder="1"/>
    <xf numFmtId="187" fontId="25" fillId="0" borderId="2" xfId="7" applyNumberFormat="1" applyFont="1" applyBorder="1"/>
    <xf numFmtId="0" fontId="28" fillId="0" borderId="1" xfId="7" applyFont="1" applyBorder="1" applyAlignment="1">
      <alignment horizontal="left" vertical="center" wrapText="1"/>
    </xf>
    <xf numFmtId="0" fontId="29" fillId="0" borderId="1" xfId="7" applyFont="1" applyBorder="1" applyAlignment="1">
      <alignment horizontal="center" vertical="top" wrapText="1"/>
    </xf>
    <xf numFmtId="0" fontId="28" fillId="0" borderId="1" xfId="7" applyFont="1" applyBorder="1" applyAlignment="1">
      <alignment horizontal="left" wrapText="1"/>
    </xf>
    <xf numFmtId="0" fontId="26" fillId="0" borderId="0" xfId="22" applyFont="1" applyAlignment="1"/>
    <xf numFmtId="0" fontId="6" fillId="16" borderId="3" xfId="2" applyFont="1" applyFill="1" applyBorder="1" applyAlignment="1">
      <alignment horizontal="centerContinuous" vertical="center"/>
    </xf>
    <xf numFmtId="0" fontId="6" fillId="16" borderId="4" xfId="2" applyFont="1" applyFill="1" applyBorder="1" applyAlignment="1">
      <alignment horizontal="center" vertical="center"/>
    </xf>
    <xf numFmtId="0" fontId="6" fillId="16" borderId="4" xfId="2" applyFont="1" applyFill="1" applyBorder="1" applyAlignment="1">
      <alignment horizontal="centerContinuous" vertical="center"/>
    </xf>
    <xf numFmtId="0" fontId="27" fillId="16" borderId="3" xfId="2" applyFont="1" applyFill="1" applyBorder="1" applyAlignment="1">
      <alignment horizontal="center" vertical="center"/>
    </xf>
    <xf numFmtId="0" fontId="6" fillId="16" borderId="0" xfId="2" applyFont="1" applyFill="1" applyAlignment="1">
      <alignment horizontal="center" vertical="center"/>
    </xf>
    <xf numFmtId="0" fontId="6" fillId="16" borderId="0" xfId="2" applyFont="1" applyFill="1" applyAlignment="1">
      <alignment horizontal="center" vertical="center" wrapText="1"/>
    </xf>
    <xf numFmtId="0" fontId="6" fillId="17" borderId="0" xfId="2" applyFont="1" applyFill="1" applyAlignment="1">
      <alignment horizontal="centerContinuous" vertical="center" wrapText="1"/>
    </xf>
    <xf numFmtId="0" fontId="6" fillId="16" borderId="0" xfId="2" applyFont="1" applyFill="1" applyAlignment="1">
      <alignment vertical="center"/>
    </xf>
    <xf numFmtId="0" fontId="6" fillId="17" borderId="0" xfId="2" applyFont="1" applyFill="1" applyAlignment="1">
      <alignment horizontal="centerContinuous" vertical="center"/>
    </xf>
    <xf numFmtId="0" fontId="6" fillId="16" borderId="0" xfId="2" applyFont="1" applyFill="1" applyAlignment="1">
      <alignment horizontal="centerContinuous" vertical="center"/>
    </xf>
    <xf numFmtId="0" fontId="6" fillId="16" borderId="5" xfId="2" applyFont="1" applyFill="1" applyBorder="1" applyAlignment="1">
      <alignment horizontal="center" vertical="center" wrapText="1"/>
    </xf>
    <xf numFmtId="49" fontId="6" fillId="17" borderId="5" xfId="2" applyNumberFormat="1" applyFont="1" applyFill="1" applyBorder="1" applyAlignment="1">
      <alignment horizontal="center" vertical="center" wrapText="1"/>
    </xf>
    <xf numFmtId="0" fontId="6" fillId="16" borderId="5" xfId="2" applyFont="1" applyFill="1" applyBorder="1" applyAlignment="1">
      <alignment horizontal="centerContinuous" vertical="center"/>
    </xf>
    <xf numFmtId="0" fontId="10" fillId="0" borderId="9" xfId="2" applyFont="1" applyBorder="1" applyAlignment="1">
      <alignment vertical="center"/>
    </xf>
    <xf numFmtId="0" fontId="10" fillId="0" borderId="9" xfId="2" applyFont="1" applyBorder="1" applyAlignment="1">
      <alignment vertical="center" wrapText="1"/>
    </xf>
    <xf numFmtId="169" fontId="17" fillId="0" borderId="9" xfId="2" applyNumberFormat="1" applyFont="1" applyBorder="1" applyAlignment="1">
      <alignment horizontal="right" vertical="center" wrapText="1"/>
    </xf>
    <xf numFmtId="166" fontId="10" fillId="6" borderId="9" xfId="2" applyNumberFormat="1" applyFont="1" applyFill="1" applyBorder="1" applyAlignment="1">
      <alignment vertical="center"/>
    </xf>
    <xf numFmtId="175" fontId="17" fillId="6" borderId="9" xfId="5" applyNumberFormat="1" applyFont="1" applyFill="1" applyBorder="1" applyAlignment="1">
      <alignment horizontal="right" vertical="center" wrapText="1"/>
    </xf>
    <xf numFmtId="166" fontId="17" fillId="6" borderId="9" xfId="2" applyNumberFormat="1" applyFont="1" applyFill="1" applyBorder="1" applyAlignment="1">
      <alignment horizontal="right" vertical="center" wrapText="1"/>
    </xf>
    <xf numFmtId="175" fontId="17" fillId="6" borderId="0" xfId="2" applyNumberFormat="1" applyFont="1" applyFill="1" applyAlignment="1">
      <alignment horizontal="right" vertical="center" wrapText="1"/>
    </xf>
    <xf numFmtId="166" fontId="4" fillId="6" borderId="0" xfId="17" applyNumberFormat="1" applyFont="1" applyFill="1" applyAlignment="1">
      <alignment vertical="center"/>
    </xf>
    <xf numFmtId="0" fontId="10" fillId="0" borderId="2" xfId="2" applyFont="1" applyBorder="1" applyAlignment="1">
      <alignment vertical="center"/>
    </xf>
    <xf numFmtId="0" fontId="10" fillId="0" borderId="2" xfId="2" applyFont="1" applyBorder="1" applyAlignment="1">
      <alignment vertical="center" wrapText="1"/>
    </xf>
    <xf numFmtId="166" fontId="10" fillId="6" borderId="2" xfId="2" applyNumberFormat="1" applyFont="1" applyFill="1" applyBorder="1" applyAlignment="1">
      <alignment vertical="center"/>
    </xf>
    <xf numFmtId="175" fontId="17" fillId="6" borderId="2" xfId="5" applyNumberFormat="1" applyFont="1" applyFill="1" applyBorder="1" applyAlignment="1">
      <alignment horizontal="right" vertical="center" wrapText="1"/>
    </xf>
    <xf numFmtId="166" fontId="17" fillId="6" borderId="2" xfId="2" applyNumberFormat="1" applyFont="1" applyFill="1" applyBorder="1" applyAlignment="1">
      <alignment horizontal="right" vertical="center" wrapText="1"/>
    </xf>
    <xf numFmtId="175" fontId="17" fillId="6" borderId="2" xfId="2" applyNumberFormat="1" applyFont="1" applyFill="1" applyBorder="1" applyAlignment="1">
      <alignment horizontal="right" vertical="center" wrapText="1"/>
    </xf>
    <xf numFmtId="166" fontId="4" fillId="6" borderId="2" xfId="17" applyNumberFormat="1" applyFont="1" applyFill="1" applyBorder="1" applyAlignment="1">
      <alignment vertical="center"/>
    </xf>
    <xf numFmtId="166" fontId="7" fillId="6" borderId="3" xfId="2" applyNumberFormat="1" applyFont="1" applyFill="1" applyBorder="1" applyAlignment="1">
      <alignment horizontal="right" vertical="center" wrapText="1"/>
    </xf>
    <xf numFmtId="175" fontId="7" fillId="6" borderId="3" xfId="5" applyNumberFormat="1" applyFont="1" applyFill="1" applyBorder="1" applyAlignment="1">
      <alignment horizontal="right" vertical="center" wrapText="1"/>
    </xf>
    <xf numFmtId="0" fontId="26" fillId="0" borderId="0" xfId="2" applyFont="1"/>
    <xf numFmtId="0" fontId="26" fillId="6" borderId="0" xfId="4" applyFont="1" applyFill="1"/>
    <xf numFmtId="0" fontId="26" fillId="0" borderId="0" xfId="4" applyFont="1" applyFill="1"/>
    <xf numFmtId="0" fontId="26" fillId="6" borderId="0" xfId="2" applyFont="1" applyFill="1"/>
    <xf numFmtId="0" fontId="31" fillId="5" borderId="3" xfId="4" applyFont="1" applyFill="1" applyBorder="1" applyAlignment="1">
      <alignment horizontal="center" vertical="center"/>
    </xf>
    <xf numFmtId="0" fontId="26" fillId="0" borderId="3" xfId="4" applyFont="1" applyFill="1" applyBorder="1"/>
    <xf numFmtId="0" fontId="26" fillId="4" borderId="3" xfId="2" applyFont="1" applyFill="1" applyBorder="1"/>
    <xf numFmtId="0" fontId="66" fillId="5" borderId="4" xfId="2" applyFont="1" applyFill="1" applyBorder="1" applyAlignment="1">
      <alignment horizontal="center" vertical="center" wrapText="1"/>
    </xf>
    <xf numFmtId="0" fontId="26" fillId="0" borderId="4" xfId="4" applyFont="1" applyFill="1" applyBorder="1"/>
    <xf numFmtId="0" fontId="26" fillId="4" borderId="4" xfId="2" applyFont="1" applyFill="1" applyBorder="1"/>
    <xf numFmtId="0" fontId="66" fillId="5" borderId="1" xfId="2" applyFont="1" applyFill="1" applyBorder="1" applyAlignment="1">
      <alignment horizontal="center" vertical="center" wrapText="1"/>
    </xf>
    <xf numFmtId="0" fontId="66" fillId="5" borderId="5" xfId="2" applyFont="1" applyFill="1" applyBorder="1" applyAlignment="1">
      <alignment horizontal="center" vertical="center" wrapText="1"/>
    </xf>
    <xf numFmtId="0" fontId="31" fillId="0" borderId="1" xfId="2" applyFont="1" applyBorder="1" applyAlignment="1">
      <alignment vertical="center" wrapText="1"/>
    </xf>
    <xf numFmtId="0" fontId="31" fillId="4" borderId="1" xfId="2" applyFont="1" applyFill="1" applyBorder="1" applyAlignment="1">
      <alignment horizontal="center" vertical="center" wrapText="1"/>
    </xf>
    <xf numFmtId="49" fontId="31" fillId="0" borderId="2" xfId="2" applyNumberFormat="1" applyFont="1" applyBorder="1" applyAlignment="1">
      <alignment horizontal="left" vertical="center"/>
    </xf>
    <xf numFmtId="0" fontId="31" fillId="0" borderId="2" xfId="2" applyFont="1" applyBorder="1" applyAlignment="1">
      <alignment horizontal="left" vertical="center" wrapText="1"/>
    </xf>
    <xf numFmtId="164" fontId="31" fillId="0" borderId="2" xfId="11" applyNumberFormat="1" applyFont="1" applyBorder="1" applyAlignment="1">
      <alignment vertical="center"/>
    </xf>
    <xf numFmtId="169" fontId="31" fillId="6" borderId="2" xfId="2" applyNumberFormat="1" applyFont="1" applyFill="1" applyBorder="1" applyAlignment="1">
      <alignment horizontal="right" vertical="center" wrapText="1"/>
    </xf>
    <xf numFmtId="164" fontId="31" fillId="0" borderId="2" xfId="2" applyNumberFormat="1" applyFont="1" applyBorder="1" applyAlignment="1">
      <alignment horizontal="right" vertical="center" wrapText="1"/>
    </xf>
    <xf numFmtId="164" fontId="31" fillId="6" borderId="2" xfId="2" applyNumberFormat="1" applyFont="1" applyFill="1" applyBorder="1" applyAlignment="1">
      <alignment horizontal="right" vertical="center" wrapText="1"/>
    </xf>
    <xf numFmtId="0" fontId="31" fillId="0" borderId="0" xfId="2" applyFont="1" applyAlignment="1">
      <alignment vertical="center"/>
    </xf>
    <xf numFmtId="49" fontId="26" fillId="0" borderId="0" xfId="2" applyNumberFormat="1" applyFont="1" applyAlignment="1">
      <alignment horizontal="center" vertical="center"/>
    </xf>
    <xf numFmtId="0" fontId="26" fillId="0" borderId="0" xfId="2" applyFont="1" applyAlignment="1">
      <alignment vertical="center" wrapText="1"/>
    </xf>
    <xf numFmtId="169" fontId="26" fillId="6" borderId="0" xfId="4" applyNumberFormat="1" applyFont="1" applyFill="1" applyAlignment="1">
      <alignment horizontal="right" vertical="center" wrapText="1"/>
    </xf>
    <xf numFmtId="164" fontId="26" fillId="0" borderId="0" xfId="4" applyNumberFormat="1" applyFont="1" applyFill="1" applyAlignment="1">
      <alignment horizontal="right" vertical="center" wrapText="1"/>
    </xf>
    <xf numFmtId="164" fontId="26" fillId="6" borderId="0" xfId="2" applyNumberFormat="1" applyFont="1" applyFill="1" applyAlignment="1">
      <alignment horizontal="right" vertical="center" wrapText="1"/>
    </xf>
    <xf numFmtId="49" fontId="26" fillId="0" borderId="0" xfId="2" quotePrefix="1" applyNumberFormat="1" applyFont="1" applyAlignment="1">
      <alignment horizontal="center" vertical="center"/>
    </xf>
    <xf numFmtId="0" fontId="31" fillId="0" borderId="2" xfId="2" applyFont="1" applyBorder="1" applyAlignment="1">
      <alignment horizontal="right" vertical="center"/>
    </xf>
    <xf numFmtId="0" fontId="31" fillId="0" borderId="2" xfId="2" applyFont="1" applyBorder="1" applyAlignment="1">
      <alignment vertical="center"/>
    </xf>
    <xf numFmtId="169" fontId="26" fillId="6" borderId="0" xfId="2" applyNumberFormat="1" applyFont="1" applyFill="1" applyAlignment="1">
      <alignment horizontal="right" vertical="center" wrapText="1"/>
    </xf>
    <xf numFmtId="164" fontId="26" fillId="0" borderId="0" xfId="2" applyNumberFormat="1" applyFont="1" applyAlignment="1">
      <alignment horizontal="right" vertical="center" wrapText="1"/>
    </xf>
    <xf numFmtId="49" fontId="25" fillId="0" borderId="3" xfId="2" applyNumberFormat="1" applyFont="1" applyBorder="1" applyAlignment="1">
      <alignment vertical="center"/>
    </xf>
    <xf numFmtId="164" fontId="25" fillId="0" borderId="3" xfId="2" applyNumberFormat="1" applyFont="1" applyBorder="1" applyAlignment="1">
      <alignment horizontal="right" vertical="center"/>
    </xf>
    <xf numFmtId="169" fontId="25" fillId="6" borderId="3" xfId="2" applyNumberFormat="1" applyFont="1" applyFill="1" applyBorder="1" applyAlignment="1">
      <alignment horizontal="right" vertical="center"/>
    </xf>
    <xf numFmtId="164" fontId="25" fillId="6" borderId="3" xfId="2" applyNumberFormat="1" applyFont="1" applyFill="1" applyBorder="1" applyAlignment="1">
      <alignment horizontal="right" vertical="center"/>
    </xf>
    <xf numFmtId="0" fontId="50" fillId="0" borderId="0" xfId="2" applyFont="1" applyAlignment="1">
      <alignment vertical="center"/>
    </xf>
    <xf numFmtId="0" fontId="46" fillId="0" borderId="0" xfId="2" applyFont="1" applyAlignment="1">
      <alignment vertical="center"/>
    </xf>
    <xf numFmtId="0" fontId="6" fillId="0" borderId="3" xfId="2" applyFont="1" applyBorder="1" applyAlignment="1">
      <alignment horizontal="centerContinuous" vertical="center"/>
    </xf>
    <xf numFmtId="0" fontId="6" fillId="0" borderId="0" xfId="2" applyFont="1" applyAlignment="1">
      <alignment horizontal="center" vertical="center" wrapText="1"/>
    </xf>
    <xf numFmtId="0" fontId="6" fillId="0" borderId="2" xfId="2" applyFont="1" applyBorder="1" applyAlignment="1">
      <alignment horizontal="center" vertical="center" wrapText="1"/>
    </xf>
    <xf numFmtId="49" fontId="6" fillId="6" borderId="2" xfId="2" applyNumberFormat="1" applyFont="1" applyFill="1" applyBorder="1" applyAlignment="1">
      <alignment horizontal="center" vertical="center" wrapText="1"/>
    </xf>
    <xf numFmtId="0" fontId="10" fillId="0" borderId="4" xfId="2" applyFont="1" applyBorder="1" applyAlignment="1">
      <alignment vertical="center"/>
    </xf>
    <xf numFmtId="0" fontId="26" fillId="0" borderId="4" xfId="12" applyFont="1" applyBorder="1" applyAlignment="1">
      <alignment wrapText="1"/>
    </xf>
    <xf numFmtId="0" fontId="26" fillId="0" borderId="4" xfId="12" applyFont="1" applyBorder="1" applyAlignment="1"/>
    <xf numFmtId="0" fontId="6" fillId="5" borderId="1" xfId="2" applyFont="1" applyFill="1" applyBorder="1" applyAlignment="1">
      <alignment horizontal="center" vertical="center" textRotation="90" wrapText="1"/>
    </xf>
    <xf numFmtId="0" fontId="6" fillId="4" borderId="1" xfId="2" applyFont="1" applyFill="1" applyBorder="1" applyAlignment="1">
      <alignment horizontal="center" vertical="center" textRotation="90" wrapText="1"/>
    </xf>
    <xf numFmtId="0" fontId="6" fillId="0" borderId="16" xfId="2" applyFont="1" applyBorder="1" applyAlignment="1">
      <alignment horizontal="center" vertical="center" textRotation="90" wrapText="1"/>
    </xf>
    <xf numFmtId="0" fontId="6" fillId="16" borderId="1" xfId="2" applyFont="1" applyFill="1" applyBorder="1" applyAlignment="1">
      <alignment horizontal="center" vertical="center" textRotation="90" wrapText="1"/>
    </xf>
    <xf numFmtId="0" fontId="6" fillId="17" borderId="1" xfId="2" applyFont="1" applyFill="1" applyBorder="1" applyAlignment="1">
      <alignment horizontal="center" vertical="center" textRotation="90" wrapText="1"/>
    </xf>
    <xf numFmtId="0" fontId="6" fillId="6" borderId="16" xfId="2" applyFont="1" applyFill="1" applyBorder="1" applyAlignment="1">
      <alignment horizontal="center" vertical="center" textRotation="90" wrapText="1"/>
    </xf>
    <xf numFmtId="0" fontId="6" fillId="0" borderId="0" xfId="2" applyFont="1" applyAlignment="1">
      <alignment horizontal="center" vertical="center" textRotation="90" wrapText="1"/>
    </xf>
    <xf numFmtId="169" fontId="6" fillId="5" borderId="0" xfId="2" applyNumberFormat="1" applyFont="1" applyFill="1" applyAlignment="1">
      <alignment vertical="center"/>
    </xf>
    <xf numFmtId="169" fontId="10" fillId="4" borderId="0" xfId="2" applyNumberFormat="1" applyFont="1" applyFill="1" applyAlignment="1">
      <alignment vertical="center"/>
    </xf>
    <xf numFmtId="169" fontId="10" fillId="16" borderId="0" xfId="2" applyNumberFormat="1" applyFont="1" applyFill="1" applyAlignment="1">
      <alignment vertical="center"/>
    </xf>
    <xf numFmtId="169" fontId="6" fillId="17" borderId="0" xfId="2" applyNumberFormat="1" applyFont="1" applyFill="1" applyAlignment="1">
      <alignment vertical="center"/>
    </xf>
    <xf numFmtId="169" fontId="7" fillId="5" borderId="3" xfId="2" applyNumberFormat="1" applyFont="1" applyFill="1" applyBorder="1" applyAlignment="1">
      <alignment vertical="center"/>
    </xf>
    <xf numFmtId="169" fontId="7" fillId="4" borderId="3" xfId="2" applyNumberFormat="1" applyFont="1" applyFill="1" applyBorder="1" applyAlignment="1">
      <alignment vertical="center"/>
    </xf>
    <xf numFmtId="169" fontId="7" fillId="0" borderId="3" xfId="2" applyNumberFormat="1" applyFont="1" applyBorder="1" applyAlignment="1">
      <alignment vertical="center"/>
    </xf>
    <xf numFmtId="169" fontId="7" fillId="16" borderId="3" xfId="2" applyNumberFormat="1" applyFont="1" applyFill="1" applyBorder="1" applyAlignment="1">
      <alignment vertical="center"/>
    </xf>
    <xf numFmtId="169" fontId="7" fillId="17" borderId="3" xfId="2" applyNumberFormat="1" applyFont="1" applyFill="1" applyBorder="1" applyAlignment="1">
      <alignment vertical="center"/>
    </xf>
    <xf numFmtId="168" fontId="7" fillId="6" borderId="3" xfId="2" applyNumberFormat="1" applyFont="1" applyFill="1" applyBorder="1" applyAlignment="1">
      <alignment vertical="center"/>
    </xf>
    <xf numFmtId="169" fontId="7" fillId="0" borderId="0" xfId="2" applyNumberFormat="1" applyFont="1" applyAlignment="1">
      <alignment vertical="center"/>
    </xf>
    <xf numFmtId="169" fontId="7" fillId="4" borderId="2" xfId="18" applyNumberFormat="1" applyFont="1" applyFill="1" applyBorder="1" applyAlignment="1">
      <alignment vertical="center" wrapText="1"/>
    </xf>
    <xf numFmtId="169" fontId="7" fillId="15" borderId="2" xfId="18" applyNumberFormat="1" applyFont="1" applyFill="1" applyBorder="1" applyAlignment="1">
      <alignment vertical="center" wrapText="1"/>
    </xf>
    <xf numFmtId="49" fontId="10" fillId="0" borderId="3" xfId="2" applyNumberFormat="1" applyFont="1" applyBorder="1" applyAlignment="1">
      <alignment horizontal="left" vertical="center"/>
    </xf>
    <xf numFmtId="169" fontId="10" fillId="4" borderId="3" xfId="2" applyNumberFormat="1" applyFont="1" applyFill="1" applyBorder="1" applyAlignment="1">
      <alignment horizontal="right" vertical="center" wrapText="1"/>
    </xf>
    <xf numFmtId="169" fontId="10" fillId="15" borderId="3" xfId="2" applyNumberFormat="1" applyFont="1" applyFill="1" applyBorder="1" applyAlignment="1">
      <alignment horizontal="right" vertical="center" wrapText="1"/>
    </xf>
    <xf numFmtId="166" fontId="10" fillId="6" borderId="3" xfId="2" applyNumberFormat="1" applyFont="1" applyFill="1" applyBorder="1" applyAlignment="1">
      <alignment horizontal="right" vertical="center" wrapText="1"/>
    </xf>
    <xf numFmtId="169" fontId="7" fillId="4" borderId="0" xfId="18" applyNumberFormat="1" applyFont="1" applyFill="1" applyAlignment="1">
      <alignment vertical="center" wrapText="1"/>
    </xf>
    <xf numFmtId="169" fontId="7" fillId="15" borderId="0" xfId="18" applyNumberFormat="1" applyFont="1" applyFill="1" applyAlignment="1">
      <alignment vertical="center" wrapText="1"/>
    </xf>
    <xf numFmtId="169" fontId="6" fillId="4" borderId="2" xfId="18" applyNumberFormat="1" applyFont="1" applyFill="1" applyBorder="1" applyAlignment="1">
      <alignment vertical="center" wrapText="1"/>
    </xf>
    <xf numFmtId="169" fontId="6" fillId="4" borderId="3" xfId="18" applyNumberFormat="1" applyFont="1" applyFill="1" applyBorder="1" applyAlignment="1">
      <alignment vertical="center" wrapText="1"/>
    </xf>
    <xf numFmtId="169" fontId="6" fillId="15" borderId="3" xfId="18" applyNumberFormat="1" applyFont="1" applyFill="1" applyBorder="1" applyAlignment="1">
      <alignment vertical="center" wrapText="1"/>
    </xf>
    <xf numFmtId="169" fontId="10" fillId="4" borderId="0" xfId="18" applyNumberFormat="1" applyFont="1" applyFill="1" applyAlignment="1">
      <alignment vertical="center" wrapText="1"/>
    </xf>
    <xf numFmtId="169" fontId="10" fillId="4" borderId="0" xfId="2" applyNumberFormat="1" applyFont="1" applyFill="1" applyAlignment="1">
      <alignment vertical="center" wrapText="1"/>
    </xf>
    <xf numFmtId="169" fontId="10" fillId="15" borderId="0" xfId="2" applyNumberFormat="1" applyFont="1" applyFill="1" applyAlignment="1">
      <alignment vertical="center" wrapText="1"/>
    </xf>
    <xf numFmtId="169" fontId="7" fillId="4" borderId="3" xfId="18" applyNumberFormat="1" applyFont="1" applyFill="1" applyBorder="1" applyAlignment="1">
      <alignment vertical="center" wrapText="1"/>
    </xf>
    <xf numFmtId="169" fontId="7" fillId="15" borderId="3" xfId="18" applyNumberFormat="1" applyFont="1" applyFill="1" applyBorder="1" applyAlignment="1">
      <alignment vertical="center" wrapText="1"/>
    </xf>
    <xf numFmtId="0" fontId="28" fillId="0" borderId="0" xfId="7" applyFont="1" applyAlignment="1">
      <alignment vertical="top" wrapText="1"/>
    </xf>
    <xf numFmtId="0" fontId="28" fillId="0" borderId="0" xfId="7" applyFont="1" applyAlignment="1">
      <alignment wrapText="1"/>
    </xf>
    <xf numFmtId="0" fontId="28" fillId="0" borderId="0" xfId="7" applyFont="1" applyAlignment="1">
      <alignment vertical="top"/>
    </xf>
    <xf numFmtId="0" fontId="29" fillId="0" borderId="0" xfId="7" applyFont="1"/>
    <xf numFmtId="0" fontId="28" fillId="0" borderId="5" xfId="7" applyFont="1" applyBorder="1" applyAlignment="1">
      <alignment horizontal="left" wrapText="1"/>
    </xf>
    <xf numFmtId="0" fontId="29" fillId="0" borderId="5" xfId="7" applyFont="1" applyBorder="1" applyAlignment="1">
      <alignment horizontal="center" vertical="top" wrapText="1"/>
    </xf>
    <xf numFmtId="191" fontId="28" fillId="0" borderId="0" xfId="7" applyNumberFormat="1" applyFont="1" applyAlignment="1">
      <alignment vertical="top"/>
    </xf>
    <xf numFmtId="0" fontId="28" fillId="0" borderId="0" xfId="7" applyFont="1" applyAlignment="1">
      <alignment horizontal="right" vertical="top" wrapText="1"/>
    </xf>
    <xf numFmtId="10" fontId="28" fillId="0" borderId="0" xfId="7" applyNumberFormat="1" applyFont="1" applyAlignment="1">
      <alignment vertical="top"/>
    </xf>
    <xf numFmtId="0" fontId="28" fillId="0" borderId="0" xfId="7" applyFont="1" applyAlignment="1">
      <alignment horizontal="right" vertical="top"/>
    </xf>
    <xf numFmtId="0" fontId="26" fillId="0" borderId="0" xfId="7" applyFont="1" applyAlignment="1">
      <alignment horizontal="right" vertical="top"/>
    </xf>
    <xf numFmtId="0" fontId="28" fillId="0" borderId="2" xfId="7" applyFont="1" applyBorder="1" applyAlignment="1">
      <alignment horizontal="right"/>
    </xf>
    <xf numFmtId="49" fontId="28" fillId="0" borderId="0" xfId="7" applyNumberFormat="1" applyFont="1" applyAlignment="1">
      <alignment horizontal="right" vertical="top"/>
    </xf>
    <xf numFmtId="0" fontId="29" fillId="0" borderId="4" xfId="7" applyFont="1" applyBorder="1"/>
    <xf numFmtId="0" fontId="28" fillId="0" borderId="4" xfId="7" applyFont="1" applyBorder="1"/>
    <xf numFmtId="0" fontId="26" fillId="0" borderId="0" xfId="7" applyFont="1"/>
    <xf numFmtId="9" fontId="28" fillId="0" borderId="0" xfId="7" applyNumberFormat="1" applyFont="1"/>
    <xf numFmtId="191" fontId="28" fillId="0" borderId="0" xfId="7" applyNumberFormat="1" applyFont="1"/>
    <xf numFmtId="0" fontId="26" fillId="0" borderId="2" xfId="7" applyFont="1" applyBorder="1"/>
    <xf numFmtId="191" fontId="28" fillId="0" borderId="2" xfId="7" applyNumberFormat="1" applyFont="1" applyBorder="1"/>
    <xf numFmtId="9" fontId="28" fillId="0" borderId="2" xfId="7" applyNumberFormat="1" applyFont="1" applyBorder="1"/>
    <xf numFmtId="0" fontId="24" fillId="0" borderId="0" xfId="7"/>
    <xf numFmtId="14" fontId="28" fillId="0" borderId="0" xfId="7" applyNumberFormat="1" applyFont="1" applyAlignment="1">
      <alignment vertical="top"/>
    </xf>
    <xf numFmtId="187" fontId="26" fillId="0" borderId="0" xfId="7" applyNumberFormat="1" applyFont="1" applyAlignment="1">
      <alignment horizontal="right" vertical="top"/>
    </xf>
    <xf numFmtId="187" fontId="28" fillId="0" borderId="0" xfId="7" applyNumberFormat="1" applyFont="1" applyAlignment="1">
      <alignment vertical="top"/>
    </xf>
    <xf numFmtId="187" fontId="28" fillId="0" borderId="0" xfId="7" applyNumberFormat="1" applyFont="1" applyAlignment="1">
      <alignment horizontal="right" vertical="top" wrapText="1"/>
    </xf>
    <xf numFmtId="14" fontId="28" fillId="0" borderId="0" xfId="7" applyNumberFormat="1" applyFont="1"/>
    <xf numFmtId="0" fontId="28" fillId="0" borderId="0" xfId="7" applyFont="1" applyAlignment="1">
      <alignment horizontal="right"/>
    </xf>
    <xf numFmtId="17" fontId="28" fillId="0" borderId="0" xfId="7" applyNumberFormat="1" applyFont="1"/>
    <xf numFmtId="0" fontId="76" fillId="0" borderId="0" xfId="7" applyFont="1"/>
    <xf numFmtId="0" fontId="76" fillId="0" borderId="2" xfId="7" applyFont="1" applyBorder="1"/>
    <xf numFmtId="191" fontId="26" fillId="0" borderId="2" xfId="7" applyNumberFormat="1" applyFont="1" applyBorder="1"/>
    <xf numFmtId="0" fontId="29" fillId="0" borderId="0" xfId="7" applyFont="1" applyAlignment="1">
      <alignment horizontal="left"/>
    </xf>
    <xf numFmtId="14" fontId="28" fillId="0" borderId="2" xfId="7" applyNumberFormat="1" applyFont="1" applyBorder="1"/>
    <xf numFmtId="49" fontId="28" fillId="0" borderId="2" xfId="7" applyNumberFormat="1" applyFont="1" applyBorder="1" applyAlignment="1">
      <alignment horizontal="right"/>
    </xf>
    <xf numFmtId="14" fontId="26" fillId="0" borderId="0" xfId="7" applyNumberFormat="1" applyFont="1"/>
    <xf numFmtId="1" fontId="28" fillId="0" borderId="0" xfId="7" applyNumberFormat="1" applyFont="1" applyAlignment="1">
      <alignment vertical="top"/>
    </xf>
    <xf numFmtId="191" fontId="28" fillId="0" borderId="0" xfId="7" applyNumberFormat="1" applyFont="1" applyAlignment="1">
      <alignment horizontal="right"/>
    </xf>
    <xf numFmtId="0" fontId="29" fillId="0" borderId="4" xfId="7" applyFont="1" applyBorder="1" applyAlignment="1">
      <alignment horizontal="left"/>
    </xf>
    <xf numFmtId="14" fontId="55" fillId="0" borderId="9" xfId="7" applyNumberFormat="1" applyFont="1" applyBorder="1" applyAlignment="1">
      <alignment vertical="top" wrapText="1"/>
    </xf>
    <xf numFmtId="0" fontId="55" fillId="0" borderId="0" xfId="7" applyFont="1"/>
    <xf numFmtId="0" fontId="25" fillId="0" borderId="0" xfId="7" applyFont="1" applyBorder="1" applyAlignment="1">
      <alignment horizontal="left"/>
    </xf>
    <xf numFmtId="164" fontId="25" fillId="0" borderId="0" xfId="7" applyNumberFormat="1" applyFont="1" applyBorder="1"/>
    <xf numFmtId="0" fontId="60" fillId="20" borderId="0" xfId="0" applyFont="1" applyFill="1"/>
    <xf numFmtId="0" fontId="77" fillId="0" borderId="0" xfId="20" applyFont="1"/>
    <xf numFmtId="0" fontId="77" fillId="0" borderId="0" xfId="0" applyFont="1"/>
    <xf numFmtId="0" fontId="28" fillId="0" borderId="0" xfId="9" applyFont="1" applyAlignment="1">
      <alignment horizontal="left" vertical="center" wrapText="1" indent="1"/>
    </xf>
    <xf numFmtId="0" fontId="6" fillId="0" borderId="3" xfId="2" applyFont="1" applyBorder="1" applyAlignment="1">
      <alignment horizontal="center" vertical="center"/>
    </xf>
    <xf numFmtId="0" fontId="6" fillId="6" borderId="0" xfId="2" applyFont="1" applyFill="1" applyAlignment="1">
      <alignment horizontal="center" vertical="center"/>
    </xf>
    <xf numFmtId="0" fontId="6" fillId="5" borderId="4" xfId="0" applyFont="1" applyFill="1" applyBorder="1" applyAlignment="1">
      <alignment horizontal="center" vertical="center" wrapText="1"/>
    </xf>
    <xf numFmtId="0" fontId="6" fillId="5" borderId="5" xfId="0" applyFont="1" applyFill="1" applyBorder="1" applyAlignment="1">
      <alignment horizontal="center" vertical="center" wrapText="1"/>
    </xf>
    <xf numFmtId="49" fontId="10" fillId="4" borderId="4" xfId="0" applyNumberFormat="1" applyFont="1" applyFill="1" applyBorder="1" applyAlignment="1">
      <alignment horizontal="left" vertical="center" wrapText="1"/>
    </xf>
    <xf numFmtId="49" fontId="10" fillId="4" borderId="0" xfId="0" applyNumberFormat="1" applyFont="1" applyFill="1" applyAlignment="1">
      <alignment horizontal="left" vertical="center" wrapText="1"/>
    </xf>
    <xf numFmtId="49" fontId="10" fillId="4" borderId="5" xfId="0" applyNumberFormat="1" applyFont="1" applyFill="1" applyBorder="1" applyAlignment="1">
      <alignment horizontal="left" vertical="center" wrapText="1"/>
    </xf>
    <xf numFmtId="0" fontId="6" fillId="4" borderId="3" xfId="0" applyFont="1" applyFill="1" applyBorder="1" applyAlignment="1">
      <alignment horizontal="left" vertical="center"/>
    </xf>
    <xf numFmtId="0" fontId="6" fillId="5" borderId="4" xfId="0" applyFont="1" applyFill="1" applyBorder="1" applyAlignment="1">
      <alignment horizontal="center" vertical="center"/>
    </xf>
    <xf numFmtId="0" fontId="32" fillId="9" borderId="4" xfId="0" applyFont="1" applyFill="1" applyBorder="1" applyAlignment="1">
      <alignment horizontal="center" vertical="center" wrapText="1"/>
    </xf>
    <xf numFmtId="0" fontId="32" fillId="9" borderId="5" xfId="0" applyFont="1" applyFill="1" applyBorder="1" applyAlignment="1">
      <alignment horizontal="center" vertical="center"/>
    </xf>
    <xf numFmtId="0" fontId="10" fillId="0" borderId="0" xfId="0" applyFont="1" applyAlignment="1">
      <alignment horizontal="left" vertical="center" wrapText="1"/>
    </xf>
    <xf numFmtId="0" fontId="3" fillId="0" borderId="0" xfId="0" applyFont="1" applyAlignment="1">
      <alignment horizontal="left" vertical="center" wrapText="1"/>
    </xf>
    <xf numFmtId="0" fontId="6" fillId="4" borderId="4" xfId="0" applyFont="1" applyFill="1" applyBorder="1" applyAlignment="1">
      <alignment horizontal="center" vertical="center"/>
    </xf>
    <xf numFmtId="0" fontId="6" fillId="4" borderId="0" xfId="0" applyFont="1" applyFill="1" applyAlignment="1">
      <alignment horizontal="center" vertical="center"/>
    </xf>
    <xf numFmtId="0" fontId="6" fillId="4" borderId="5" xfId="0" applyFont="1" applyFill="1" applyBorder="1" applyAlignment="1">
      <alignment horizontal="center" vertical="center"/>
    </xf>
    <xf numFmtId="0" fontId="29" fillId="4" borderId="4" xfId="11" applyFont="1" applyFill="1" applyBorder="1" applyAlignment="1">
      <alignment horizontal="left" vertical="center" wrapText="1"/>
    </xf>
    <xf numFmtId="0" fontId="29" fillId="4" borderId="4" xfId="11" applyFont="1" applyFill="1" applyBorder="1" applyAlignment="1">
      <alignment horizontal="left" vertical="center"/>
    </xf>
    <xf numFmtId="0" fontId="29" fillId="4" borderId="0" xfId="11" applyFont="1" applyFill="1" applyAlignment="1">
      <alignment horizontal="left" vertical="center" wrapText="1"/>
    </xf>
    <xf numFmtId="0" fontId="29" fillId="4" borderId="0" xfId="11" applyFont="1" applyFill="1" applyAlignment="1">
      <alignment horizontal="left" vertical="center"/>
    </xf>
    <xf numFmtId="0" fontId="29" fillId="4" borderId="5" xfId="11" applyFont="1" applyFill="1" applyBorder="1" applyAlignment="1">
      <alignment horizontal="left" vertical="center"/>
    </xf>
    <xf numFmtId="0" fontId="31" fillId="0" borderId="1" xfId="12" applyFont="1" applyBorder="1" applyAlignment="1">
      <alignment horizontal="left" vertical="center" wrapText="1"/>
    </xf>
    <xf numFmtId="0" fontId="4" fillId="4" borderId="4"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4" fillId="4" borderId="3" xfId="0" applyFont="1" applyFill="1" applyBorder="1" applyAlignment="1">
      <alignment horizontal="center" vertical="center"/>
    </xf>
    <xf numFmtId="0" fontId="26" fillId="18" borderId="4" xfId="14" applyFont="1" applyFill="1" applyBorder="1" applyAlignment="1">
      <alignment horizontal="left" vertical="center" wrapText="1"/>
    </xf>
    <xf numFmtId="0" fontId="26" fillId="18" borderId="4" xfId="14" applyFont="1" applyFill="1" applyBorder="1" applyAlignment="1">
      <alignment horizontal="left" vertical="center"/>
    </xf>
    <xf numFmtId="0" fontId="26" fillId="18" borderId="5" xfId="14" applyFont="1" applyFill="1" applyBorder="1" applyAlignment="1">
      <alignment horizontal="left" vertical="center"/>
    </xf>
    <xf numFmtId="0" fontId="31" fillId="19" borderId="3" xfId="14" applyFont="1" applyFill="1" applyBorder="1" applyAlignment="1">
      <alignment horizontal="center" vertical="center"/>
    </xf>
    <xf numFmtId="0" fontId="31" fillId="11" borderId="4" xfId="14" applyFont="1" applyFill="1" applyBorder="1" applyAlignment="1">
      <alignment horizontal="center" vertical="center" wrapText="1"/>
    </xf>
    <xf numFmtId="0" fontId="31" fillId="11" borderId="5" xfId="14" applyFont="1" applyFill="1" applyBorder="1" applyAlignment="1">
      <alignment horizontal="center" vertical="center" wrapText="1"/>
    </xf>
    <xf numFmtId="0" fontId="29" fillId="11" borderId="4" xfId="13" applyFont="1" applyFill="1" applyBorder="1" applyAlignment="1">
      <alignment horizontal="left" vertical="center"/>
    </xf>
    <xf numFmtId="0" fontId="29" fillId="11" borderId="5" xfId="13" applyFont="1" applyFill="1" applyBorder="1" applyAlignment="1">
      <alignment horizontal="left" vertical="center"/>
    </xf>
    <xf numFmtId="0" fontId="29" fillId="11" borderId="4" xfId="13" applyFont="1" applyFill="1" applyBorder="1" applyAlignment="1">
      <alignment horizontal="center" vertical="center"/>
    </xf>
    <xf numFmtId="0" fontId="29" fillId="11" borderId="5" xfId="13" applyFont="1" applyFill="1" applyBorder="1" applyAlignment="1">
      <alignment horizontal="center" vertical="center"/>
    </xf>
    <xf numFmtId="0" fontId="31" fillId="12" borderId="3" xfId="14" applyFont="1" applyFill="1" applyBorder="1" applyAlignment="1">
      <alignment horizontal="center" vertical="center"/>
    </xf>
    <xf numFmtId="0" fontId="4" fillId="5" borderId="4" xfId="0" applyFont="1" applyFill="1" applyBorder="1" applyAlignment="1">
      <alignment horizontal="center" vertical="center"/>
    </xf>
    <xf numFmtId="0" fontId="26" fillId="0" borderId="0" xfId="2" applyFont="1" applyAlignment="1">
      <alignment horizontal="left" wrapText="1"/>
    </xf>
    <xf numFmtId="0" fontId="26" fillId="0" borderId="0" xfId="2" applyFont="1" applyAlignment="1">
      <alignment horizontal="left"/>
    </xf>
    <xf numFmtId="49" fontId="26" fillId="4" borderId="4" xfId="2" applyNumberFormat="1" applyFont="1" applyFill="1" applyBorder="1" applyAlignment="1">
      <alignment horizontal="left" vertical="center" wrapText="1"/>
    </xf>
    <xf numFmtId="0" fontId="26" fillId="4" borderId="4" xfId="2" applyFont="1" applyFill="1" applyBorder="1" applyAlignment="1">
      <alignment horizontal="left" vertical="center"/>
    </xf>
    <xf numFmtId="0" fontId="26" fillId="4" borderId="0" xfId="2" applyFont="1" applyFill="1" applyAlignment="1">
      <alignment horizontal="left" vertical="center"/>
    </xf>
    <xf numFmtId="0" fontId="26" fillId="4" borderId="5" xfId="2" applyFont="1" applyFill="1" applyBorder="1" applyAlignment="1">
      <alignment horizontal="left" vertical="center"/>
    </xf>
    <xf numFmtId="0" fontId="31" fillId="4" borderId="4" xfId="2" applyFont="1" applyFill="1" applyBorder="1" applyAlignment="1">
      <alignment horizontal="center" vertical="center" wrapText="1"/>
    </xf>
    <xf numFmtId="0" fontId="31" fillId="4" borderId="0" xfId="2" applyFont="1" applyFill="1" applyAlignment="1">
      <alignment horizontal="center" vertical="center" wrapText="1"/>
    </xf>
    <xf numFmtId="0" fontId="31" fillId="4" borderId="5" xfId="2" applyFont="1" applyFill="1" applyBorder="1" applyAlignment="1">
      <alignment horizontal="center" vertical="center" wrapText="1"/>
    </xf>
    <xf numFmtId="0" fontId="31" fillId="5" borderId="3" xfId="4" applyFont="1" applyFill="1" applyBorder="1" applyAlignment="1">
      <alignment horizontal="center" vertical="center"/>
    </xf>
    <xf numFmtId="0" fontId="31" fillId="5" borderId="4" xfId="2" applyFont="1" applyFill="1" applyBorder="1" applyAlignment="1">
      <alignment horizontal="center" vertical="center" wrapText="1"/>
    </xf>
    <xf numFmtId="0" fontId="31" fillId="5" borderId="0" xfId="2" applyFont="1" applyFill="1" applyAlignment="1">
      <alignment horizontal="center" vertical="center" wrapText="1"/>
    </xf>
    <xf numFmtId="0" fontId="31" fillId="5" borderId="5" xfId="2" applyFont="1" applyFill="1" applyBorder="1" applyAlignment="1">
      <alignment horizontal="center" vertical="center" wrapText="1"/>
    </xf>
    <xf numFmtId="0" fontId="66" fillId="5" borderId="3" xfId="4" applyFont="1" applyFill="1" applyBorder="1" applyAlignment="1">
      <alignment horizontal="center" vertical="center"/>
    </xf>
    <xf numFmtId="0" fontId="66" fillId="5" borderId="4" xfId="2" applyFont="1" applyFill="1" applyBorder="1" applyAlignment="1">
      <alignment horizontal="center" vertical="center" wrapText="1"/>
    </xf>
    <xf numFmtId="0" fontId="66" fillId="5" borderId="5" xfId="2" applyFont="1" applyFill="1" applyBorder="1" applyAlignment="1">
      <alignment horizontal="center" vertical="center" wrapText="1"/>
    </xf>
    <xf numFmtId="0" fontId="28" fillId="4" borderId="4" xfId="11" applyFont="1" applyFill="1" applyBorder="1" applyAlignment="1">
      <alignment horizontal="left" vertical="center" wrapText="1"/>
    </xf>
    <xf numFmtId="0" fontId="28" fillId="4" borderId="5" xfId="11" applyFont="1" applyFill="1" applyBorder="1" applyAlignment="1">
      <alignment horizontal="left" vertical="center" wrapText="1"/>
    </xf>
    <xf numFmtId="0" fontId="29" fillId="4" borderId="4" xfId="9" applyFont="1" applyFill="1" applyBorder="1" applyAlignment="1">
      <alignment horizontal="center" vertical="center" wrapText="1"/>
    </xf>
    <xf numFmtId="0" fontId="29" fillId="4" borderId="5" xfId="9" applyFont="1" applyFill="1" applyBorder="1" applyAlignment="1">
      <alignment horizontal="center" vertical="center" wrapText="1"/>
    </xf>
    <xf numFmtId="49" fontId="6" fillId="16" borderId="4" xfId="2" applyNumberFormat="1" applyFont="1" applyFill="1" applyBorder="1" applyAlignment="1">
      <alignment horizontal="left" vertical="center" wrapText="1"/>
    </xf>
    <xf numFmtId="49" fontId="6" fillId="16" borderId="0" xfId="2" applyNumberFormat="1" applyFont="1" applyFill="1" applyAlignment="1">
      <alignment horizontal="left" vertical="center" wrapText="1"/>
    </xf>
    <xf numFmtId="49" fontId="6" fillId="16" borderId="5" xfId="2" applyNumberFormat="1" applyFont="1" applyFill="1" applyBorder="1" applyAlignment="1">
      <alignment horizontal="left" vertical="center" wrapText="1"/>
    </xf>
    <xf numFmtId="0" fontId="6" fillId="17" borderId="4" xfId="2" applyFont="1" applyFill="1" applyBorder="1" applyAlignment="1">
      <alignment horizontal="center" vertical="center" wrapText="1"/>
    </xf>
    <xf numFmtId="0" fontId="6" fillId="17" borderId="5" xfId="2" applyFont="1" applyFill="1" applyBorder="1" applyAlignment="1">
      <alignment horizontal="center" vertical="center" wrapText="1"/>
    </xf>
    <xf numFmtId="0" fontId="10" fillId="0" borderId="16" xfId="2" applyFont="1" applyBorder="1" applyAlignment="1">
      <alignment horizontal="left" vertical="center" wrapText="1"/>
    </xf>
    <xf numFmtId="0" fontId="10" fillId="0" borderId="4" xfId="2" applyFont="1" applyBorder="1" applyAlignment="1">
      <alignment horizontal="left" vertical="center" wrapText="1"/>
    </xf>
    <xf numFmtId="0" fontId="6" fillId="4" borderId="4" xfId="2" applyFont="1" applyFill="1" applyBorder="1" applyAlignment="1">
      <alignment horizontal="center" vertical="center" textRotation="90"/>
    </xf>
    <xf numFmtId="0" fontId="6" fillId="4" borderId="0" xfId="2" applyFont="1" applyFill="1" applyAlignment="1">
      <alignment horizontal="center" vertical="center" textRotation="90"/>
    </xf>
    <xf numFmtId="0" fontId="6" fillId="4" borderId="5" xfId="2" applyFont="1" applyFill="1" applyBorder="1" applyAlignment="1">
      <alignment horizontal="center" vertical="center" textRotation="90"/>
    </xf>
    <xf numFmtId="0" fontId="6" fillId="15" borderId="4" xfId="2" applyFont="1" applyFill="1" applyBorder="1" applyAlignment="1">
      <alignment horizontal="center" vertical="center" textRotation="90"/>
    </xf>
    <xf numFmtId="0" fontId="6" fillId="15" borderId="0" xfId="2" applyFont="1" applyFill="1" applyAlignment="1">
      <alignment horizontal="center" vertical="center" textRotation="90"/>
    </xf>
    <xf numFmtId="0" fontId="6" fillId="15" borderId="5" xfId="2" applyFont="1" applyFill="1" applyBorder="1" applyAlignment="1">
      <alignment horizontal="center" vertical="center" textRotation="90"/>
    </xf>
    <xf numFmtId="0" fontId="6" fillId="6" borderId="4" xfId="2" applyFont="1" applyFill="1" applyBorder="1" applyAlignment="1">
      <alignment horizontal="center" vertical="center" textRotation="90"/>
    </xf>
    <xf numFmtId="0" fontId="6" fillId="6" borderId="0" xfId="2" applyFont="1" applyFill="1" applyAlignment="1">
      <alignment horizontal="center" vertical="center" textRotation="90"/>
    </xf>
    <xf numFmtId="0" fontId="6" fillId="6" borderId="5" xfId="2" applyFont="1" applyFill="1" applyBorder="1" applyAlignment="1">
      <alignment horizontal="center" vertical="center" textRotation="90"/>
    </xf>
    <xf numFmtId="0" fontId="10" fillId="0" borderId="0" xfId="2" applyFont="1" applyAlignment="1">
      <alignment horizontal="left" vertical="center" wrapText="1"/>
    </xf>
    <xf numFmtId="0" fontId="10" fillId="0" borderId="2" xfId="2" applyFont="1" applyBorder="1" applyAlignment="1">
      <alignment horizontal="left" vertical="center" wrapText="1"/>
    </xf>
    <xf numFmtId="0" fontId="12" fillId="0" borderId="1" xfId="10" applyFont="1" applyBorder="1" applyAlignment="1">
      <alignment vertical="center" wrapText="1"/>
    </xf>
    <xf numFmtId="0" fontId="24" fillId="0" borderId="1" xfId="7" applyBorder="1" applyAlignment="1">
      <alignment vertical="center" wrapText="1"/>
    </xf>
    <xf numFmtId="0" fontId="26" fillId="0" borderId="0" xfId="2" applyFont="1" applyAlignment="1">
      <alignment horizontal="left" vertical="center"/>
    </xf>
    <xf numFmtId="0" fontId="26" fillId="0" borderId="0" xfId="22" applyFont="1" applyAlignment="1">
      <alignment horizontal="left" vertical="center"/>
    </xf>
    <xf numFmtId="0" fontId="31" fillId="0" borderId="0" xfId="2" applyFont="1" applyAlignment="1">
      <alignment horizontal="center" vertical="center"/>
    </xf>
    <xf numFmtId="0" fontId="28" fillId="0" borderId="0" xfId="7" applyFont="1" applyAlignment="1">
      <alignment vertical="center"/>
    </xf>
    <xf numFmtId="0" fontId="25" fillId="0" borderId="12" xfId="16" applyFont="1" applyBorder="1" applyAlignment="1">
      <alignment horizontal="right"/>
    </xf>
    <xf numFmtId="0" fontId="10" fillId="0" borderId="4" xfId="22" applyFont="1" applyBorder="1" applyAlignment="1">
      <alignment horizontal="center"/>
    </xf>
    <xf numFmtId="0" fontId="10" fillId="0" borderId="4" xfId="22" applyFont="1" applyBorder="1"/>
    <xf numFmtId="0" fontId="6" fillId="0" borderId="0" xfId="22" applyFont="1" applyAlignment="1">
      <alignment horizontal="center"/>
    </xf>
    <xf numFmtId="0" fontId="6" fillId="0" borderId="2" xfId="22" applyFont="1" applyBorder="1" applyAlignment="1">
      <alignment horizontal="center"/>
    </xf>
    <xf numFmtId="0" fontId="6" fillId="0" borderId="2" xfId="22" applyFont="1" applyBorder="1"/>
    <xf numFmtId="0" fontId="6" fillId="0" borderId="0" xfId="22" applyFont="1"/>
    <xf numFmtId="0" fontId="6" fillId="0" borderId="3" xfId="22" applyFont="1" applyBorder="1" applyAlignment="1">
      <alignment horizontal="center"/>
    </xf>
    <xf numFmtId="0" fontId="6" fillId="0" borderId="3" xfId="22" applyFont="1" applyBorder="1"/>
    <xf numFmtId="0" fontId="6" fillId="0" borderId="13" xfId="22" applyFont="1" applyBorder="1" applyAlignment="1">
      <alignment horizontal="center"/>
    </xf>
    <xf numFmtId="0" fontId="6" fillId="0" borderId="17" xfId="22" applyFont="1" applyBorder="1" applyAlignment="1">
      <alignment horizontal="center"/>
    </xf>
    <xf numFmtId="0" fontId="6" fillId="0" borderId="4" xfId="22" applyFont="1" applyBorder="1"/>
    <xf numFmtId="0" fontId="28" fillId="0" borderId="0" xfId="7" applyFont="1" applyAlignment="1">
      <alignment vertical="top" wrapText="1"/>
    </xf>
    <xf numFmtId="0" fontId="28" fillId="0" borderId="0" xfId="7" applyFont="1" applyAlignment="1">
      <alignment wrapText="1"/>
    </xf>
    <xf numFmtId="0" fontId="28" fillId="0" borderId="0" xfId="7" applyFont="1"/>
    <xf numFmtId="0" fontId="28" fillId="0" borderId="0" xfId="7" applyFont="1" applyAlignment="1">
      <alignment horizontal="right" vertical="top" wrapText="1"/>
    </xf>
    <xf numFmtId="0" fontId="28" fillId="0" borderId="0" xfId="7" applyFont="1" applyAlignment="1">
      <alignment horizontal="right" wrapText="1"/>
    </xf>
    <xf numFmtId="0" fontId="29" fillId="0" borderId="0" xfId="7" applyFont="1"/>
    <xf numFmtId="0" fontId="28" fillId="0" borderId="0" xfId="7" applyFont="1" applyAlignment="1">
      <alignment horizontal="center"/>
    </xf>
    <xf numFmtId="191" fontId="28" fillId="0" borderId="0" xfId="7" applyNumberFormat="1" applyFont="1" applyAlignment="1">
      <alignment horizontal="right"/>
    </xf>
    <xf numFmtId="0" fontId="55" fillId="0" borderId="0" xfId="7" applyFont="1" applyAlignment="1">
      <alignment vertical="top" wrapText="1"/>
    </xf>
    <xf numFmtId="0" fontId="24" fillId="0" borderId="0" xfId="7" applyAlignment="1">
      <alignment vertical="top" wrapText="1"/>
    </xf>
    <xf numFmtId="0" fontId="29" fillId="0" borderId="2" xfId="7" applyFont="1" applyBorder="1" applyAlignment="1">
      <alignment vertical="top"/>
    </xf>
    <xf numFmtId="0" fontId="28" fillId="0" borderId="2" xfId="7" applyFont="1" applyBorder="1" applyAlignment="1">
      <alignment vertical="top"/>
    </xf>
    <xf numFmtId="0" fontId="29" fillId="0" borderId="2" xfId="7" applyFont="1" applyBorder="1" applyAlignment="1">
      <alignment horizontal="right" vertical="top" wrapText="1"/>
    </xf>
    <xf numFmtId="0" fontId="28" fillId="0" borderId="2" xfId="7" applyFont="1" applyBorder="1" applyAlignment="1">
      <alignment horizontal="right" vertical="top"/>
    </xf>
    <xf numFmtId="0" fontId="29" fillId="0" borderId="3" xfId="7" applyFont="1" applyBorder="1" applyAlignment="1">
      <alignment vertical="top"/>
    </xf>
    <xf numFmtId="0" fontId="28" fillId="0" borderId="3" xfId="7" applyFont="1" applyBorder="1" applyAlignment="1">
      <alignment vertical="top"/>
    </xf>
    <xf numFmtId="0" fontId="29" fillId="0" borderId="3" xfId="7" applyFont="1" applyBorder="1" applyAlignment="1">
      <alignment horizontal="right" vertical="top" wrapText="1"/>
    </xf>
    <xf numFmtId="0" fontId="28" fillId="0" borderId="3" xfId="7" applyFont="1" applyBorder="1" applyAlignment="1">
      <alignment horizontal="right" vertical="top"/>
    </xf>
    <xf numFmtId="0" fontId="28" fillId="0" borderId="2" xfId="7" applyFont="1" applyBorder="1" applyAlignment="1">
      <alignment vertical="top" wrapText="1"/>
    </xf>
    <xf numFmtId="0" fontId="28" fillId="0" borderId="2" xfId="7" applyFont="1" applyBorder="1" applyAlignment="1">
      <alignment wrapText="1"/>
    </xf>
    <xf numFmtId="0" fontId="28" fillId="0" borderId="2" xfId="7" applyFont="1" applyBorder="1"/>
    <xf numFmtId="191" fontId="28" fillId="0" borderId="2" xfId="7" applyNumberFormat="1" applyFont="1" applyBorder="1" applyAlignment="1">
      <alignment horizontal="right"/>
    </xf>
    <xf numFmtId="0" fontId="28" fillId="0" borderId="0" xfId="7" applyFont="1" applyAlignment="1">
      <alignment horizontal="right"/>
    </xf>
    <xf numFmtId="0" fontId="28" fillId="0" borderId="2" xfId="7" applyFont="1" applyBorder="1" applyAlignment="1">
      <alignment horizontal="right"/>
    </xf>
    <xf numFmtId="0" fontId="24" fillId="0" borderId="0" xfId="7" applyAlignment="1">
      <alignment wrapText="1"/>
    </xf>
    <xf numFmtId="0" fontId="24" fillId="0" borderId="0" xfId="7"/>
    <xf numFmtId="0" fontId="24" fillId="0" borderId="0" xfId="7" applyAlignment="1">
      <alignment horizontal="right"/>
    </xf>
    <xf numFmtId="0" fontId="29" fillId="0" borderId="4" xfId="7" applyFont="1" applyBorder="1"/>
    <xf numFmtId="0" fontId="24" fillId="0" borderId="4" xfId="7" applyBorder="1"/>
    <xf numFmtId="0" fontId="28" fillId="0" borderId="4" xfId="7" applyFont="1" applyBorder="1"/>
    <xf numFmtId="0" fontId="74" fillId="0" borderId="0" xfId="7" applyFont="1"/>
    <xf numFmtId="0" fontId="75" fillId="0" borderId="0" xfId="7" applyFont="1"/>
  </cellXfs>
  <cellStyles count="23">
    <cellStyle name="Gut 2" xfId="4" xr:uid="{5493B954-3D47-4447-B334-2621F5C2254C}"/>
    <cellStyle name="Komma 2" xfId="6" xr:uid="{0C9BC4DB-F888-4CB6-AA8F-8CDB2C5F0520}"/>
    <cellStyle name="Komma 3" xfId="8" xr:uid="{7E8C52D6-728E-4347-AFBD-792BD8109109}"/>
    <cellStyle name="Link" xfId="20" builtinId="8"/>
    <cellStyle name="Prozent" xfId="1" builtinId="5"/>
    <cellStyle name="Prozent 2" xfId="5" xr:uid="{D3A45E7F-07E7-499D-B724-738F1BC219E8}"/>
    <cellStyle name="Standard" xfId="0" builtinId="0"/>
    <cellStyle name="Standard 10" xfId="10" xr:uid="{0AF1BA58-865A-4AE5-9F46-21549168AFF3}"/>
    <cellStyle name="Standard 12" xfId="7" xr:uid="{D9F93DB0-79B2-4CB4-93FC-23512B4ED189}"/>
    <cellStyle name="Standard 12 2" xfId="19" xr:uid="{3F2526EF-AEB7-4580-B26C-F438E609BB2D}"/>
    <cellStyle name="Standard 2" xfId="2" xr:uid="{EEBCF9E6-9181-42E7-843D-B94DAB360C6C}"/>
    <cellStyle name="Standard 2 2 2" xfId="12" xr:uid="{2DED7BA3-1DF4-4CC6-A3BD-8E7C589DFBA8}"/>
    <cellStyle name="Standard 2 2 2 2" xfId="15" xr:uid="{C6FAC210-5B9F-4F0C-822A-2536A71DFFE9}"/>
    <cellStyle name="Standard 2 2 3" xfId="14" xr:uid="{DFB845FA-4B31-413E-9CD8-67FFDE0AF6F4}"/>
    <cellStyle name="Standard 2 3 2" xfId="11" xr:uid="{E508FDCC-CC04-44BA-87EF-90E2FAEED779}"/>
    <cellStyle name="Standard 2 4 2" xfId="13" xr:uid="{BE672D3A-2B5B-42FD-81BD-BAAA9B8AEA7E}"/>
    <cellStyle name="Standard 3" xfId="18" xr:uid="{A7104DCE-A3E6-41F8-B34B-4123D5453DC0}"/>
    <cellStyle name="Standard 3 3" xfId="21" xr:uid="{7A83905A-E93F-40A1-8DC9-9A95FEF097C0}"/>
    <cellStyle name="Standard 30 2" xfId="9" xr:uid="{A3AD5256-30BD-48C2-A273-CFC1756728AF}"/>
    <cellStyle name="Standard 31 2 2" xfId="17" xr:uid="{8238B438-B803-4C9D-94B6-B8EC5F357B43}"/>
    <cellStyle name="Standard 31 3 2" xfId="3" xr:uid="{189A8A7E-0A26-46F0-8B1F-7242C877F7F6}"/>
    <cellStyle name="Standard 4" xfId="22" xr:uid="{B147C286-C0D4-43BD-94A7-7C9F5F2E2EFD}"/>
    <cellStyle name="Standard_1QBEIA" xfId="16" xr:uid="{270B6CAB-F0C6-40CF-827D-31D141BEC844}"/>
  </cellStyles>
  <dxfs count="4">
    <dxf>
      <font>
        <b val="0"/>
        <i/>
        <color theme="3"/>
      </font>
      <numFmt numFmtId="192" formatCode="\+0.0;\-0.0"/>
      <fill>
        <patternFill>
          <bgColor theme="2" tint="-0.14996795556505021"/>
        </patternFill>
      </fill>
    </dxf>
    <dxf>
      <font>
        <b val="0"/>
        <i/>
        <color theme="5"/>
      </font>
      <numFmt numFmtId="192" formatCode="\+0.0;\-0.0"/>
      <fill>
        <patternFill>
          <bgColor theme="2" tint="-0.14996795556505021"/>
        </patternFill>
      </fill>
    </dxf>
    <dxf>
      <font>
        <b val="0"/>
        <i/>
        <color theme="3"/>
      </font>
      <numFmt numFmtId="192" formatCode="\+0.0;\-0.0"/>
      <fill>
        <patternFill>
          <bgColor theme="2" tint="-0.14996795556505021"/>
        </patternFill>
      </fill>
    </dxf>
    <dxf>
      <font>
        <b val="0"/>
        <i/>
        <color theme="5"/>
      </font>
      <numFmt numFmtId="192" formatCode="\+0.0;\-0.0"/>
      <fill>
        <patternFill>
          <bgColor theme="2" tint="-0.14996795556505021"/>
        </patternFill>
      </fill>
    </dxf>
  </dxfs>
  <tableStyles count="1" defaultTableStyle="TableStyleMedium2" defaultPivotStyle="PivotStyleLight16">
    <tableStyle name="Invisible" pivot="0" table="0" count="0" xr9:uid="{037E57B8-6995-43C5-B95D-622BB7FAEAF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Design1">
  <a:themeElements>
    <a:clrScheme name="Test01">
      <a:dk1>
        <a:srgbClr val="000000"/>
      </a:dk1>
      <a:lt1>
        <a:srgbClr val="E6EFF3"/>
      </a:lt1>
      <a:dk2>
        <a:srgbClr val="E1320F"/>
      </a:dk2>
      <a:lt2>
        <a:srgbClr val="FFFFFF"/>
      </a:lt2>
      <a:accent1>
        <a:srgbClr val="CA0237"/>
      </a:accent1>
      <a:accent2>
        <a:srgbClr val="5FB564"/>
      </a:accent2>
      <a:accent3>
        <a:srgbClr val="950F53"/>
      </a:accent3>
      <a:accent4>
        <a:srgbClr val="F59C00"/>
      </a:accent4>
      <a:accent5>
        <a:srgbClr val="3BACBE"/>
      </a:accent5>
      <a:accent6>
        <a:srgbClr val="BCCF00"/>
      </a:accent6>
      <a:hlink>
        <a:srgbClr val="1C1C1C"/>
      </a:hlink>
      <a:folHlink>
        <a:srgbClr val="63636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Lariss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00"/>
        </a:solidFill>
        <a:ln>
          <a:noFill/>
        </a:ln>
      </a:spPr>
      <a:bodyPr vertOverflow="clip" horzOverflow="clip" rtlCol="0" anchor="t"/>
      <a:lstStyle>
        <a:defPPr algn="l">
          <a:defRPr sz="1100">
            <a:solidFill>
              <a:sysClr val="windowText" lastClr="000000"/>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customProperty" Target="../customProperty34.bin"/><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customProperty" Target="../customProperty35.bin"/><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customProperty" Target="../customProperty36.bin"/><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customProperty" Target="../customProperty37.bin"/><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customProperty" Target="../customProperty38.bin"/><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customProperty" Target="../customProperty39.bin"/><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customProperty" Target="../customProperty40.bin"/><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customProperty" Target="../customProperty41.bin"/><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customProperty" Target="../customProperty42.bin"/><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customProperty" Target="../customProperty43.bin"/><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customProperty" Target="../customProperty44.bin"/><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customProperty" Target="../customProperty45.bin"/><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customProperty" Target="../customProperty46.bin"/><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customProperty" Target="../customProperty47.bin"/><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CFB2D-713A-439D-9A77-4F37DA793807}">
  <sheetPr codeName="Tabelle16"/>
  <dimension ref="A1:B69"/>
  <sheetViews>
    <sheetView showGridLines="0" tabSelected="1" zoomScaleNormal="100" workbookViewId="0"/>
  </sheetViews>
  <sheetFormatPr baseColWidth="10" defaultRowHeight="15.75" x14ac:dyDescent="0.25"/>
  <cols>
    <col min="1" max="1" width="94.125" bestFit="1" customWidth="1"/>
    <col min="2" max="2" width="10.125" bestFit="1" customWidth="1"/>
  </cols>
  <sheetData>
    <row r="1" spans="1:2" ht="18.75" x14ac:dyDescent="0.3">
      <c r="A1" s="655" t="s">
        <v>846</v>
      </c>
    </row>
    <row r="3" spans="1:2" x14ac:dyDescent="0.25">
      <c r="A3" s="1023" t="s">
        <v>880</v>
      </c>
      <c r="B3" s="1023" t="s">
        <v>847</v>
      </c>
    </row>
    <row r="4" spans="1:2" x14ac:dyDescent="0.25">
      <c r="A4" s="1024" t="s">
        <v>842</v>
      </c>
      <c r="B4" t="s">
        <v>848</v>
      </c>
    </row>
    <row r="5" spans="1:2" x14ac:dyDescent="0.25">
      <c r="A5" s="1024" t="s">
        <v>830</v>
      </c>
      <c r="B5" t="s">
        <v>849</v>
      </c>
    </row>
    <row r="6" spans="1:2" x14ac:dyDescent="0.25">
      <c r="A6" s="1024" t="s">
        <v>831</v>
      </c>
      <c r="B6" t="s">
        <v>850</v>
      </c>
    </row>
    <row r="7" spans="1:2" x14ac:dyDescent="0.25">
      <c r="A7" s="1024" t="s">
        <v>1776</v>
      </c>
      <c r="B7" t="s">
        <v>851</v>
      </c>
    </row>
    <row r="8" spans="1:2" x14ac:dyDescent="0.25">
      <c r="A8" s="1024" t="s">
        <v>832</v>
      </c>
      <c r="B8" t="s">
        <v>852</v>
      </c>
    </row>
    <row r="9" spans="1:2" x14ac:dyDescent="0.25">
      <c r="A9" s="1024" t="s">
        <v>833</v>
      </c>
      <c r="B9" t="s">
        <v>1878</v>
      </c>
    </row>
    <row r="10" spans="1:2" x14ac:dyDescent="0.25">
      <c r="A10" s="1024" t="s">
        <v>834</v>
      </c>
      <c r="B10" t="s">
        <v>853</v>
      </c>
    </row>
    <row r="11" spans="1:2" x14ac:dyDescent="0.25">
      <c r="A11" s="1024" t="s">
        <v>843</v>
      </c>
      <c r="B11" t="s">
        <v>1879</v>
      </c>
    </row>
    <row r="12" spans="1:2" x14ac:dyDescent="0.25">
      <c r="A12" s="1024" t="s">
        <v>835</v>
      </c>
      <c r="B12" t="s">
        <v>854</v>
      </c>
    </row>
    <row r="13" spans="1:2" x14ac:dyDescent="0.25">
      <c r="A13" s="1024" t="s">
        <v>1885</v>
      </c>
      <c r="B13" t="s">
        <v>1880</v>
      </c>
    </row>
    <row r="14" spans="1:2" x14ac:dyDescent="0.25">
      <c r="A14" s="1024" t="s">
        <v>1886</v>
      </c>
      <c r="B14" t="s">
        <v>855</v>
      </c>
    </row>
    <row r="15" spans="1:2" x14ac:dyDescent="0.25">
      <c r="A15" s="1024" t="s">
        <v>1723</v>
      </c>
      <c r="B15" t="s">
        <v>856</v>
      </c>
    </row>
    <row r="16" spans="1:2" x14ac:dyDescent="0.25">
      <c r="A16" s="1024" t="s">
        <v>1724</v>
      </c>
      <c r="B16" t="s">
        <v>857</v>
      </c>
    </row>
    <row r="17" spans="1:2" x14ac:dyDescent="0.25">
      <c r="A17" s="1024" t="s">
        <v>1725</v>
      </c>
      <c r="B17" t="s">
        <v>858</v>
      </c>
    </row>
    <row r="18" spans="1:2" x14ac:dyDescent="0.25">
      <c r="A18" s="1024" t="s">
        <v>1887</v>
      </c>
      <c r="B18" t="s">
        <v>859</v>
      </c>
    </row>
    <row r="19" spans="1:2" x14ac:dyDescent="0.25">
      <c r="A19" s="1024" t="s">
        <v>1726</v>
      </c>
      <c r="B19" t="s">
        <v>860</v>
      </c>
    </row>
    <row r="20" spans="1:2" x14ac:dyDescent="0.25">
      <c r="A20" s="1024" t="s">
        <v>1888</v>
      </c>
      <c r="B20" t="s">
        <v>861</v>
      </c>
    </row>
    <row r="21" spans="1:2" x14ac:dyDescent="0.25">
      <c r="A21" s="1024" t="s">
        <v>1727</v>
      </c>
      <c r="B21" t="s">
        <v>862</v>
      </c>
    </row>
    <row r="22" spans="1:2" x14ac:dyDescent="0.25">
      <c r="A22" s="1024" t="s">
        <v>1728</v>
      </c>
      <c r="B22" t="s">
        <v>863</v>
      </c>
    </row>
    <row r="23" spans="1:2" x14ac:dyDescent="0.25">
      <c r="A23" s="1024" t="s">
        <v>1729</v>
      </c>
      <c r="B23" t="s">
        <v>864</v>
      </c>
    </row>
    <row r="24" spans="1:2" x14ac:dyDescent="0.25">
      <c r="A24" s="1024" t="s">
        <v>1730</v>
      </c>
      <c r="B24" t="s">
        <v>865</v>
      </c>
    </row>
    <row r="25" spans="1:2" x14ac:dyDescent="0.25">
      <c r="A25" s="1024" t="s">
        <v>1889</v>
      </c>
      <c r="B25" t="s">
        <v>866</v>
      </c>
    </row>
    <row r="26" spans="1:2" x14ac:dyDescent="0.25">
      <c r="A26" s="1024" t="s">
        <v>1731</v>
      </c>
      <c r="B26" t="s">
        <v>867</v>
      </c>
    </row>
    <row r="27" spans="1:2" x14ac:dyDescent="0.25">
      <c r="A27" s="1024" t="s">
        <v>1890</v>
      </c>
      <c r="B27" t="s">
        <v>868</v>
      </c>
    </row>
    <row r="28" spans="1:2" x14ac:dyDescent="0.25">
      <c r="A28" s="1024" t="s">
        <v>1732</v>
      </c>
      <c r="B28" t="s">
        <v>869</v>
      </c>
    </row>
    <row r="29" spans="1:2" x14ac:dyDescent="0.25">
      <c r="A29" s="1024" t="s">
        <v>1777</v>
      </c>
      <c r="B29" t="s">
        <v>870</v>
      </c>
    </row>
    <row r="30" spans="1:2" x14ac:dyDescent="0.25">
      <c r="A30" s="1024" t="s">
        <v>1733</v>
      </c>
      <c r="B30" t="s">
        <v>887</v>
      </c>
    </row>
    <row r="31" spans="1:2" x14ac:dyDescent="0.25">
      <c r="A31" s="1024" t="s">
        <v>1734</v>
      </c>
      <c r="B31" t="s">
        <v>871</v>
      </c>
    </row>
    <row r="32" spans="1:2" x14ac:dyDescent="0.25">
      <c r="A32" s="1024" t="s">
        <v>1735</v>
      </c>
      <c r="B32" t="s">
        <v>872</v>
      </c>
    </row>
    <row r="33" spans="1:2" x14ac:dyDescent="0.25">
      <c r="A33" s="1024" t="s">
        <v>1736</v>
      </c>
      <c r="B33" t="s">
        <v>873</v>
      </c>
    </row>
    <row r="34" spans="1:2" x14ac:dyDescent="0.25">
      <c r="A34" s="1024" t="s">
        <v>1737</v>
      </c>
      <c r="B34" t="s">
        <v>888</v>
      </c>
    </row>
    <row r="35" spans="1:2" x14ac:dyDescent="0.25">
      <c r="A35" s="1024" t="s">
        <v>1891</v>
      </c>
      <c r="B35" t="s">
        <v>889</v>
      </c>
    </row>
    <row r="36" spans="1:2" x14ac:dyDescent="0.25">
      <c r="A36" s="1024" t="s">
        <v>1784</v>
      </c>
      <c r="B36" t="s">
        <v>890</v>
      </c>
    </row>
    <row r="37" spans="1:2" x14ac:dyDescent="0.25">
      <c r="A37" s="1024" t="s">
        <v>1738</v>
      </c>
      <c r="B37" t="s">
        <v>891</v>
      </c>
    </row>
    <row r="38" spans="1:2" x14ac:dyDescent="0.25">
      <c r="A38" s="1024" t="s">
        <v>1739</v>
      </c>
      <c r="B38" t="s">
        <v>892</v>
      </c>
    </row>
    <row r="39" spans="1:2" x14ac:dyDescent="0.25">
      <c r="A39" s="1024" t="s">
        <v>1892</v>
      </c>
      <c r="B39" t="s">
        <v>893</v>
      </c>
    </row>
    <row r="40" spans="1:2" x14ac:dyDescent="0.25">
      <c r="A40" s="1024" t="s">
        <v>1740</v>
      </c>
      <c r="B40" t="s">
        <v>894</v>
      </c>
    </row>
    <row r="41" spans="1:2" x14ac:dyDescent="0.25">
      <c r="A41" s="1024" t="s">
        <v>1893</v>
      </c>
      <c r="B41" t="s">
        <v>1881</v>
      </c>
    </row>
    <row r="42" spans="1:2" x14ac:dyDescent="0.25">
      <c r="A42" s="1024" t="s">
        <v>1708</v>
      </c>
      <c r="B42" t="s">
        <v>895</v>
      </c>
    </row>
    <row r="43" spans="1:2" x14ac:dyDescent="0.25">
      <c r="A43" s="1024" t="s">
        <v>1894</v>
      </c>
      <c r="B43" t="s">
        <v>1882</v>
      </c>
    </row>
    <row r="44" spans="1:2" x14ac:dyDescent="0.25">
      <c r="A44" s="1024" t="s">
        <v>1895</v>
      </c>
      <c r="B44" t="s">
        <v>1882</v>
      </c>
    </row>
    <row r="45" spans="1:2" x14ac:dyDescent="0.25">
      <c r="A45" s="1024" t="s">
        <v>1791</v>
      </c>
      <c r="B45" t="s">
        <v>1883</v>
      </c>
    </row>
    <row r="46" spans="1:2" x14ac:dyDescent="0.25">
      <c r="A46" s="1024" t="s">
        <v>1804</v>
      </c>
      <c r="B46" t="s">
        <v>1883</v>
      </c>
    </row>
    <row r="47" spans="1:2" x14ac:dyDescent="0.25">
      <c r="A47" s="1024" t="s">
        <v>1806</v>
      </c>
      <c r="B47" t="s">
        <v>1883</v>
      </c>
    </row>
    <row r="48" spans="1:2" x14ac:dyDescent="0.25">
      <c r="A48" s="1024" t="s">
        <v>1816</v>
      </c>
      <c r="B48" t="s">
        <v>1883</v>
      </c>
    </row>
    <row r="49" spans="1:2" x14ac:dyDescent="0.25">
      <c r="A49" s="1024" t="s">
        <v>1824</v>
      </c>
      <c r="B49" t="s">
        <v>1883</v>
      </c>
    </row>
    <row r="50" spans="1:2" x14ac:dyDescent="0.25">
      <c r="A50" s="1024" t="s">
        <v>1828</v>
      </c>
      <c r="B50" t="s">
        <v>1883</v>
      </c>
    </row>
    <row r="51" spans="1:2" x14ac:dyDescent="0.25">
      <c r="A51" s="1024" t="s">
        <v>1884</v>
      </c>
      <c r="B51" t="s">
        <v>1883</v>
      </c>
    </row>
    <row r="52" spans="1:2" x14ac:dyDescent="0.25">
      <c r="A52" s="1024" t="s">
        <v>1835</v>
      </c>
      <c r="B52" t="s">
        <v>1883</v>
      </c>
    </row>
    <row r="53" spans="1:2" x14ac:dyDescent="0.25">
      <c r="A53" s="1024" t="s">
        <v>1839</v>
      </c>
      <c r="B53" t="s">
        <v>1883</v>
      </c>
    </row>
    <row r="54" spans="1:2" x14ac:dyDescent="0.25">
      <c r="A54" s="1024" t="s">
        <v>1843</v>
      </c>
      <c r="B54" t="s">
        <v>1883</v>
      </c>
    </row>
    <row r="55" spans="1:2" x14ac:dyDescent="0.25">
      <c r="A55" s="1024" t="s">
        <v>1848</v>
      </c>
      <c r="B55" t="s">
        <v>1883</v>
      </c>
    </row>
    <row r="56" spans="1:2" x14ac:dyDescent="0.25">
      <c r="A56" s="1024" t="s">
        <v>1850</v>
      </c>
      <c r="B56" t="s">
        <v>1883</v>
      </c>
    </row>
    <row r="57" spans="1:2" x14ac:dyDescent="0.25">
      <c r="A57" s="1024" t="s">
        <v>1853</v>
      </c>
      <c r="B57" t="s">
        <v>1883</v>
      </c>
    </row>
    <row r="58" spans="1:2" x14ac:dyDescent="0.25">
      <c r="A58" s="1024" t="s">
        <v>1856</v>
      </c>
      <c r="B58" t="s">
        <v>1883</v>
      </c>
    </row>
    <row r="59" spans="1:2" x14ac:dyDescent="0.25">
      <c r="A59" s="1024" t="s">
        <v>1859</v>
      </c>
      <c r="B59" t="s">
        <v>1883</v>
      </c>
    </row>
    <row r="60" spans="1:2" x14ac:dyDescent="0.25">
      <c r="A60" s="1024" t="s">
        <v>1863</v>
      </c>
      <c r="B60" t="s">
        <v>1883</v>
      </c>
    </row>
    <row r="61" spans="1:2" x14ac:dyDescent="0.25">
      <c r="A61" s="1024" t="s">
        <v>1868</v>
      </c>
      <c r="B61" t="s">
        <v>1883</v>
      </c>
    </row>
    <row r="62" spans="1:2" x14ac:dyDescent="0.25">
      <c r="A62" s="1024" t="s">
        <v>1871</v>
      </c>
      <c r="B62" t="s">
        <v>1883</v>
      </c>
    </row>
    <row r="63" spans="1:2" x14ac:dyDescent="0.25">
      <c r="A63" s="1024" t="s">
        <v>836</v>
      </c>
      <c r="B63" t="s">
        <v>874</v>
      </c>
    </row>
    <row r="64" spans="1:2" x14ac:dyDescent="0.25">
      <c r="A64" s="1024" t="s">
        <v>837</v>
      </c>
      <c r="B64" t="s">
        <v>875</v>
      </c>
    </row>
    <row r="65" spans="1:2" x14ac:dyDescent="0.25">
      <c r="A65" s="1024" t="s">
        <v>838</v>
      </c>
      <c r="B65" t="s">
        <v>876</v>
      </c>
    </row>
    <row r="66" spans="1:2" x14ac:dyDescent="0.25">
      <c r="A66" s="1024" t="s">
        <v>839</v>
      </c>
      <c r="B66" t="s">
        <v>877</v>
      </c>
    </row>
    <row r="67" spans="1:2" x14ac:dyDescent="0.25">
      <c r="A67" s="1024" t="s">
        <v>840</v>
      </c>
      <c r="B67" t="s">
        <v>878</v>
      </c>
    </row>
    <row r="68" spans="1:2" x14ac:dyDescent="0.25">
      <c r="A68" s="1024" t="s">
        <v>841</v>
      </c>
      <c r="B68" t="s">
        <v>879</v>
      </c>
    </row>
    <row r="69" spans="1:2" x14ac:dyDescent="0.25">
      <c r="A69" s="1025"/>
    </row>
  </sheetData>
  <phoneticPr fontId="63" type="noConversion"/>
  <hyperlinks>
    <hyperlink ref="A4" location="'T 1'!A1" display="Tabelle 1: Saldenentwicklung vom BVA 2025 zum vorl. Erfolg 2025" xr:uid="{3F3B9126-C238-4EB4-B4E1-9614BB93E3DF}"/>
    <hyperlink ref="A5" location="'T 2'!A1" display="Tabelle 2: Vorläufiger Erfolg 2025, Übersicht Finanzierungsrechnung" xr:uid="{BB325F75-9A0D-43BA-84F5-362488E4A9B7}"/>
    <hyperlink ref="A6" location="'T 3'!A1" display="Tabelle 3: Auszahlungen iZm. Konjunktur (und Demografie)" xr:uid="{6B4342ED-E63A-4925-944B-A8EDE3B460D6}"/>
    <hyperlink ref="A7" location="'T 4'!A1" display="Tabelle 4: UG 58: Finanzierungen, Währungstauschverträge" xr:uid="{B606D7BA-412B-4FEB-9A15-EEEA5B8FA5B3}"/>
    <hyperlink ref="A8" location="'T 5'!A1" display="Tabelle 5: Geldfluss aus der Finanzierungstätigkeit" xr:uid="{9F5C62EA-1348-4BDC-945C-42522C7E1CA2}"/>
    <hyperlink ref="A9" location="'T6'!A1" display="Tabelle 6: Finanzschulden des Bundes" xr:uid="{DF17C985-FC17-4C1E-9D54-0995EAD675EF}"/>
    <hyperlink ref="A10" location="'T 7'!A1" display="Tabelle 7: Übersicht Auszahlungen für Bundespersonal und Landeslehrer" xr:uid="{4CAF6EB2-D630-473D-A8F3-1B95813EDB66}"/>
    <hyperlink ref="A11" location="'T8'!A1" display="Tabelle 8: Übersicht Auszahlungen iZm. der Energiekrise und COVID-19" xr:uid="{B9FD2A77-E1BF-4279-BF5C-4F8FC441131F}"/>
    <hyperlink ref="A12" location="'T 9'!A1" display="Tabelle 9: Auszahlungen iZm. der Energiekrise" xr:uid="{BAB7A380-5663-4DFA-9A37-0E609A99435A}"/>
    <hyperlink ref="A13" location="'T10'!A1" display="Tabelle 10: Auszahlungen für die COVID-19-Krisenbewältigung" xr:uid="{FF709EF7-1AB5-400C-9EFA-8BB67F96262E}"/>
    <hyperlink ref="A14" location="'T 11'!A1" display="Tabelle 11: Auszahlungen gem. § 2 Abs. 9 COFAG-NoAG" xr:uid="{610D15FD-98C3-4838-9902-E65354C5019D}"/>
    <hyperlink ref="A15" location="'T 12'!A1" display="Tabelle 12: Sonstige Auszahlungen" xr:uid="{3DBC75E1-0DB2-413A-93B9-85BE14CC6508}"/>
    <hyperlink ref="A16" location="'T 13'!A1" display="Tabelle 13: Grüne Transformation" xr:uid="{597DB6EE-751B-4A6B-9B75-9AB8A72538F3}"/>
    <hyperlink ref="A17" location="'T 14'!A1" display="Tabelle 14: Auszahlungen für Fördermittel 2025" xr:uid="{DD5F3827-7C3C-46F7-B7AB-E3EDCA85C278}"/>
    <hyperlink ref="A18" location="'T 15'!A1" display="Tabelle 15: Einzahlungen in konjunkturreagiblen Untergliederungen" xr:uid="{AE33840B-389D-408E-BA08-2C9C072FC15B}"/>
    <hyperlink ref="A19" location="'T 16'!A1" display="Tabelle 16: Sonstige Einzahlungen" xr:uid="{28338A9E-F29A-40E2-97BD-1A9AFF5A75A3}"/>
    <hyperlink ref="A20" location="'T 17'!A1" display="Tabelle 17: Abweichungen Konsolidierungsmaßnahmen 2025" xr:uid="{C4978D67-D0AD-44DF-9249-4255E1E445CF}"/>
    <hyperlink ref="A21" location="'T 18'!A1" display="Tabelle 18: Gesamtstaatliche Eckwerte 2025" xr:uid="{0801DA67-013E-4FAA-B874-E91525F568E8}"/>
    <hyperlink ref="A22" location="'T 19'!A1" display="Tabelle 19: Wirtschaftliche Rahmenbedingungen" xr:uid="{C292CC6E-9A2F-4141-B0E6-0C0A6EB03C15}"/>
    <hyperlink ref="A23" location="'T 20'!A1" display="Tabelle 20: Ökonomischer Gliederung der Auszahlungen" xr:uid="{71F44D68-8EF7-4A80-9232-F2F39F061A49}"/>
    <hyperlink ref="A24" location="'T 21'!A1" display="Tabelle 21: Personalauszahlungen nach ökonomischer Gliederung" xr:uid="{F5B275C6-E08B-4621-8A5F-C1D08EE71D1D}"/>
    <hyperlink ref="A25" location="'T 22'!A1" display="Tabelle 22: Auszahlungen für Personal und Vollbeschäftigtenäquivalente" xr:uid="{1C85657D-448D-4EF7-AF7A-4462A1F68291}"/>
    <hyperlink ref="A26" location="'T 23'!A1" display="Tabelle 23: Auszahlungen für betrieblichen Sachaufwand" xr:uid="{391B6BE7-CB26-4CA0-8075-64477E70C790}"/>
    <hyperlink ref="A27" location="'T 24'!A1" display="Tabelle 24: Auszahlungen für Transfers" xr:uid="{9846F46D-FF92-4199-864C-8DE4B3382E6F}"/>
    <hyperlink ref="A28" location="'T 25'!A1" display="Tabelle 25: Ökonomische Gliederung der Einzahlungen" xr:uid="{DEDBFB81-3233-4E93-9562-449052389742}"/>
    <hyperlink ref="A29" location="'T 26'!A1" display="Tabelle 26: Vergleich mit dem Bundesfinanzrahmen 2025" xr:uid="{B1C6A2D6-DF6A-4561-8E02-364787CD09E8}"/>
    <hyperlink ref="A30" location="'T 27'!A1" display="Tabelle 27: Ermächtigungen im BFG 2025" xr:uid="{BAC06167-9B19-4440-9776-53D2B471D282}"/>
    <hyperlink ref="A31" location="'T 28'!A1" display="Tabelle 28: Übersicht Ergebnishaushalt" xr:uid="{C1B3DE86-1412-4723-A773-7FE77C4E61D6}"/>
    <hyperlink ref="A32" location="'T 29'!A1" display="Tabelle 29: Unterschiede zwischen Aufwendungen und Auszahlungen" xr:uid="{6F00C1E1-DDE2-4F06-8F92-5ECA69BD20EC}"/>
    <hyperlink ref="A33" location="'T 30'!A1" display="Tabelle 30: Unterschiede zwischen Erträge und Einzahlungen" xr:uid="{393C51D6-5BCE-4A5A-85A5-59D9D51EBC17}"/>
    <hyperlink ref="A34" location="'T 31'!A1" display="Tabelle 31: Abweichungen zum BVA 2025 je Untergliederung" xr:uid="{E5122B14-F2B4-4D87-BBD1-7654CF0A0CCF}"/>
    <hyperlink ref="A35" location="'T 32'!A1" display="Tabelle 32: Ab-Überweisungen der UG 16 Öffentliche Abgaben" xr:uid="{8A32BDB7-FDC5-4E29-A920-2CE3097AE7B2}"/>
    <hyperlink ref="A36" location="'T 33'!A1" display="Tabelle 33: Erträge und Einzahlungen in der UG 16 Öffentliche Abgaben" xr:uid="{0D5D1DA7-4B7D-49B2-AD6A-A5B54B5E56EF}"/>
    <hyperlink ref="A37" location="'T 34'!A1" display="Tabelle 34: Aufwendungen in der UG 16 Öffentliche Abgaben" xr:uid="{396BC2EB-2D85-4951-9472-FC6E32A9D8A7}"/>
    <hyperlink ref="A38" location="'T 35'!A1" display="Tabelle 35: Nicht finanzierungswirksame Erträge in der UG 16 Öffentliche Abgaben" xr:uid="{10F724D1-164A-4706-BBA8-301A307535F5}"/>
    <hyperlink ref="A39" location="'T 36'!A1" display="Tabelle 36: Veränderung des Rücklagenstandes je UG (nach Zuführung)" xr:uid="{888F1E19-BA11-4B23-908A-31D9F43608B6}"/>
    <hyperlink ref="A40" location="'T 37'!A1" display="Tabelle 37: Veränderung des Rücklagenstandes je Untergliederung im Überblick" xr:uid="{05210B0A-4EA1-4DE6-A596-5A44ACD1FE8F}"/>
    <hyperlink ref="A41" location="'T38'!A1" display="Tabelle 38: Stand und Veränderungen der UG-Rücklagen (vor Zuführung in Mio. €)" xr:uid="{6ED4939D-DFAC-40E2-93BD-30F570481FD8}"/>
    <hyperlink ref="A42" location="'T 39'!A1" display="Tabelle 39: Veränderung des Rücklagenstandes je Detailbudget" xr:uid="{38600522-BA64-4632-83BC-3668DB68F515}"/>
    <hyperlink ref="A43" location="'T 40-41'!A1" display="Tabelle 40: Gesamtüberblick über die Verfügungen der Forderungen nach Rechtstitel" xr:uid="{9EB1445A-444A-48E3-A283-24CB9D8BB344}"/>
    <hyperlink ref="A44" location="'T 40-41'!A11" display="Tabelle 41: Gesamtüberblick über die Verfügungen der Forderungen nach (in Mio. €)" xr:uid="{D9F5FD36-EC15-47F5-9505-F2F293B3DFC3}"/>
    <hyperlink ref="A45" location="'T 42-59'!A1" display="Tabelle 42: Verfügungen über Forderungen der UG 06 Rechnungshof" xr:uid="{2586F5EE-16C0-4BB0-B74A-5121F52AD756}"/>
    <hyperlink ref="A46" location="'T 42-59'!A15" display="Tabelle 43: Verfügungen über Forderungen der UG 10 Bundeskanzleramt" xr:uid="{81288B99-09D2-42DA-83DB-9EC5A532F387}"/>
    <hyperlink ref="A47" location="'T 42-59'!A25" display="Tabelle 44: Verfügungen über Forderungen der UG 11 Inneres" xr:uid="{356DFA77-C83D-414A-9B44-927C1FB5F2E1}"/>
    <hyperlink ref="A48" location="'T 42-59'!A42" display="Tabelle 45: Verfügungen über Forderungen der UG 12 Äußeres" xr:uid="{8FD58127-158D-481F-8C5E-93741F071234}"/>
    <hyperlink ref="A49" location="'T 42-59'!A57" display="Tabelle 46: Verfügungen über Forderungen der UG 13 Justiz" xr:uid="{92B2395C-B939-4EC2-8F39-3DF6F2FBF918}"/>
    <hyperlink ref="A50" location="'T 42-59'!A71" display="Tabelle 47: Verfügungen über Forderungen der UG 14 Militärische Angelegenheiten" xr:uid="{BB839402-648A-4720-AD73-7FCE7F5F3101}"/>
    <hyperlink ref="A51" location="'T 42-59'!A87" display="Tabelle 48: Verfügungen über Forderungen der UG 17 Wohnen, Medien, Telekommunikation und Sport" xr:uid="{4D01CDD0-6C84-4C61-A1DD-F9252D512974}"/>
    <hyperlink ref="A52" location="'T 42-59'!A100" display="Tabelle 49: Verfügungen über Forderungen der UG 18 Fremdenwesen" xr:uid="{F59A12F5-B538-45A2-B21D-7A7E934D16D0}"/>
    <hyperlink ref="A53" location="'T 42-59'!A113" display="Tabelle 50: Verfügungen über Forderungen der UG 20 Arbeit" xr:uid="{237A8242-514E-4221-BCDD-E9645DE9F9F9}"/>
    <hyperlink ref="A54" location="'T 42-59'!A128" display="Tabelle 51: Verfügungen über Forderungen der UG 21 Soziales und Konsumentenschutz" xr:uid="{2B59D5BB-F0F5-4E1D-9A92-077712E5D64C}"/>
    <hyperlink ref="A55" location="'T 42-59'!A143" display="Tabelle 52: Verfügungen über Forderungen der UG 23 Pensionen – Beamtinnen und Beamte" xr:uid="{D428FD35-AFF0-4026-B11F-578FDE8D70BE}"/>
    <hyperlink ref="A56" location="'T 42-59'!A158" display="Tabelle 53: Verfügungen über Forderungen der UG 25 Familie und Jugend" xr:uid="{ECF0F32B-D921-4D37-BDC0-9FB1082474C7}"/>
    <hyperlink ref="A57" location="'T 42-59'!A171" display="Tabelle 54: Verfügungen über Forderungen der UG 30 Bildung" xr:uid="{188D7C2C-4BCB-4452-BA98-E272F54505A4}"/>
    <hyperlink ref="A58" location="'T 42-59'!A184" display="Tabelle 55: Verfügungen über Forderungen der UG 32 Kunst und Kultur" xr:uid="{CC999E7D-59EA-4FEC-873F-79D22CE37BA8}"/>
    <hyperlink ref="A59" location="'T 42-59'!A197" display="Tabelle 56: Verfügungen über Forderungen der UG 40 Wirtschaft" xr:uid="{6B5B2CF7-75B0-4457-AB80-5B31A5C7B9E3}"/>
    <hyperlink ref="A60" location="'T 42-59'!A210" display="Tabelle 57: Verfügungen über Forderungen der UG 42 Land- und Forstwirtschaft, Regionen und Wasserwirtschaft" xr:uid="{7D72D7F4-DE9F-45F1-9775-717EF8B9A3C2}"/>
    <hyperlink ref="A61" location="'T 42-59'!A222" display="Tabelle 58: Verfügungen über Forderungen der UG 43 Umwelt, Klima und Kreislaufwirtschaft" xr:uid="{82220A28-FDAA-438C-ACB3-36AD26AD4B2F}"/>
    <hyperlink ref="A62" location="'T 42-59'!A234" display="Tabelle 59: Verfügungen über Forderungen der UG 45 Bundesvermögen" xr:uid="{F6CBD36F-E4E4-4179-8A88-3DFF902408F3}"/>
    <hyperlink ref="A63" location="'Übersicht 1'!A1" display="Übersicht 1: Auszahlungen je Untergliederung" xr:uid="{C2EE8D29-DCBF-45DE-90C1-A674F9825D07}"/>
    <hyperlink ref="A64" location="'Übersicht 2'!A1" display="Übersicht 2: Einzahlungen je Untergliederung" xr:uid="{B93E5B17-7319-4927-BDEE-F066F41DE22E}"/>
    <hyperlink ref="A65" location="'Übersicht 3'!A1" display="Übersicht 3: Auszahlungen nach ökonomischer Gliederung" xr:uid="{094E93E8-B491-4751-825D-987A099CDC2F}"/>
    <hyperlink ref="A66" location="'Übersicht 4'!A1" display="Übersicht 4: Einzahlungen nach ökonomischer Gliederung" xr:uid="{50B426A1-5B02-49FD-B6AE-54D7568A96A1}"/>
    <hyperlink ref="A67" location="'Übersicht 5'!A1" display="Übersicht 5: Abgabenerfolg des Bundes (UG 16, Finanzierungsrechnung)" xr:uid="{618F3F06-2764-4C63-B07D-453A116C06F1}"/>
    <hyperlink ref="A68" location="'Übersicht 6'!A1" display="Übersicht 6: Vorläufiger Erfolg nach UG, GB und DB" xr:uid="{853C11F3-D07C-42BE-8D04-6CDD1687A204}"/>
  </hyperlinks>
  <pageMargins left="0.7" right="0.7" top="0.78740157499999996" bottom="0.78740157499999996" header="0.3" footer="0.3"/>
  <pageSetup paperSize="9" scale="88" orientation="portrait" r:id="rId1"/>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A0DCB-13E2-4216-8E04-12F5BAC4F396}">
  <sheetPr codeName="Tabelle3"/>
  <dimension ref="A1:Y50"/>
  <sheetViews>
    <sheetView showGridLines="0" topLeftCell="A7" workbookViewId="0"/>
  </sheetViews>
  <sheetFormatPr baseColWidth="10" defaultRowHeight="15" customHeight="1" x14ac:dyDescent="0.25"/>
  <cols>
    <col min="1" max="4" width="1.875" style="133" customWidth="1"/>
    <col min="5" max="5" width="37.5" style="133" customWidth="1"/>
    <col min="6" max="6" width="3.5" style="134" customWidth="1"/>
    <col min="7" max="7" width="1.875" style="134" customWidth="1"/>
    <col min="8" max="9" width="7.75" style="133" customWidth="1"/>
    <col min="10" max="10" width="7.125" style="133" customWidth="1"/>
    <col min="11" max="11" width="7.125" style="133" hidden="1" customWidth="1"/>
    <col min="12" max="12" width="1.875" style="133" customWidth="1"/>
    <col min="13" max="14" width="7.75" style="133" customWidth="1"/>
    <col min="15" max="15" width="7.125" style="133" customWidth="1"/>
    <col min="16" max="16" width="7.75" style="133" customWidth="1"/>
    <col min="17" max="17" width="1.875" style="133" customWidth="1"/>
    <col min="18" max="18" width="7.125" style="133" customWidth="1"/>
    <col min="19" max="16384" width="11" style="133"/>
  </cols>
  <sheetData>
    <row r="1" spans="1:20" ht="15" customHeight="1" x14ac:dyDescent="0.25">
      <c r="A1" s="132" t="s">
        <v>835</v>
      </c>
    </row>
    <row r="2" spans="1:20" ht="15" customHeight="1" x14ac:dyDescent="0.25">
      <c r="A2" s="1031" t="s">
        <v>27</v>
      </c>
      <c r="B2" s="1031"/>
      <c r="C2" s="1031"/>
      <c r="D2" s="1031"/>
      <c r="E2" s="1031"/>
      <c r="F2" s="1040" t="s">
        <v>198</v>
      </c>
      <c r="G2" s="656"/>
      <c r="H2" s="1034" t="s">
        <v>24</v>
      </c>
      <c r="I2" s="1034"/>
      <c r="J2" s="1034"/>
      <c r="K2" s="1034"/>
      <c r="L2" s="656"/>
      <c r="M2" s="1034"/>
      <c r="N2" s="1034"/>
      <c r="O2" s="1034"/>
      <c r="P2" s="1034"/>
      <c r="Q2" s="656"/>
      <c r="R2" s="137" t="s">
        <v>26</v>
      </c>
    </row>
    <row r="3" spans="1:20" ht="15" customHeight="1" x14ac:dyDescent="0.25">
      <c r="A3" s="1032"/>
      <c r="B3" s="1032"/>
      <c r="C3" s="1032"/>
      <c r="D3" s="1032"/>
      <c r="E3" s="1032"/>
      <c r="F3" s="1041"/>
      <c r="G3" s="657"/>
      <c r="H3" s="657" t="s">
        <v>29</v>
      </c>
      <c r="I3" s="657" t="s">
        <v>83</v>
      </c>
      <c r="J3" s="1035" t="s">
        <v>199</v>
      </c>
      <c r="K3" s="1035"/>
      <c r="L3" s="657"/>
      <c r="M3" s="656" t="s">
        <v>29</v>
      </c>
      <c r="N3" s="656" t="s">
        <v>30</v>
      </c>
      <c r="O3" s="660" t="s">
        <v>199</v>
      </c>
      <c r="P3" s="1036" t="s">
        <v>200</v>
      </c>
      <c r="Q3" s="657"/>
      <c r="R3" s="1029" t="s">
        <v>201</v>
      </c>
    </row>
    <row r="4" spans="1:20" ht="15" customHeight="1" x14ac:dyDescent="0.25">
      <c r="A4" s="1033"/>
      <c r="B4" s="1033"/>
      <c r="C4" s="1033"/>
      <c r="D4" s="1033"/>
      <c r="E4" s="1033"/>
      <c r="F4" s="1042"/>
      <c r="G4" s="658"/>
      <c r="H4" s="139">
        <v>2024</v>
      </c>
      <c r="I4" s="139">
        <v>2025</v>
      </c>
      <c r="J4" s="140" t="s">
        <v>32</v>
      </c>
      <c r="K4" s="140" t="s">
        <v>33</v>
      </c>
      <c r="L4" s="658"/>
      <c r="M4" s="139">
        <v>2024</v>
      </c>
      <c r="N4" s="139">
        <v>2025</v>
      </c>
      <c r="O4" s="140" t="s">
        <v>32</v>
      </c>
      <c r="P4" s="1037"/>
      <c r="Q4" s="658"/>
      <c r="R4" s="1030"/>
    </row>
    <row r="5" spans="1:20" ht="7.5" customHeight="1" x14ac:dyDescent="0.25">
      <c r="J5" s="141"/>
      <c r="K5" s="141"/>
      <c r="O5" s="141"/>
      <c r="P5" s="142"/>
      <c r="R5" s="141"/>
    </row>
    <row r="6" spans="1:20" ht="15" customHeight="1" x14ac:dyDescent="0.25">
      <c r="A6" s="143" t="s">
        <v>202</v>
      </c>
      <c r="B6" s="143"/>
      <c r="C6" s="143"/>
      <c r="D6" s="143"/>
      <c r="E6" s="143"/>
      <c r="F6" s="144"/>
      <c r="G6" s="145"/>
      <c r="H6" s="146">
        <v>1098.7622486500002</v>
      </c>
      <c r="I6" s="146">
        <v>201.696</v>
      </c>
      <c r="J6" s="147">
        <v>-897.06624865000015</v>
      </c>
      <c r="K6" s="685">
        <v>-0.81643344568143394</v>
      </c>
      <c r="L6" s="148"/>
      <c r="M6" s="146">
        <v>1098.7622486500002</v>
      </c>
      <c r="N6" s="146">
        <v>342.36981121000002</v>
      </c>
      <c r="O6" s="149">
        <v>-756.39243744000009</v>
      </c>
      <c r="P6" s="150">
        <v>8644.2316113199995</v>
      </c>
      <c r="Q6" s="148"/>
      <c r="R6" s="147">
        <v>140.67381121000003</v>
      </c>
    </row>
    <row r="7" spans="1:20" ht="15" customHeight="1" x14ac:dyDescent="0.25">
      <c r="A7" s="151"/>
      <c r="B7" s="152" t="s">
        <v>203</v>
      </c>
      <c r="C7" s="152"/>
      <c r="D7" s="153"/>
      <c r="E7" s="153"/>
      <c r="F7" s="154">
        <v>45</v>
      </c>
      <c r="H7" s="155">
        <v>1042.4046524300002</v>
      </c>
      <c r="I7" s="156">
        <v>200</v>
      </c>
      <c r="J7" s="157">
        <v>-842.40465243000017</v>
      </c>
      <c r="K7" s="686">
        <v>-0.80813592923461131</v>
      </c>
      <c r="L7" s="158"/>
      <c r="M7" s="155">
        <v>1042.4046524300002</v>
      </c>
      <c r="N7" s="155">
        <v>345.60686672000003</v>
      </c>
      <c r="O7" s="159">
        <v>-696.7977857100002</v>
      </c>
      <c r="P7" s="160">
        <v>2284.4000703100005</v>
      </c>
      <c r="Q7" s="158"/>
      <c r="R7" s="157">
        <v>145.60686672000003</v>
      </c>
    </row>
    <row r="8" spans="1:20" ht="15" customHeight="1" x14ac:dyDescent="0.25">
      <c r="A8" s="151"/>
      <c r="B8" s="161"/>
      <c r="C8" s="162" t="s">
        <v>204</v>
      </c>
      <c r="D8" s="163"/>
      <c r="E8" s="163"/>
      <c r="F8" s="164"/>
      <c r="G8" s="164"/>
      <c r="H8" s="165">
        <v>899.04096505000007</v>
      </c>
      <c r="I8" s="166" t="s">
        <v>205</v>
      </c>
      <c r="J8" s="167" t="s">
        <v>205</v>
      </c>
      <c r="K8" s="167" t="s">
        <v>205</v>
      </c>
      <c r="L8" s="168"/>
      <c r="M8" s="165">
        <v>899.04096505000007</v>
      </c>
      <c r="N8" s="165">
        <v>287.70312728000005</v>
      </c>
      <c r="O8" s="169">
        <v>-611.33783777000008</v>
      </c>
      <c r="P8" s="170">
        <v>2063.3325636100003</v>
      </c>
      <c r="Q8" s="168"/>
      <c r="R8" s="167" t="s">
        <v>205</v>
      </c>
    </row>
    <row r="9" spans="1:20" ht="15" customHeight="1" x14ac:dyDescent="0.25">
      <c r="A9" s="151"/>
      <c r="B9" s="161"/>
      <c r="C9" s="162" t="s">
        <v>206</v>
      </c>
      <c r="D9" s="163"/>
      <c r="E9" s="163"/>
      <c r="F9" s="164"/>
      <c r="G9" s="164"/>
      <c r="H9" s="165">
        <v>116.65465475000001</v>
      </c>
      <c r="I9" s="166" t="s">
        <v>205</v>
      </c>
      <c r="J9" s="171" t="s">
        <v>205</v>
      </c>
      <c r="K9" s="171" t="s">
        <v>205</v>
      </c>
      <c r="L9" s="168"/>
      <c r="M9" s="165">
        <v>116.65465475000001</v>
      </c>
      <c r="N9" s="165">
        <v>40.857809870000004</v>
      </c>
      <c r="O9" s="169">
        <v>-75.796844880000009</v>
      </c>
      <c r="P9" s="170">
        <v>170.58541962000001</v>
      </c>
      <c r="Q9" s="168"/>
      <c r="R9" s="171" t="s">
        <v>205</v>
      </c>
    </row>
    <row r="10" spans="1:20" ht="15" customHeight="1" x14ac:dyDescent="0.25">
      <c r="A10" s="151"/>
      <c r="B10" s="161"/>
      <c r="C10" s="162" t="s">
        <v>207</v>
      </c>
      <c r="D10" s="163"/>
      <c r="E10" s="163"/>
      <c r="F10" s="164"/>
      <c r="G10" s="164"/>
      <c r="H10" s="165">
        <v>22.63268631</v>
      </c>
      <c r="I10" s="166" t="s">
        <v>205</v>
      </c>
      <c r="J10" s="171" t="s">
        <v>205</v>
      </c>
      <c r="K10" s="171" t="s">
        <v>205</v>
      </c>
      <c r="L10" s="168"/>
      <c r="M10" s="165">
        <v>22.63268631</v>
      </c>
      <c r="N10" s="165">
        <v>12.02357679</v>
      </c>
      <c r="O10" s="169">
        <v>-10.609109520000001</v>
      </c>
      <c r="P10" s="170">
        <v>39.642152690000003</v>
      </c>
      <c r="Q10" s="168"/>
      <c r="R10" s="171" t="s">
        <v>205</v>
      </c>
    </row>
    <row r="11" spans="1:20" ht="15" customHeight="1" x14ac:dyDescent="0.25">
      <c r="A11" s="151"/>
      <c r="B11" s="161"/>
      <c r="C11" s="162" t="s">
        <v>208</v>
      </c>
      <c r="D11" s="163"/>
      <c r="E11" s="163"/>
      <c r="F11" s="164"/>
      <c r="G11" s="164"/>
      <c r="H11" s="165">
        <v>4.0763463200000007</v>
      </c>
      <c r="I11" s="166" t="s">
        <v>205</v>
      </c>
      <c r="J11" s="171" t="s">
        <v>205</v>
      </c>
      <c r="K11" s="171" t="s">
        <v>205</v>
      </c>
      <c r="L11" s="168"/>
      <c r="M11" s="165">
        <v>4.0763463200000007</v>
      </c>
      <c r="N11" s="165">
        <v>5.0223527800000003</v>
      </c>
      <c r="O11" s="169">
        <v>0.94600645999999955</v>
      </c>
      <c r="P11" s="170">
        <v>10.839934390000002</v>
      </c>
      <c r="Q11" s="168"/>
      <c r="R11" s="171" t="s">
        <v>205</v>
      </c>
    </row>
    <row r="12" spans="1:20" ht="15" customHeight="1" x14ac:dyDescent="0.25">
      <c r="A12" s="172"/>
      <c r="B12" s="161" t="s">
        <v>209</v>
      </c>
      <c r="C12" s="161"/>
      <c r="F12" s="134">
        <v>45</v>
      </c>
      <c r="H12" s="173">
        <v>0.93371008</v>
      </c>
      <c r="I12" s="158"/>
      <c r="J12" s="174">
        <v>-0.93371008</v>
      </c>
      <c r="K12" s="688">
        <v>-1</v>
      </c>
      <c r="L12" s="158"/>
      <c r="M12" s="173">
        <v>0.93371008</v>
      </c>
      <c r="N12" s="173">
        <v>0.24584437000000003</v>
      </c>
      <c r="O12" s="169">
        <v>-0.68786570999999996</v>
      </c>
      <c r="P12" s="175">
        <v>401.86226559000005</v>
      </c>
      <c r="Q12" s="158"/>
      <c r="R12" s="174">
        <v>0.24584437000000003</v>
      </c>
    </row>
    <row r="13" spans="1:20" ht="15" customHeight="1" x14ac:dyDescent="0.25">
      <c r="A13" s="172"/>
      <c r="B13" s="161" t="s">
        <v>210</v>
      </c>
      <c r="C13" s="161"/>
      <c r="F13" s="134" t="s">
        <v>211</v>
      </c>
      <c r="H13" s="176">
        <v>55.423886139999993</v>
      </c>
      <c r="I13" s="158">
        <v>1.696</v>
      </c>
      <c r="J13" s="174">
        <v>-53.727886139999995</v>
      </c>
      <c r="K13" s="688">
        <v>-0.96939947524221015</v>
      </c>
      <c r="L13" s="158"/>
      <c r="M13" s="176">
        <v>55.423886139999993</v>
      </c>
      <c r="N13" s="176">
        <v>-3.4828998800000002</v>
      </c>
      <c r="O13" s="169">
        <v>-58.906786019999991</v>
      </c>
      <c r="P13" s="175">
        <v>498.59942003999998</v>
      </c>
      <c r="Q13" s="158"/>
      <c r="R13" s="174">
        <v>-5.1788998800000003</v>
      </c>
    </row>
    <row r="14" spans="1:20" ht="15" customHeight="1" x14ac:dyDescent="0.25">
      <c r="A14" s="172"/>
      <c r="B14" s="161" t="s">
        <v>212</v>
      </c>
      <c r="C14" s="161"/>
      <c r="F14" s="134" t="s">
        <v>213</v>
      </c>
      <c r="H14" s="176"/>
      <c r="I14" s="158"/>
      <c r="J14" s="174"/>
      <c r="K14" s="688"/>
      <c r="L14" s="158"/>
      <c r="M14" s="176"/>
      <c r="N14" s="176"/>
      <c r="O14" s="169"/>
      <c r="P14" s="175">
        <v>5459.3698553800004</v>
      </c>
      <c r="Q14" s="158"/>
      <c r="R14" s="174"/>
    </row>
    <row r="15" spans="1:20" ht="7.5" customHeight="1" x14ac:dyDescent="0.25">
      <c r="H15" s="179"/>
      <c r="I15" s="158"/>
      <c r="J15" s="174"/>
      <c r="K15" s="688"/>
      <c r="L15" s="158"/>
      <c r="M15" s="179"/>
      <c r="N15" s="179"/>
      <c r="O15" s="169"/>
      <c r="P15" s="175"/>
      <c r="Q15" s="158"/>
      <c r="R15" s="174"/>
    </row>
    <row r="16" spans="1:20" ht="15" customHeight="1" x14ac:dyDescent="0.25">
      <c r="A16" s="143" t="s">
        <v>214</v>
      </c>
      <c r="B16" s="143"/>
      <c r="C16" s="143"/>
      <c r="D16" s="143"/>
      <c r="E16" s="143"/>
      <c r="F16" s="144"/>
      <c r="G16" s="145"/>
      <c r="H16" s="146">
        <v>1054.76437934</v>
      </c>
      <c r="I16" s="146">
        <v>3.016</v>
      </c>
      <c r="J16" s="147">
        <v>-1051.7483793399999</v>
      </c>
      <c r="K16" s="685">
        <v>-0.99714059361590568</v>
      </c>
      <c r="L16" s="148"/>
      <c r="M16" s="146">
        <v>1054.76437934</v>
      </c>
      <c r="N16" s="146">
        <v>1.8873530199999999</v>
      </c>
      <c r="O16" s="149">
        <v>-1052.8770263199999</v>
      </c>
      <c r="P16" s="150">
        <v>2211.7252643899997</v>
      </c>
      <c r="Q16" s="148"/>
      <c r="R16" s="147">
        <v>-1.1286469800000001</v>
      </c>
      <c r="T16" s="158"/>
    </row>
    <row r="17" spans="1:25" ht="15" customHeight="1" x14ac:dyDescent="0.25">
      <c r="A17" s="177"/>
      <c r="B17" s="178" t="s">
        <v>215</v>
      </c>
      <c r="C17" s="161"/>
      <c r="F17" s="134">
        <v>24</v>
      </c>
      <c r="H17" s="176">
        <v>57.577120000000001</v>
      </c>
      <c r="I17" s="158">
        <v>0.59</v>
      </c>
      <c r="J17" s="174">
        <v>-56.987119999999997</v>
      </c>
      <c r="K17" s="687" t="s">
        <v>146</v>
      </c>
      <c r="L17" s="158"/>
      <c r="M17" s="176">
        <v>57.577120000000001</v>
      </c>
      <c r="N17" s="176">
        <v>0.58916999999999997</v>
      </c>
      <c r="O17" s="169">
        <v>-56.987949999999998</v>
      </c>
      <c r="P17" s="175">
        <v>58.166290000000004</v>
      </c>
      <c r="Q17" s="158"/>
      <c r="R17" s="174">
        <v>-8.2999999999999741E-4</v>
      </c>
      <c r="T17" s="158"/>
    </row>
    <row r="18" spans="1:25" ht="15" customHeight="1" x14ac:dyDescent="0.25">
      <c r="A18" s="180"/>
      <c r="B18" s="181" t="s">
        <v>216</v>
      </c>
      <c r="C18" s="161"/>
      <c r="F18" s="134">
        <v>40</v>
      </c>
      <c r="H18" s="173">
        <v>997.18725934000008</v>
      </c>
      <c r="I18" s="158">
        <v>2.4260000000000002</v>
      </c>
      <c r="J18" s="174">
        <v>-994.76125934000004</v>
      </c>
      <c r="K18" s="688">
        <v>-0.99756715704369736</v>
      </c>
      <c r="L18" s="158"/>
      <c r="M18" s="173">
        <v>997.18725934000008</v>
      </c>
      <c r="N18" s="173">
        <v>1.3338749999999999</v>
      </c>
      <c r="O18" s="169">
        <v>-995.85338434000005</v>
      </c>
      <c r="P18" s="175">
        <v>1636.5009643400001</v>
      </c>
      <c r="Q18" s="158"/>
      <c r="R18" s="174">
        <v>-1.0921250000000002</v>
      </c>
      <c r="T18" s="158"/>
      <c r="U18" s="158"/>
      <c r="V18" s="158"/>
      <c r="W18" s="158"/>
      <c r="X18" s="158"/>
      <c r="Y18" s="158"/>
    </row>
    <row r="19" spans="1:25" ht="15" customHeight="1" x14ac:dyDescent="0.25">
      <c r="A19" s="182"/>
      <c r="B19" s="161" t="s">
        <v>212</v>
      </c>
      <c r="C19" s="183"/>
      <c r="D19" s="163"/>
      <c r="E19" s="163"/>
      <c r="F19" s="164"/>
      <c r="G19" s="164"/>
      <c r="H19" s="165"/>
      <c r="I19" s="168"/>
      <c r="J19" s="174"/>
      <c r="K19" s="688"/>
      <c r="L19" s="168"/>
      <c r="M19" s="158"/>
      <c r="N19" s="689">
        <v>-3.5691979999999998E-2</v>
      </c>
      <c r="O19" s="169">
        <v>-3.5691979999999998E-2</v>
      </c>
      <c r="P19" s="175">
        <v>517.05801005000001</v>
      </c>
      <c r="Q19" s="168"/>
      <c r="R19" s="174">
        <v>-3.5691980000000005E-2</v>
      </c>
      <c r="T19" s="158"/>
    </row>
    <row r="20" spans="1:25" ht="7.5" customHeight="1" x14ac:dyDescent="0.25">
      <c r="A20" s="180"/>
      <c r="B20" s="161"/>
      <c r="C20" s="161"/>
      <c r="H20" s="179"/>
      <c r="I20" s="158"/>
      <c r="J20" s="174"/>
      <c r="K20" s="688"/>
      <c r="L20" s="158"/>
      <c r="M20" s="179"/>
      <c r="N20" s="179"/>
      <c r="O20" s="169"/>
      <c r="P20" s="175"/>
      <c r="Q20" s="158"/>
      <c r="R20" s="174"/>
    </row>
    <row r="21" spans="1:25" ht="15" customHeight="1" x14ac:dyDescent="0.25">
      <c r="A21" s="143" t="s">
        <v>217</v>
      </c>
      <c r="B21" s="143"/>
      <c r="C21" s="143"/>
      <c r="D21" s="143"/>
      <c r="E21" s="143"/>
      <c r="F21" s="144"/>
      <c r="G21" s="145"/>
      <c r="H21" s="146">
        <v>6.0104981899999999</v>
      </c>
      <c r="I21" s="146">
        <v>5</v>
      </c>
      <c r="J21" s="147">
        <v>-1.0104981899999999</v>
      </c>
      <c r="K21" s="690" t="s">
        <v>146</v>
      </c>
      <c r="L21" s="148"/>
      <c r="M21" s="146">
        <v>6.0104981899999999</v>
      </c>
      <c r="N21" s="146">
        <v>10.01549284</v>
      </c>
      <c r="O21" s="149">
        <v>4.0049946500000004</v>
      </c>
      <c r="P21" s="150">
        <v>18.57083665</v>
      </c>
      <c r="Q21" s="148"/>
      <c r="R21" s="147">
        <v>5.0154928400000003</v>
      </c>
    </row>
    <row r="22" spans="1:25" ht="15" customHeight="1" x14ac:dyDescent="0.25">
      <c r="A22" s="180"/>
      <c r="B22" s="161" t="s">
        <v>898</v>
      </c>
      <c r="C22" s="161"/>
      <c r="F22" s="134">
        <v>17</v>
      </c>
      <c r="H22" s="173">
        <v>6.0104981899999999</v>
      </c>
      <c r="I22" s="158">
        <v>5</v>
      </c>
      <c r="J22" s="174">
        <v>-1.0104981899999999</v>
      </c>
      <c r="K22" s="687" t="s">
        <v>146</v>
      </c>
      <c r="L22" s="158"/>
      <c r="M22" s="173">
        <v>6.0104981899999999</v>
      </c>
      <c r="N22" s="173">
        <v>10.01549284</v>
      </c>
      <c r="O22" s="169">
        <v>4.0049946500000004</v>
      </c>
      <c r="P22" s="175">
        <v>16.02599103</v>
      </c>
      <c r="Q22" s="158"/>
      <c r="R22" s="174">
        <v>5.0154928400000003</v>
      </c>
    </row>
    <row r="23" spans="1:25" ht="15" customHeight="1" x14ac:dyDescent="0.25">
      <c r="A23" s="180"/>
      <c r="B23" s="161" t="s">
        <v>218</v>
      </c>
      <c r="C23" s="161"/>
      <c r="F23" s="134">
        <v>17</v>
      </c>
      <c r="H23" s="173"/>
      <c r="I23" s="158"/>
      <c r="J23" s="174"/>
      <c r="K23" s="688" t="e">
        <v>#DIV/0!</v>
      </c>
      <c r="L23" s="158"/>
      <c r="M23" s="173"/>
      <c r="N23" s="173"/>
      <c r="O23" s="169"/>
      <c r="P23" s="175">
        <v>2.5448456199999998</v>
      </c>
      <c r="Q23" s="158"/>
      <c r="R23" s="174"/>
    </row>
    <row r="24" spans="1:25" ht="7.5" customHeight="1" x14ac:dyDescent="0.25">
      <c r="A24" s="180"/>
      <c r="B24" s="161"/>
      <c r="C24" s="161"/>
      <c r="H24" s="173"/>
      <c r="I24" s="158"/>
      <c r="J24" s="174"/>
      <c r="K24" s="688"/>
      <c r="L24" s="158"/>
      <c r="M24" s="173"/>
      <c r="N24" s="173"/>
      <c r="O24" s="169"/>
      <c r="P24" s="175"/>
      <c r="Q24" s="158"/>
      <c r="R24" s="174"/>
    </row>
    <row r="25" spans="1:25" ht="15" customHeight="1" x14ac:dyDescent="0.25">
      <c r="A25" s="143" t="s">
        <v>219</v>
      </c>
      <c r="B25" s="143"/>
      <c r="C25" s="143"/>
      <c r="D25" s="143"/>
      <c r="E25" s="143"/>
      <c r="F25" s="144"/>
      <c r="G25" s="145"/>
      <c r="H25" s="146">
        <v>367.20795450999998</v>
      </c>
      <c r="I25" s="146">
        <v>183.74</v>
      </c>
      <c r="J25" s="147">
        <v>-183.46795450999997</v>
      </c>
      <c r="K25" s="685">
        <v>-0.49962957571226491</v>
      </c>
      <c r="L25" s="148"/>
      <c r="M25" s="146">
        <v>367.20795450999998</v>
      </c>
      <c r="N25" s="146">
        <v>87.680315640000018</v>
      </c>
      <c r="O25" s="149">
        <v>-279.52763886999998</v>
      </c>
      <c r="P25" s="150">
        <v>642.12723561999996</v>
      </c>
      <c r="Q25" s="148"/>
      <c r="R25" s="147">
        <v>-96.059684359999991</v>
      </c>
    </row>
    <row r="26" spans="1:25" ht="15" customHeight="1" x14ac:dyDescent="0.25">
      <c r="A26" s="151"/>
      <c r="B26" s="133" t="s">
        <v>220</v>
      </c>
      <c r="C26" s="151"/>
      <c r="F26" s="134">
        <v>21</v>
      </c>
      <c r="H26" s="173">
        <v>269.73212199</v>
      </c>
      <c r="I26" s="158">
        <v>130</v>
      </c>
      <c r="J26" s="174">
        <v>-139.73212199</v>
      </c>
      <c r="K26" s="688">
        <v>-0.51804034669322918</v>
      </c>
      <c r="L26" s="158"/>
      <c r="M26" s="173">
        <v>269.73212199</v>
      </c>
      <c r="N26" s="173">
        <v>80.357197740000004</v>
      </c>
      <c r="O26" s="169">
        <v>-189.37492424999999</v>
      </c>
      <c r="P26" s="175">
        <v>483.49149373</v>
      </c>
      <c r="Q26" s="158"/>
      <c r="R26" s="174">
        <v>-49.642802259999996</v>
      </c>
    </row>
    <row r="27" spans="1:25" ht="15" customHeight="1" x14ac:dyDescent="0.25">
      <c r="B27" s="133" t="s">
        <v>221</v>
      </c>
      <c r="C27" s="184"/>
      <c r="F27" s="134">
        <v>21</v>
      </c>
      <c r="H27" s="173">
        <v>76.955703420000006</v>
      </c>
      <c r="I27" s="158">
        <v>40</v>
      </c>
      <c r="J27" s="174">
        <v>-36.955703420000006</v>
      </c>
      <c r="K27" s="688">
        <v>-0.48022046161162885</v>
      </c>
      <c r="L27" s="158"/>
      <c r="M27" s="173">
        <v>76.955703420000006</v>
      </c>
      <c r="N27" s="173">
        <v>-10.391953279999996</v>
      </c>
      <c r="O27" s="169">
        <v>-87.347656700000002</v>
      </c>
      <c r="P27" s="175">
        <v>116.50851278000002</v>
      </c>
      <c r="Q27" s="158"/>
      <c r="R27" s="174">
        <v>-50.391953279999996</v>
      </c>
    </row>
    <row r="28" spans="1:25" ht="15" customHeight="1" x14ac:dyDescent="0.25">
      <c r="B28" s="133" t="s">
        <v>222</v>
      </c>
      <c r="C28" s="184"/>
      <c r="F28" s="134">
        <v>21</v>
      </c>
      <c r="H28" s="173">
        <v>13.320129099999999</v>
      </c>
      <c r="I28" s="158">
        <v>13.74</v>
      </c>
      <c r="J28" s="174">
        <v>0.41987090000000116</v>
      </c>
      <c r="K28" s="688">
        <v>3.1521533826575389E-2</v>
      </c>
      <c r="L28" s="158"/>
      <c r="M28" s="173">
        <v>13.320129099999999</v>
      </c>
      <c r="N28" s="173">
        <v>17.213847280000003</v>
      </c>
      <c r="O28" s="169">
        <v>3.893718180000004</v>
      </c>
      <c r="P28" s="175">
        <v>34.42600521</v>
      </c>
      <c r="Q28" s="158"/>
      <c r="R28" s="174">
        <v>3.4738472800000029</v>
      </c>
    </row>
    <row r="29" spans="1:25" ht="15" customHeight="1" x14ac:dyDescent="0.25">
      <c r="B29" s="133" t="s">
        <v>223</v>
      </c>
      <c r="C29" s="184"/>
      <c r="F29" s="134">
        <v>21</v>
      </c>
      <c r="H29" s="173">
        <v>7.2</v>
      </c>
      <c r="I29" s="158"/>
      <c r="J29" s="174">
        <v>-7.2</v>
      </c>
      <c r="K29" s="687" t="s">
        <v>146</v>
      </c>
      <c r="L29" s="158"/>
      <c r="M29" s="173">
        <v>7.2</v>
      </c>
      <c r="N29" s="173">
        <v>0.50122390000000006</v>
      </c>
      <c r="O29" s="169">
        <v>-6.6987760999999999</v>
      </c>
      <c r="P29" s="175">
        <v>7.7012239000000005</v>
      </c>
      <c r="Q29" s="158"/>
      <c r="R29" s="174">
        <v>0.50122390000000006</v>
      </c>
    </row>
    <row r="30" spans="1:25" ht="7.5" customHeight="1" x14ac:dyDescent="0.25">
      <c r="H30" s="173"/>
      <c r="I30" s="158"/>
      <c r="J30" s="174"/>
      <c r="K30" s="688"/>
      <c r="L30" s="158"/>
      <c r="M30" s="173"/>
      <c r="N30" s="173"/>
      <c r="O30" s="169"/>
      <c r="P30" s="175"/>
      <c r="Q30" s="158"/>
      <c r="R30" s="174"/>
    </row>
    <row r="31" spans="1:25" ht="15" customHeight="1" x14ac:dyDescent="0.25">
      <c r="A31" s="185" t="s">
        <v>224</v>
      </c>
      <c r="B31" s="185"/>
      <c r="C31" s="185"/>
      <c r="D31" s="185"/>
      <c r="E31" s="185"/>
      <c r="F31" s="186"/>
      <c r="G31" s="187"/>
      <c r="H31" s="188">
        <v>2526.7450806900001</v>
      </c>
      <c r="I31" s="189">
        <v>393.452</v>
      </c>
      <c r="J31" s="190">
        <v>-2133.2930806900004</v>
      </c>
      <c r="K31" s="691">
        <v>-0.84428504362911183</v>
      </c>
      <c r="L31" s="191"/>
      <c r="M31" s="188">
        <v>2526.7450806900001</v>
      </c>
      <c r="N31" s="188">
        <v>441.95297270999998</v>
      </c>
      <c r="O31" s="192">
        <v>-2084.7921079800003</v>
      </c>
      <c r="P31" s="193">
        <v>11516.65494798</v>
      </c>
      <c r="Q31" s="191"/>
      <c r="R31" s="190">
        <v>48.500972709999985</v>
      </c>
    </row>
    <row r="32" spans="1:25" ht="7.5" customHeight="1" x14ac:dyDescent="0.25">
      <c r="H32" s="173"/>
      <c r="I32" s="158"/>
      <c r="J32" s="174"/>
      <c r="K32" s="688"/>
      <c r="L32" s="158"/>
      <c r="M32" s="173"/>
      <c r="N32" s="173"/>
      <c r="O32" s="169"/>
      <c r="P32" s="175"/>
      <c r="Q32" s="158"/>
      <c r="R32" s="174"/>
    </row>
    <row r="33" spans="1:21" ht="15" customHeight="1" x14ac:dyDescent="0.25">
      <c r="A33" s="143" t="s">
        <v>225</v>
      </c>
      <c r="B33" s="143"/>
      <c r="C33" s="143"/>
      <c r="D33" s="143"/>
      <c r="E33" s="143"/>
      <c r="F33" s="144"/>
      <c r="G33" s="145"/>
      <c r="H33" s="146">
        <v>1008.08109676</v>
      </c>
      <c r="I33" s="146">
        <v>139.62799999999999</v>
      </c>
      <c r="J33" s="147">
        <v>-868.45309676000011</v>
      </c>
      <c r="K33" s="685">
        <v>-0.86149130218911152</v>
      </c>
      <c r="L33" s="148"/>
      <c r="M33" s="146">
        <v>1008.08109676</v>
      </c>
      <c r="N33" s="146">
        <v>147.29273156000002</v>
      </c>
      <c r="O33" s="149">
        <v>-860.78836520000004</v>
      </c>
      <c r="P33" s="150">
        <v>5101.3549520799997</v>
      </c>
      <c r="Q33" s="148"/>
      <c r="R33" s="147">
        <v>7.6647315600000354</v>
      </c>
    </row>
    <row r="34" spans="1:21" ht="15" customHeight="1" x14ac:dyDescent="0.25">
      <c r="A34" s="135" t="s">
        <v>226</v>
      </c>
      <c r="F34" s="134">
        <v>43</v>
      </c>
      <c r="H34" s="179"/>
      <c r="I34" s="158"/>
      <c r="J34" s="174"/>
      <c r="K34" s="688"/>
      <c r="L34" s="158"/>
      <c r="M34" s="179"/>
      <c r="N34" s="179"/>
      <c r="O34" s="169"/>
      <c r="P34" s="175">
        <v>3737.06110562</v>
      </c>
      <c r="Q34" s="158"/>
      <c r="R34" s="174"/>
    </row>
    <row r="35" spans="1:21" ht="15" customHeight="1" x14ac:dyDescent="0.25">
      <c r="A35" s="133" t="s">
        <v>227</v>
      </c>
      <c r="F35" s="134" t="s">
        <v>211</v>
      </c>
      <c r="H35" s="173">
        <v>98.944171570000009</v>
      </c>
      <c r="I35" s="158">
        <v>113.262</v>
      </c>
      <c r="J35" s="174">
        <v>14.317828429999992</v>
      </c>
      <c r="K35" s="688">
        <v>0.14470613278994973</v>
      </c>
      <c r="L35" s="158"/>
      <c r="M35" s="173">
        <v>98.944171570000009</v>
      </c>
      <c r="N35" s="173">
        <v>124.65351100000001</v>
      </c>
      <c r="O35" s="169">
        <v>25.70933943</v>
      </c>
      <c r="P35" s="175">
        <v>418.75077443999999</v>
      </c>
      <c r="Q35" s="158"/>
      <c r="R35" s="174">
        <v>11.391511000000008</v>
      </c>
    </row>
    <row r="36" spans="1:21" ht="15" customHeight="1" x14ac:dyDescent="0.25">
      <c r="A36" s="133" t="s">
        <v>228</v>
      </c>
      <c r="F36" s="134" t="s">
        <v>211</v>
      </c>
      <c r="H36" s="173"/>
      <c r="I36" s="158">
        <v>26.366</v>
      </c>
      <c r="J36" s="174">
        <v>26.366</v>
      </c>
      <c r="K36" s="688" t="e">
        <v>#DIV/0!</v>
      </c>
      <c r="L36" s="158"/>
      <c r="M36" s="173"/>
      <c r="N36" s="173">
        <v>22.498538549999999</v>
      </c>
      <c r="O36" s="169">
        <v>22.498538549999999</v>
      </c>
      <c r="P36" s="175">
        <v>35.330884920000003</v>
      </c>
      <c r="Q36" s="158"/>
      <c r="R36" s="174">
        <v>-3.8674614500000004</v>
      </c>
    </row>
    <row r="37" spans="1:21" ht="15" customHeight="1" x14ac:dyDescent="0.25">
      <c r="A37" s="133" t="s">
        <v>229</v>
      </c>
      <c r="F37" s="134">
        <v>43</v>
      </c>
      <c r="H37" s="179"/>
      <c r="I37" s="158"/>
      <c r="J37" s="174"/>
      <c r="K37" s="688" t="e">
        <v>#DIV/0!</v>
      </c>
      <c r="L37" s="158"/>
      <c r="M37" s="179"/>
      <c r="N37" s="179"/>
      <c r="O37" s="169"/>
      <c r="P37" s="175">
        <v>6.2020369999999998E-2</v>
      </c>
      <c r="Q37" s="158"/>
      <c r="R37" s="174"/>
    </row>
    <row r="38" spans="1:21" ht="15" customHeight="1" x14ac:dyDescent="0.25">
      <c r="A38" s="133" t="s">
        <v>230</v>
      </c>
      <c r="F38" s="134" t="s">
        <v>211</v>
      </c>
      <c r="H38" s="173">
        <v>0.41692519</v>
      </c>
      <c r="I38" s="158"/>
      <c r="J38" s="174">
        <v>-0.41692519</v>
      </c>
      <c r="K38" s="688">
        <v>-1</v>
      </c>
      <c r="L38" s="158"/>
      <c r="M38" s="173">
        <v>0.41692519</v>
      </c>
      <c r="N38" s="173">
        <v>0.14068201000000002</v>
      </c>
      <c r="O38" s="169">
        <v>-0.27624317999999998</v>
      </c>
      <c r="P38" s="175">
        <v>1.4301667299999998</v>
      </c>
      <c r="Q38" s="158"/>
      <c r="R38" s="174">
        <v>0.14068201000000002</v>
      </c>
    </row>
    <row r="39" spans="1:21" ht="15" customHeight="1" x14ac:dyDescent="0.25">
      <c r="A39" s="133" t="s">
        <v>231</v>
      </c>
      <c r="F39" s="134">
        <v>43</v>
      </c>
      <c r="H39" s="173">
        <v>908.72</v>
      </c>
      <c r="I39" s="158"/>
      <c r="J39" s="174">
        <v>-908.72</v>
      </c>
      <c r="K39" s="688"/>
      <c r="L39" s="158"/>
      <c r="M39" s="173">
        <v>908.72</v>
      </c>
      <c r="N39" s="173"/>
      <c r="O39" s="169">
        <v>-908.72</v>
      </c>
      <c r="P39" s="175">
        <v>908.72</v>
      </c>
      <c r="Q39" s="158"/>
      <c r="R39" s="174"/>
    </row>
    <row r="40" spans="1:21" ht="7.5" customHeight="1" x14ac:dyDescent="0.25">
      <c r="H40" s="179"/>
      <c r="I40" s="158"/>
      <c r="J40" s="174"/>
      <c r="K40" s="688"/>
      <c r="L40" s="158"/>
      <c r="M40" s="179"/>
      <c r="N40" s="179"/>
      <c r="O40" s="169"/>
      <c r="P40" s="175"/>
      <c r="Q40" s="158"/>
      <c r="R40" s="174"/>
    </row>
    <row r="41" spans="1:21" ht="15" customHeight="1" x14ac:dyDescent="0.25">
      <c r="A41" s="194" t="s">
        <v>232</v>
      </c>
      <c r="B41" s="194"/>
      <c r="C41" s="194"/>
      <c r="D41" s="194"/>
      <c r="E41" s="194"/>
      <c r="F41" s="195"/>
      <c r="G41" s="195"/>
      <c r="H41" s="196">
        <v>3534.8261774500002</v>
      </c>
      <c r="I41" s="196">
        <v>533.07999999999993</v>
      </c>
      <c r="J41" s="197">
        <v>-3001.7461774500002</v>
      </c>
      <c r="K41" s="692">
        <v>-0.84919201871913252</v>
      </c>
      <c r="L41" s="196"/>
      <c r="M41" s="196">
        <v>3534.8261774500002</v>
      </c>
      <c r="N41" s="196">
        <v>589.24570427000003</v>
      </c>
      <c r="O41" s="198">
        <v>-2945.5804731799999</v>
      </c>
      <c r="P41" s="193">
        <v>16618.009900059998</v>
      </c>
      <c r="Q41" s="196"/>
      <c r="R41" s="197">
        <v>56.165704270000106</v>
      </c>
    </row>
    <row r="42" spans="1:21" ht="26.25" customHeight="1" x14ac:dyDescent="0.25">
      <c r="A42" s="1038" t="s">
        <v>233</v>
      </c>
      <c r="B42" s="1038"/>
      <c r="C42" s="1038"/>
      <c r="D42" s="1038"/>
      <c r="E42" s="1038"/>
      <c r="F42" s="1038"/>
      <c r="G42" s="1038"/>
      <c r="H42" s="1038"/>
      <c r="I42" s="1038"/>
      <c r="J42" s="1038"/>
      <c r="K42" s="1038"/>
      <c r="L42" s="1038"/>
      <c r="M42" s="1038"/>
      <c r="N42" s="1038"/>
      <c r="O42" s="1038"/>
      <c r="P42" s="1038"/>
      <c r="Q42" s="1038"/>
      <c r="R42" s="1038"/>
    </row>
    <row r="43" spans="1:21" ht="39" customHeight="1" x14ac:dyDescent="0.25">
      <c r="A43" s="1038" t="s">
        <v>234</v>
      </c>
      <c r="B43" s="1038"/>
      <c r="C43" s="1038"/>
      <c r="D43" s="1038"/>
      <c r="E43" s="1038"/>
      <c r="F43" s="1038"/>
      <c r="G43" s="1038"/>
      <c r="H43" s="1038"/>
      <c r="I43" s="1038"/>
      <c r="J43" s="1038"/>
      <c r="K43" s="1038"/>
      <c r="L43" s="1038"/>
      <c r="M43" s="1038"/>
      <c r="N43" s="1038"/>
      <c r="O43" s="1038"/>
      <c r="P43" s="1038"/>
      <c r="Q43" s="1038"/>
      <c r="R43" s="1038"/>
    </row>
    <row r="44" spans="1:21" ht="52.5" customHeight="1" x14ac:dyDescent="0.25">
      <c r="A44" s="1039" t="s">
        <v>235</v>
      </c>
      <c r="B44" s="1039"/>
      <c r="C44" s="1039"/>
      <c r="D44" s="1039"/>
      <c r="E44" s="1039"/>
      <c r="F44" s="1039"/>
      <c r="G44" s="1039"/>
      <c r="H44" s="1039"/>
      <c r="I44" s="1039"/>
      <c r="J44" s="1039"/>
      <c r="K44" s="1039"/>
      <c r="L44" s="1039"/>
      <c r="M44" s="1039"/>
      <c r="N44" s="1039"/>
      <c r="O44" s="1039"/>
      <c r="P44" s="1039"/>
      <c r="Q44" s="1039"/>
      <c r="R44" s="1039"/>
    </row>
    <row r="46" spans="1:21" ht="15" customHeight="1" x14ac:dyDescent="0.25">
      <c r="F46" s="133"/>
      <c r="G46" s="133"/>
      <c r="S46" s="693"/>
      <c r="T46" s="693"/>
      <c r="U46" s="693"/>
    </row>
    <row r="47" spans="1:21" ht="15" customHeight="1" x14ac:dyDescent="0.25">
      <c r="A47" s="693"/>
      <c r="B47" s="693"/>
      <c r="C47" s="693"/>
      <c r="D47" s="693"/>
      <c r="E47" s="693"/>
      <c r="F47" s="693"/>
      <c r="G47" s="693"/>
      <c r="H47" s="693"/>
      <c r="I47" s="693"/>
      <c r="J47" s="693"/>
      <c r="K47" s="693"/>
      <c r="L47" s="693"/>
      <c r="M47" s="693"/>
      <c r="N47" s="693"/>
      <c r="P47" s="693"/>
      <c r="Q47" s="693"/>
      <c r="R47" s="693"/>
      <c r="S47" s="694"/>
      <c r="T47" s="694"/>
      <c r="U47" s="694"/>
    </row>
    <row r="48" spans="1:21" ht="15" customHeight="1" x14ac:dyDescent="0.25">
      <c r="A48" s="694"/>
      <c r="B48" s="694"/>
      <c r="C48" s="694"/>
      <c r="D48" s="694"/>
      <c r="E48" s="694"/>
      <c r="F48" s="694"/>
      <c r="G48" s="694"/>
      <c r="H48" s="694"/>
      <c r="I48" s="694"/>
      <c r="J48" s="694"/>
      <c r="K48" s="694"/>
      <c r="L48" s="694"/>
      <c r="M48" s="695"/>
      <c r="N48" s="693"/>
      <c r="O48" s="694"/>
      <c r="P48" s="694"/>
      <c r="Q48" s="694"/>
      <c r="R48" s="694"/>
      <c r="S48" s="694"/>
      <c r="T48" s="694"/>
      <c r="U48" s="694"/>
    </row>
    <row r="49" spans="2:21" ht="15" customHeight="1" x14ac:dyDescent="0.25">
      <c r="B49" s="694"/>
      <c r="C49" s="694"/>
      <c r="D49" s="694"/>
      <c r="E49" s="694"/>
      <c r="F49" s="694"/>
      <c r="G49" s="694"/>
      <c r="H49" s="694"/>
      <c r="I49" s="694"/>
      <c r="J49" s="694"/>
      <c r="K49" s="694"/>
      <c r="L49" s="694"/>
      <c r="M49" s="694"/>
      <c r="N49" s="694"/>
      <c r="O49" s="694"/>
      <c r="P49" s="694"/>
      <c r="Q49" s="694"/>
      <c r="R49" s="694"/>
      <c r="S49" s="693"/>
      <c r="T49" s="693"/>
      <c r="U49" s="693"/>
    </row>
    <row r="50" spans="2:21" ht="15" customHeight="1" x14ac:dyDescent="0.25">
      <c r="B50" s="693"/>
      <c r="C50" s="693"/>
      <c r="D50" s="693"/>
      <c r="E50" s="693"/>
      <c r="F50" s="693"/>
      <c r="G50" s="693"/>
      <c r="H50" s="693"/>
      <c r="I50" s="693"/>
      <c r="J50" s="693"/>
      <c r="K50" s="693"/>
      <c r="L50" s="693"/>
      <c r="M50" s="693"/>
      <c r="N50" s="693"/>
      <c r="O50" s="693"/>
      <c r="P50" s="693"/>
      <c r="Q50" s="693"/>
      <c r="R50" s="693"/>
    </row>
  </sheetData>
  <mergeCells count="10">
    <mergeCell ref="R3:R4"/>
    <mergeCell ref="A42:R42"/>
    <mergeCell ref="A43:R43"/>
    <mergeCell ref="A44:R44"/>
    <mergeCell ref="A2:E4"/>
    <mergeCell ref="F2:F4"/>
    <mergeCell ref="H2:K2"/>
    <mergeCell ref="M2:P2"/>
    <mergeCell ref="J3:K3"/>
    <mergeCell ref="P3:P4"/>
  </mergeCells>
  <pageMargins left="0.7" right="0.7" top="0.78740157499999996" bottom="0.78740157499999996" header="0.3" footer="0.3"/>
  <pageSetup paperSize="9" scale="80"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32C7B-1ABD-444C-81D7-3D2C0B5EBF46}">
  <sheetPr codeName="Tabelle4">
    <pageSetUpPr fitToPage="1"/>
  </sheetPr>
  <dimension ref="A1:N18"/>
  <sheetViews>
    <sheetView showGridLines="0" workbookViewId="0"/>
  </sheetViews>
  <sheetFormatPr baseColWidth="10" defaultColWidth="10" defaultRowHeight="15" customHeight="1" x14ac:dyDescent="0.25"/>
  <cols>
    <col min="1" max="2" width="2.5" style="200" customWidth="1"/>
    <col min="3" max="3" width="38.75" style="200" customWidth="1"/>
    <col min="4" max="5" width="7.75" style="200" customWidth="1"/>
    <col min="6" max="6" width="7.125" style="200" customWidth="1"/>
    <col min="7" max="7" width="1.25" style="200" customWidth="1"/>
    <col min="8" max="10" width="7.75" style="200" customWidth="1"/>
    <col min="11" max="12" width="7.125" style="200" customWidth="1"/>
    <col min="13" max="13" width="1.875" style="200" customWidth="1"/>
    <col min="14" max="14" width="7.125" style="200" customWidth="1"/>
    <col min="15" max="16384" width="10" style="200"/>
  </cols>
  <sheetData>
    <row r="1" spans="1:14" ht="15" customHeight="1" x14ac:dyDescent="0.25">
      <c r="A1" s="132" t="s">
        <v>1885</v>
      </c>
      <c r="D1" s="201"/>
      <c r="E1" s="202"/>
      <c r="F1" s="203"/>
      <c r="H1" s="204"/>
      <c r="I1" s="204"/>
      <c r="J1" s="204"/>
      <c r="K1" s="204"/>
      <c r="L1" s="205"/>
      <c r="M1" s="205"/>
      <c r="N1" s="205"/>
    </row>
    <row r="2" spans="1:14" ht="15" customHeight="1" x14ac:dyDescent="0.25">
      <c r="A2" s="1043" t="s">
        <v>236</v>
      </c>
      <c r="B2" s="1044"/>
      <c r="C2" s="1044"/>
      <c r="D2" s="1034" t="s">
        <v>24</v>
      </c>
      <c r="E2" s="1034"/>
      <c r="F2" s="1034"/>
      <c r="G2" s="206"/>
      <c r="H2" s="207"/>
      <c r="I2" s="1034" t="s">
        <v>25</v>
      </c>
      <c r="J2" s="1034"/>
      <c r="K2" s="1034"/>
      <c r="L2" s="1034"/>
      <c r="M2" s="206"/>
      <c r="N2" s="137" t="s">
        <v>26</v>
      </c>
    </row>
    <row r="3" spans="1:14" ht="15" customHeight="1" x14ac:dyDescent="0.25">
      <c r="A3" s="1045"/>
      <c r="B3" s="1046"/>
      <c r="C3" s="1046"/>
      <c r="D3" s="138" t="s">
        <v>29</v>
      </c>
      <c r="E3" s="138" t="s">
        <v>83</v>
      </c>
      <c r="F3" s="199" t="s">
        <v>199</v>
      </c>
      <c r="G3" s="208"/>
      <c r="H3" s="209" t="s">
        <v>29</v>
      </c>
      <c r="I3" s="136" t="s">
        <v>29</v>
      </c>
      <c r="J3" s="136" t="s">
        <v>30</v>
      </c>
      <c r="K3" s="199" t="s">
        <v>199</v>
      </c>
      <c r="L3" s="1036" t="s">
        <v>237</v>
      </c>
      <c r="M3" s="208"/>
      <c r="N3" s="1029" t="s">
        <v>201</v>
      </c>
    </row>
    <row r="4" spans="1:14" ht="15" customHeight="1" x14ac:dyDescent="0.25">
      <c r="A4" s="1047"/>
      <c r="B4" s="1047"/>
      <c r="C4" s="1047"/>
      <c r="D4" s="139">
        <v>2024</v>
      </c>
      <c r="E4" s="139">
        <v>2025</v>
      </c>
      <c r="F4" s="140" t="s">
        <v>32</v>
      </c>
      <c r="G4" s="210"/>
      <c r="H4" s="210" t="s">
        <v>238</v>
      </c>
      <c r="I4" s="139">
        <v>2024</v>
      </c>
      <c r="J4" s="139">
        <v>2025</v>
      </c>
      <c r="K4" s="140" t="s">
        <v>32</v>
      </c>
      <c r="L4" s="1037"/>
      <c r="M4" s="210"/>
      <c r="N4" s="1030"/>
    </row>
    <row r="5" spans="1:14" ht="15" customHeight="1" x14ac:dyDescent="0.25">
      <c r="A5" s="211" t="s">
        <v>239</v>
      </c>
      <c r="B5" s="212"/>
      <c r="C5" s="212"/>
      <c r="D5" s="213">
        <v>579.43909672000007</v>
      </c>
      <c r="E5" s="214">
        <v>338.49</v>
      </c>
      <c r="F5" s="215">
        <v>-240.94909672000006</v>
      </c>
      <c r="G5" s="216"/>
      <c r="H5" s="214">
        <v>35409.117862459992</v>
      </c>
      <c r="I5" s="217">
        <v>579.43909672000007</v>
      </c>
      <c r="J5" s="217">
        <v>77.568450049999967</v>
      </c>
      <c r="K5" s="215">
        <v>-501.8706466700001</v>
      </c>
      <c r="L5" s="218">
        <v>36066.125409229993</v>
      </c>
      <c r="M5" s="216"/>
      <c r="N5" s="215">
        <v>-260.92154995000004</v>
      </c>
    </row>
    <row r="6" spans="1:14" s="224" customFormat="1" ht="15" customHeight="1" x14ac:dyDescent="0.25">
      <c r="A6" s="219"/>
      <c r="B6" s="220" t="s">
        <v>240</v>
      </c>
      <c r="C6" s="220"/>
      <c r="D6" s="221">
        <v>327.77939873999986</v>
      </c>
      <c r="E6" s="221">
        <v>192.15200000000002</v>
      </c>
      <c r="F6" s="222">
        <v>-135.62739873999985</v>
      </c>
      <c r="G6" s="203"/>
      <c r="H6" s="221">
        <v>15537.661244609999</v>
      </c>
      <c r="I6" s="221">
        <v>327.77939873999986</v>
      </c>
      <c r="J6" s="221">
        <v>-9.6105332900000349</v>
      </c>
      <c r="K6" s="222">
        <v>-337.3899320299999</v>
      </c>
      <c r="L6" s="223">
        <v>15855.830110059998</v>
      </c>
      <c r="M6" s="203"/>
      <c r="N6" s="222">
        <v>-201.76253329000005</v>
      </c>
    </row>
    <row r="7" spans="1:14" s="224" customFormat="1" ht="15" customHeight="1" x14ac:dyDescent="0.25">
      <c r="A7" s="219"/>
      <c r="B7" s="225"/>
      <c r="C7" s="226" t="s">
        <v>241</v>
      </c>
      <c r="D7" s="227">
        <v>284.54322441999989</v>
      </c>
      <c r="E7" s="228">
        <v>21.339999999999996</v>
      </c>
      <c r="F7" s="229">
        <v>-263.20322441999991</v>
      </c>
      <c r="G7" s="230"/>
      <c r="H7" s="230">
        <v>15537.661244609999</v>
      </c>
      <c r="I7" s="231">
        <v>284.54322441999989</v>
      </c>
      <c r="J7" s="231">
        <v>-87.314223170000034</v>
      </c>
      <c r="K7" s="232">
        <v>-371.85744758999994</v>
      </c>
      <c r="L7" s="233">
        <v>15734.890245859999</v>
      </c>
      <c r="M7" s="230"/>
      <c r="N7" s="232">
        <v>-108.65422317000002</v>
      </c>
    </row>
    <row r="8" spans="1:14" s="224" customFormat="1" ht="15" customHeight="1" x14ac:dyDescent="0.25">
      <c r="A8" s="234"/>
      <c r="B8" s="234"/>
      <c r="C8" s="234" t="s">
        <v>242</v>
      </c>
      <c r="D8" s="235">
        <v>42.840453439999997</v>
      </c>
      <c r="E8" s="228">
        <v>118.4</v>
      </c>
      <c r="F8" s="229">
        <v>75.559546560000001</v>
      </c>
      <c r="G8" s="230"/>
      <c r="H8" s="230"/>
      <c r="I8" s="236">
        <v>42.840453439999997</v>
      </c>
      <c r="J8" s="231">
        <v>58.43090428</v>
      </c>
      <c r="K8" s="232">
        <v>15.590450840000003</v>
      </c>
      <c r="L8" s="233">
        <v>101.27135772</v>
      </c>
      <c r="M8" s="230"/>
      <c r="N8" s="232">
        <v>-59.969095720000006</v>
      </c>
    </row>
    <row r="9" spans="1:14" s="224" customFormat="1" ht="15" customHeight="1" x14ac:dyDescent="0.25">
      <c r="A9" s="234"/>
      <c r="B9" s="234"/>
      <c r="C9" s="234" t="s">
        <v>243</v>
      </c>
      <c r="D9" s="235">
        <v>0.39572088</v>
      </c>
      <c r="E9" s="228">
        <v>52.411999999999999</v>
      </c>
      <c r="F9" s="229">
        <v>52.01627912</v>
      </c>
      <c r="G9" s="230"/>
      <c r="H9" s="230"/>
      <c r="I9" s="236">
        <v>0.39572088</v>
      </c>
      <c r="J9" s="231">
        <v>19.272785599999999</v>
      </c>
      <c r="K9" s="232">
        <v>18.87706472</v>
      </c>
      <c r="L9" s="233">
        <v>19.668506479999998</v>
      </c>
      <c r="M9" s="230"/>
      <c r="N9" s="232">
        <v>-33.1392144</v>
      </c>
    </row>
    <row r="10" spans="1:14" s="224" customFormat="1" ht="15" customHeight="1" x14ac:dyDescent="0.25">
      <c r="A10" s="219"/>
      <c r="B10" s="237" t="s">
        <v>244</v>
      </c>
      <c r="C10" s="238"/>
      <c r="D10" s="239">
        <v>266.77432276000002</v>
      </c>
      <c r="E10" s="239">
        <v>143.52199999999999</v>
      </c>
      <c r="F10" s="240">
        <v>-123.25232276000003</v>
      </c>
      <c r="G10" s="203"/>
      <c r="H10" s="241">
        <v>10968.11061795</v>
      </c>
      <c r="I10" s="239">
        <v>266.77432276000002</v>
      </c>
      <c r="J10" s="239">
        <v>97.438652660000002</v>
      </c>
      <c r="K10" s="240">
        <v>-169.33567010000002</v>
      </c>
      <c r="L10" s="242">
        <v>11332.32359337</v>
      </c>
      <c r="M10" s="203"/>
      <c r="N10" s="240">
        <v>-46.083347339999989</v>
      </c>
    </row>
    <row r="11" spans="1:14" s="224" customFormat="1" ht="15" customHeight="1" x14ac:dyDescent="0.25">
      <c r="A11" s="234"/>
      <c r="B11" s="225"/>
      <c r="C11" s="225" t="s">
        <v>245</v>
      </c>
      <c r="D11" s="243">
        <v>185.68701569999999</v>
      </c>
      <c r="E11" s="230">
        <v>39.421999999999997</v>
      </c>
      <c r="F11" s="232">
        <v>-146.26501569999999</v>
      </c>
      <c r="G11" s="230"/>
      <c r="H11" s="244">
        <v>4161.7445840600003</v>
      </c>
      <c r="I11" s="245">
        <v>185.68701569999999</v>
      </c>
      <c r="J11" s="245">
        <v>36.104338220000002</v>
      </c>
      <c r="K11" s="232">
        <v>-149.58267747999997</v>
      </c>
      <c r="L11" s="233">
        <v>4383.5359379800002</v>
      </c>
      <c r="M11" s="230"/>
      <c r="N11" s="232">
        <v>-3.3176617799999946</v>
      </c>
    </row>
    <row r="12" spans="1:14" s="224" customFormat="1" ht="15" customHeight="1" x14ac:dyDescent="0.25">
      <c r="A12" s="234"/>
      <c r="B12" s="234"/>
      <c r="C12" s="234" t="s">
        <v>246</v>
      </c>
      <c r="D12" s="246">
        <v>15.769295410000002</v>
      </c>
      <c r="E12" s="245">
        <v>10</v>
      </c>
      <c r="F12" s="232">
        <v>-5.7692954100000016</v>
      </c>
      <c r="G12" s="245"/>
      <c r="H12" s="245">
        <v>2998.4937365599999</v>
      </c>
      <c r="I12" s="245">
        <v>15.769295410000002</v>
      </c>
      <c r="J12" s="245">
        <v>11.38411037</v>
      </c>
      <c r="K12" s="232">
        <v>-4.3851850400000014</v>
      </c>
      <c r="L12" s="233">
        <v>3025.6471423399998</v>
      </c>
      <c r="M12" s="245"/>
      <c r="N12" s="232">
        <v>1.3841103700000001</v>
      </c>
    </row>
    <row r="13" spans="1:14" s="224" customFormat="1" ht="15" customHeight="1" x14ac:dyDescent="0.25">
      <c r="A13" s="234"/>
      <c r="B13" s="234"/>
      <c r="C13" s="234" t="s">
        <v>247</v>
      </c>
      <c r="D13" s="247">
        <v>24.013212709999998</v>
      </c>
      <c r="E13" s="245">
        <v>50</v>
      </c>
      <c r="F13" s="232">
        <v>25.986787290000002</v>
      </c>
      <c r="G13" s="245"/>
      <c r="H13" s="245">
        <v>2099.8024221000001</v>
      </c>
      <c r="I13" s="245">
        <v>24.013212709999998</v>
      </c>
      <c r="J13" s="245">
        <v>11.24819984</v>
      </c>
      <c r="K13" s="232">
        <v>-12.765012869999998</v>
      </c>
      <c r="L13" s="233">
        <v>2135.06383465</v>
      </c>
      <c r="M13" s="245"/>
      <c r="N13" s="232">
        <v>-38.751800160000002</v>
      </c>
    </row>
    <row r="14" spans="1:14" ht="15" customHeight="1" x14ac:dyDescent="0.25">
      <c r="A14" s="234"/>
      <c r="B14" s="234"/>
      <c r="C14" s="234" t="s">
        <v>248</v>
      </c>
      <c r="D14" s="247">
        <v>39.217217779999999</v>
      </c>
      <c r="E14" s="245">
        <v>44</v>
      </c>
      <c r="F14" s="232">
        <v>4.7827822200000014</v>
      </c>
      <c r="G14" s="245"/>
      <c r="H14" s="245">
        <v>1412.48651184</v>
      </c>
      <c r="I14" s="245">
        <v>39.217217779999999</v>
      </c>
      <c r="J14" s="245">
        <v>35.762914620000004</v>
      </c>
      <c r="K14" s="232">
        <v>-3.4543031599999949</v>
      </c>
      <c r="L14" s="233">
        <v>1487.4666442400001</v>
      </c>
      <c r="M14" s="245"/>
      <c r="N14" s="232">
        <v>-8.2370853799999963</v>
      </c>
    </row>
    <row r="15" spans="1:14" s="224" customFormat="1" ht="15" customHeight="1" x14ac:dyDescent="0.25">
      <c r="A15" s="234"/>
      <c r="B15" s="234"/>
      <c r="C15" s="234" t="s">
        <v>249</v>
      </c>
      <c r="D15" s="247">
        <v>2.0875811599999996</v>
      </c>
      <c r="E15" s="245">
        <v>0.1</v>
      </c>
      <c r="F15" s="232">
        <v>-1.9875811599999995</v>
      </c>
      <c r="G15" s="245"/>
      <c r="H15" s="245">
        <v>295.58336338999999</v>
      </c>
      <c r="I15" s="245">
        <v>2.0875811599999996</v>
      </c>
      <c r="J15" s="245">
        <v>2.9390896099999999</v>
      </c>
      <c r="K15" s="232">
        <v>0.85150845000000031</v>
      </c>
      <c r="L15" s="233">
        <v>300.61003416</v>
      </c>
      <c r="M15" s="245"/>
      <c r="N15" s="232">
        <v>2.8390896099999998</v>
      </c>
    </row>
    <row r="16" spans="1:14" ht="15" customHeight="1" x14ac:dyDescent="0.25">
      <c r="A16" s="219"/>
      <c r="B16" s="219" t="s">
        <v>250</v>
      </c>
      <c r="C16" s="219"/>
      <c r="D16" s="248">
        <v>-15.114624779999815</v>
      </c>
      <c r="E16" s="203">
        <v>2.8160000000000025</v>
      </c>
      <c r="F16" s="232">
        <v>17.930624779999818</v>
      </c>
      <c r="G16" s="203"/>
      <c r="H16" s="203">
        <v>8903.3459998999951</v>
      </c>
      <c r="I16" s="249">
        <v>-15.114624779999815</v>
      </c>
      <c r="J16" s="249">
        <v>-10.25966932</v>
      </c>
      <c r="K16" s="232">
        <v>4.8549554599998146</v>
      </c>
      <c r="L16" s="250">
        <v>8877.9717057999951</v>
      </c>
      <c r="M16" s="203"/>
      <c r="N16" s="232">
        <v>-13.075669320000003</v>
      </c>
    </row>
    <row r="17" spans="1:14" ht="15" customHeight="1" x14ac:dyDescent="0.25">
      <c r="A17" s="251" t="s">
        <v>251</v>
      </c>
      <c r="B17" s="219"/>
      <c r="C17" s="234"/>
      <c r="D17" s="252"/>
      <c r="E17" s="217"/>
      <c r="F17" s="215">
        <v>0</v>
      </c>
      <c r="G17" s="217"/>
      <c r="H17" s="214">
        <v>10638.68890171</v>
      </c>
      <c r="I17" s="214"/>
      <c r="J17" s="253"/>
      <c r="K17" s="215">
        <v>0</v>
      </c>
      <c r="L17" s="218">
        <v>10638.68890171</v>
      </c>
      <c r="M17" s="217"/>
      <c r="N17" s="215">
        <v>0</v>
      </c>
    </row>
    <row r="18" spans="1:14" s="262" customFormat="1" ht="15" customHeight="1" x14ac:dyDescent="0.25">
      <c r="A18" s="254" t="s">
        <v>252</v>
      </c>
      <c r="B18" s="254"/>
      <c r="C18" s="254"/>
      <c r="D18" s="255">
        <v>579.43909672000007</v>
      </c>
      <c r="E18" s="256">
        <v>338.49</v>
      </c>
      <c r="F18" s="257">
        <v>-240.94909672000006</v>
      </c>
      <c r="G18" s="258"/>
      <c r="H18" s="256">
        <v>46047.806764169996</v>
      </c>
      <c r="I18" s="259">
        <v>579.43909672000007</v>
      </c>
      <c r="J18" s="259">
        <v>77.568450049999967</v>
      </c>
      <c r="K18" s="257">
        <v>-501.8706466700001</v>
      </c>
      <c r="L18" s="260">
        <v>46704.814310939997</v>
      </c>
      <c r="M18" s="261"/>
      <c r="N18" s="257">
        <v>-260.92154995000004</v>
      </c>
    </row>
  </sheetData>
  <mergeCells count="5">
    <mergeCell ref="N3:N4"/>
    <mergeCell ref="A2:C4"/>
    <mergeCell ref="D2:F2"/>
    <mergeCell ref="I2:L2"/>
    <mergeCell ref="L3:L4"/>
  </mergeCells>
  <pageMargins left="0.70866141732283472" right="0.70866141732283472" top="0.78740157480314965" bottom="0.78740157480314965" header="0.31496062992125984" footer="0.31496062992125984"/>
  <pageSetup paperSize="9" scale="70" orientation="portrait" r:id="rId1"/>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BC1D2-A400-4603-AC89-1FC05D3E625F}">
  <sheetPr codeName="Tabelle8">
    <pageSetUpPr fitToPage="1"/>
  </sheetPr>
  <dimension ref="A1:M11"/>
  <sheetViews>
    <sheetView showGridLines="0" workbookViewId="0"/>
  </sheetViews>
  <sheetFormatPr baseColWidth="10" defaultRowHeight="15" customHeight="1" x14ac:dyDescent="0.25"/>
  <cols>
    <col min="1" max="1" width="2.5" style="758" customWidth="1"/>
    <col min="2" max="2" width="30" style="758" customWidth="1"/>
    <col min="3" max="11" width="8.125" style="758" customWidth="1"/>
    <col min="12" max="12" width="1.25" style="758" customWidth="1"/>
    <col min="13" max="13" width="8.125" style="758" customWidth="1"/>
    <col min="14" max="16384" width="11" style="758"/>
  </cols>
  <sheetData>
    <row r="1" spans="1:13" ht="15" customHeight="1" x14ac:dyDescent="0.25">
      <c r="A1" s="758" t="s">
        <v>1886</v>
      </c>
    </row>
    <row r="2" spans="1:13" ht="60" customHeight="1" x14ac:dyDescent="0.25">
      <c r="A2" s="1048" t="s">
        <v>947</v>
      </c>
      <c r="B2" s="1048"/>
      <c r="C2" s="752" t="s">
        <v>948</v>
      </c>
      <c r="D2" s="752" t="s">
        <v>949</v>
      </c>
      <c r="E2" s="752" t="s">
        <v>950</v>
      </c>
      <c r="F2" s="752" t="s">
        <v>951</v>
      </c>
      <c r="G2" s="752" t="s">
        <v>952</v>
      </c>
      <c r="H2" s="752" t="s">
        <v>953</v>
      </c>
      <c r="I2" s="752" t="s">
        <v>954</v>
      </c>
      <c r="J2" s="752" t="s">
        <v>955</v>
      </c>
      <c r="K2" s="752" t="s">
        <v>956</v>
      </c>
      <c r="L2" s="753"/>
      <c r="M2" s="754" t="s">
        <v>385</v>
      </c>
    </row>
    <row r="3" spans="1:13" ht="15" customHeight="1" x14ac:dyDescent="0.25">
      <c r="A3" s="755" t="s">
        <v>957</v>
      </c>
      <c r="B3" s="755"/>
      <c r="C3" s="756">
        <v>26</v>
      </c>
      <c r="D3" s="756">
        <v>48</v>
      </c>
      <c r="E3" s="756">
        <v>12</v>
      </c>
      <c r="F3" s="756">
        <v>9</v>
      </c>
      <c r="G3" s="756">
        <v>1</v>
      </c>
      <c r="H3" s="756">
        <v>248</v>
      </c>
      <c r="I3" s="756">
        <v>16</v>
      </c>
      <c r="J3" s="756">
        <v>26</v>
      </c>
      <c r="K3" s="756">
        <v>21</v>
      </c>
      <c r="L3" s="756"/>
      <c r="M3" s="757">
        <v>407</v>
      </c>
    </row>
    <row r="4" spans="1:13" ht="15" customHeight="1" x14ac:dyDescent="0.25">
      <c r="B4" s="759" t="s">
        <v>958</v>
      </c>
      <c r="C4" s="760"/>
      <c r="D4" s="760"/>
      <c r="E4" s="760"/>
      <c r="F4" s="760"/>
      <c r="G4" s="760"/>
      <c r="H4" s="760"/>
      <c r="I4" s="760"/>
      <c r="J4" s="760"/>
      <c r="K4" s="760">
        <v>13</v>
      </c>
      <c r="L4" s="760"/>
      <c r="M4" s="373">
        <v>13</v>
      </c>
    </row>
    <row r="5" spans="1:13" ht="15" customHeight="1" x14ac:dyDescent="0.25">
      <c r="B5" s="759" t="s">
        <v>959</v>
      </c>
      <c r="C5" s="760"/>
      <c r="D5" s="760">
        <v>21</v>
      </c>
      <c r="E5" s="760">
        <v>1</v>
      </c>
      <c r="F5" s="760"/>
      <c r="G5" s="760"/>
      <c r="H5" s="760">
        <v>56</v>
      </c>
      <c r="I5" s="760">
        <v>6</v>
      </c>
      <c r="J5" s="760">
        <v>8</v>
      </c>
      <c r="K5" s="760">
        <v>5</v>
      </c>
      <c r="L5" s="760"/>
      <c r="M5" s="373">
        <v>97</v>
      </c>
    </row>
    <row r="6" spans="1:13" ht="15" customHeight="1" x14ac:dyDescent="0.25">
      <c r="A6" s="761" t="s">
        <v>960</v>
      </c>
      <c r="B6" s="761"/>
      <c r="C6" s="762">
        <v>740</v>
      </c>
      <c r="D6" s="762">
        <v>9503.7999999999993</v>
      </c>
      <c r="E6" s="762">
        <v>613.1</v>
      </c>
      <c r="F6" s="762">
        <v>455.2</v>
      </c>
      <c r="G6" s="762">
        <v>34.700000000000003</v>
      </c>
      <c r="H6" s="762">
        <v>4152</v>
      </c>
      <c r="I6" s="762">
        <v>14362.2</v>
      </c>
      <c r="J6" s="762">
        <v>7868.7</v>
      </c>
      <c r="K6" s="762">
        <v>5922.6</v>
      </c>
      <c r="L6" s="762"/>
      <c r="M6" s="763">
        <v>43652.299999999996</v>
      </c>
    </row>
    <row r="7" spans="1:13" ht="15" customHeight="1" x14ac:dyDescent="0.25">
      <c r="B7" s="759" t="s">
        <v>958</v>
      </c>
      <c r="C7" s="764"/>
      <c r="D7" s="764"/>
      <c r="E7" s="764"/>
      <c r="F7" s="764"/>
      <c r="G7" s="764"/>
      <c r="H7" s="764"/>
      <c r="I7" s="764"/>
      <c r="J7" s="764"/>
      <c r="K7" s="764">
        <v>1670.7</v>
      </c>
      <c r="L7" s="764"/>
      <c r="M7" s="765">
        <v>1670.7</v>
      </c>
    </row>
    <row r="8" spans="1:13" ht="15" customHeight="1" x14ac:dyDescent="0.25">
      <c r="B8" s="759" t="s">
        <v>959</v>
      </c>
      <c r="C8" s="764"/>
      <c r="D8" s="764">
        <v>8062.8</v>
      </c>
      <c r="E8" s="764">
        <v>6.9</v>
      </c>
      <c r="F8" s="764"/>
      <c r="G8" s="764"/>
      <c r="H8" s="764">
        <v>3027</v>
      </c>
      <c r="I8" s="764">
        <v>6314.7</v>
      </c>
      <c r="J8" s="764">
        <v>6207.7</v>
      </c>
      <c r="K8" s="764">
        <v>3724.6</v>
      </c>
      <c r="L8" s="764"/>
      <c r="M8" s="765">
        <v>27343.7</v>
      </c>
    </row>
    <row r="9" spans="1:13" ht="15" customHeight="1" x14ac:dyDescent="0.2">
      <c r="A9" s="945" t="s">
        <v>961</v>
      </c>
      <c r="B9" s="944"/>
      <c r="C9" s="944"/>
      <c r="D9" s="944"/>
      <c r="E9" s="944"/>
      <c r="F9" s="944"/>
      <c r="G9" s="944"/>
      <c r="H9" s="944"/>
      <c r="I9" s="944"/>
      <c r="J9" s="944"/>
      <c r="K9" s="944"/>
      <c r="L9" s="944"/>
      <c r="M9" s="944"/>
    </row>
    <row r="11" spans="1:13" ht="15" customHeight="1" x14ac:dyDescent="0.25">
      <c r="C11" s="766"/>
      <c r="D11" s="766"/>
      <c r="E11" s="766"/>
      <c r="F11" s="766"/>
      <c r="G11" s="766"/>
      <c r="H11" s="766"/>
      <c r="I11" s="766"/>
      <c r="J11" s="766"/>
      <c r="K11" s="766"/>
      <c r="L11" s="766"/>
      <c r="M11" s="766"/>
    </row>
  </sheetData>
  <mergeCells count="1">
    <mergeCell ref="A2:B2"/>
  </mergeCells>
  <pageMargins left="0.59055118110236227" right="0.59055118110236227" top="0.78740157480314965" bottom="0.78740157480314965" header="0.31496062992125984" footer="0.31496062992125984"/>
  <pageSetup paperSize="9" scale="66" orientation="landscape" r:id="rId1"/>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97355-92D2-485F-B474-3A67D53F70D4}">
  <sheetPr codeName="Tabelle34">
    <pageSetUpPr fitToPage="1"/>
  </sheetPr>
  <dimension ref="A1:N32"/>
  <sheetViews>
    <sheetView showGridLines="0" workbookViewId="0"/>
  </sheetViews>
  <sheetFormatPr baseColWidth="10" defaultColWidth="10" defaultRowHeight="12.75" x14ac:dyDescent="0.2"/>
  <cols>
    <col min="1" max="2" width="1.875" style="263" customWidth="1"/>
    <col min="3" max="3" width="38.75" style="263" customWidth="1"/>
    <col min="4" max="4" width="7.75" style="263" customWidth="1"/>
    <col min="5" max="5" width="8.625" style="263" customWidth="1"/>
    <col min="6" max="6" width="9" style="263" bestFit="1" customWidth="1"/>
    <col min="7" max="7" width="6.75" style="263" customWidth="1"/>
    <col min="8" max="8" width="1.875" style="263" customWidth="1"/>
    <col min="9" max="9" width="8.25" style="263" customWidth="1"/>
    <col min="10" max="10" width="8.625" style="263" customWidth="1"/>
    <col min="11" max="11" width="7.75" style="263" customWidth="1"/>
    <col min="12" max="12" width="6.75" style="263" customWidth="1"/>
    <col min="13" max="13" width="1.875" style="263" customWidth="1"/>
    <col min="14" max="14" width="7.75" style="263" customWidth="1"/>
    <col min="15" max="16384" width="10" style="263"/>
  </cols>
  <sheetData>
    <row r="1" spans="1:14" s="287" customFormat="1" ht="15" customHeight="1" x14ac:dyDescent="0.25">
      <c r="A1" s="82" t="s">
        <v>1723</v>
      </c>
    </row>
    <row r="2" spans="1:14" s="264" customFormat="1" ht="15" customHeight="1" x14ac:dyDescent="0.2">
      <c r="A2" s="265"/>
      <c r="B2" s="266"/>
      <c r="C2" s="266"/>
      <c r="D2" s="267" t="s">
        <v>24</v>
      </c>
      <c r="E2" s="267"/>
      <c r="F2" s="267"/>
      <c r="G2" s="267"/>
      <c r="H2" s="268"/>
      <c r="I2" s="269" t="s">
        <v>25</v>
      </c>
      <c r="J2" s="269"/>
      <c r="K2" s="269"/>
      <c r="L2" s="269"/>
      <c r="M2" s="268"/>
      <c r="N2" s="269" t="s">
        <v>26</v>
      </c>
    </row>
    <row r="3" spans="1:14" s="264" customFormat="1" ht="15" customHeight="1" x14ac:dyDescent="0.2">
      <c r="A3" s="271" t="s">
        <v>27</v>
      </c>
      <c r="B3" s="272"/>
      <c r="C3" s="272"/>
      <c r="D3" s="273" t="s">
        <v>29</v>
      </c>
      <c r="E3" s="274" t="s">
        <v>83</v>
      </c>
      <c r="F3" s="275" t="s">
        <v>28</v>
      </c>
      <c r="G3" s="275"/>
      <c r="H3" s="276"/>
      <c r="I3" s="277" t="s">
        <v>29</v>
      </c>
      <c r="J3" s="278" t="s">
        <v>30</v>
      </c>
      <c r="K3" s="279" t="s">
        <v>28</v>
      </c>
      <c r="L3" s="279"/>
      <c r="M3" s="276"/>
      <c r="N3" s="281" t="s">
        <v>31</v>
      </c>
    </row>
    <row r="4" spans="1:14" s="282" customFormat="1" ht="15" customHeight="1" x14ac:dyDescent="0.25">
      <c r="A4" s="283"/>
      <c r="B4" s="283"/>
      <c r="C4" s="283"/>
      <c r="D4" s="284">
        <v>2024</v>
      </c>
      <c r="E4" s="284">
        <v>2025</v>
      </c>
      <c r="F4" s="285" t="s">
        <v>32</v>
      </c>
      <c r="G4" s="285" t="s">
        <v>33</v>
      </c>
      <c r="H4" s="286"/>
      <c r="I4" s="284">
        <v>2024</v>
      </c>
      <c r="J4" s="284">
        <v>2025</v>
      </c>
      <c r="K4" s="285" t="s">
        <v>32</v>
      </c>
      <c r="L4" s="285" t="s">
        <v>33</v>
      </c>
      <c r="M4" s="286"/>
      <c r="N4" s="285" t="s">
        <v>34</v>
      </c>
    </row>
    <row r="5" spans="1:14" s="287" customFormat="1" ht="15" customHeight="1" x14ac:dyDescent="0.25">
      <c r="A5" s="300" t="s">
        <v>46</v>
      </c>
      <c r="B5" s="289"/>
      <c r="C5" s="289"/>
      <c r="D5" s="290">
        <v>1883.7780498</v>
      </c>
      <c r="E5" s="290">
        <v>2438.893</v>
      </c>
      <c r="F5" s="291">
        <v>555.11495020000007</v>
      </c>
      <c r="G5" s="56">
        <v>0.2946817170201852</v>
      </c>
      <c r="I5" s="290">
        <v>1883.7780498000009</v>
      </c>
      <c r="J5" s="290">
        <v>2397.7387199600007</v>
      </c>
      <c r="K5" s="292">
        <v>513.96067015999984</v>
      </c>
      <c r="L5" s="56">
        <v>0.27283504562258099</v>
      </c>
      <c r="N5" s="292">
        <v>-41.154280039999321</v>
      </c>
    </row>
    <row r="6" spans="1:14" s="294" customFormat="1" ht="15" customHeight="1" x14ac:dyDescent="0.25">
      <c r="A6" s="324" t="s">
        <v>165</v>
      </c>
      <c r="D6" s="295">
        <v>0</v>
      </c>
      <c r="E6" s="295">
        <v>209.05100000000002</v>
      </c>
      <c r="F6" s="301">
        <v>209.05100000000002</v>
      </c>
      <c r="G6" s="62" t="s">
        <v>146</v>
      </c>
      <c r="I6" s="295">
        <v>0</v>
      </c>
      <c r="J6" s="295">
        <v>79.372530890000007</v>
      </c>
      <c r="K6" s="296">
        <v>79.372530890000007</v>
      </c>
      <c r="L6" s="62" t="s">
        <v>146</v>
      </c>
      <c r="N6" s="296">
        <v>-129.67846911000001</v>
      </c>
    </row>
    <row r="7" spans="1:14" s="294" customFormat="1" ht="15" customHeight="1" x14ac:dyDescent="0.25">
      <c r="A7" s="324" t="s">
        <v>166</v>
      </c>
      <c r="D7" s="295">
        <v>159.93412229</v>
      </c>
      <c r="E7" s="295">
        <v>418.08600000000001</v>
      </c>
      <c r="F7" s="301">
        <v>258.15187771000001</v>
      </c>
      <c r="G7" s="62">
        <v>1.6141138239525081</v>
      </c>
      <c r="I7" s="295">
        <v>159.93412229000006</v>
      </c>
      <c r="J7" s="295">
        <v>194.34752789000001</v>
      </c>
      <c r="K7" s="296">
        <v>34.413405599999948</v>
      </c>
      <c r="L7" s="62">
        <v>0.2151723791474589</v>
      </c>
      <c r="N7" s="296">
        <v>-223.73847211</v>
      </c>
    </row>
    <row r="8" spans="1:14" s="294" customFormat="1" ht="15" customHeight="1" x14ac:dyDescent="0.25">
      <c r="A8" s="324" t="s">
        <v>169</v>
      </c>
      <c r="D8" s="295">
        <v>1723.84392751</v>
      </c>
      <c r="E8" s="295">
        <v>1811.7559999999999</v>
      </c>
      <c r="F8" s="301">
        <v>87.9120724899999</v>
      </c>
      <c r="G8" s="62">
        <v>5.0997698275959458E-2</v>
      </c>
      <c r="I8" s="295">
        <v>1723.8439275100006</v>
      </c>
      <c r="J8" s="295">
        <v>2124.0186611800004</v>
      </c>
      <c r="K8" s="296">
        <v>400.1747336699998</v>
      </c>
      <c r="L8" s="62">
        <v>0.23214093067464092</v>
      </c>
      <c r="N8" s="296">
        <v>312.26266118000058</v>
      </c>
    </row>
    <row r="9" spans="1:14" s="287" customFormat="1" ht="15" customHeight="1" x14ac:dyDescent="0.25">
      <c r="A9" s="289" t="s">
        <v>95</v>
      </c>
      <c r="B9" s="289"/>
      <c r="C9" s="289"/>
      <c r="D9" s="290">
        <v>5506.87832987</v>
      </c>
      <c r="E9" s="290">
        <v>5762.4</v>
      </c>
      <c r="F9" s="291">
        <v>255.52167012999962</v>
      </c>
      <c r="G9" s="56">
        <v>4.6400456814892355E-2</v>
      </c>
      <c r="I9" s="290">
        <v>5506.87832987</v>
      </c>
      <c r="J9" s="290">
        <v>5716.9320698400006</v>
      </c>
      <c r="K9" s="292">
        <v>210.05373997000061</v>
      </c>
      <c r="L9" s="56">
        <v>3.8143886134299088E-2</v>
      </c>
      <c r="N9" s="292">
        <v>-45.467930159999014</v>
      </c>
    </row>
    <row r="10" spans="1:14" s="294" customFormat="1" ht="15" customHeight="1" x14ac:dyDescent="0.25">
      <c r="A10" s="324" t="s">
        <v>170</v>
      </c>
      <c r="D10" s="295">
        <v>4225.3724836700003</v>
      </c>
      <c r="E10" s="295">
        <v>4413.7</v>
      </c>
      <c r="F10" s="301">
        <v>188.32751632999953</v>
      </c>
      <c r="G10" s="62">
        <v>4.457063065039546E-2</v>
      </c>
      <c r="I10" s="295">
        <v>4225.3724836700003</v>
      </c>
      <c r="J10" s="295">
        <v>4401.3700415600006</v>
      </c>
      <c r="K10" s="296">
        <v>175.99755789000028</v>
      </c>
      <c r="L10" s="62">
        <v>4.1652554554701737E-2</v>
      </c>
      <c r="N10" s="296">
        <v>-12.329958439999245</v>
      </c>
    </row>
    <row r="11" spans="1:14" s="294" customFormat="1" ht="15" customHeight="1" x14ac:dyDescent="0.25">
      <c r="A11" s="324" t="s">
        <v>171</v>
      </c>
      <c r="D11" s="295">
        <v>1281.5058462</v>
      </c>
      <c r="E11" s="295">
        <v>1348.7</v>
      </c>
      <c r="F11" s="301">
        <v>67.194153800000095</v>
      </c>
      <c r="G11" s="62">
        <v>5.2433747375596029E-2</v>
      </c>
      <c r="I11" s="295">
        <v>1281.5058462</v>
      </c>
      <c r="J11" s="295">
        <v>1315.5620282800003</v>
      </c>
      <c r="K11" s="296">
        <v>34.056182080000326</v>
      </c>
      <c r="L11" s="62">
        <v>2.6575128143961013E-2</v>
      </c>
      <c r="N11" s="296">
        <v>-33.137971719999769</v>
      </c>
    </row>
    <row r="12" spans="1:14" s="287" customFormat="1" ht="15" customHeight="1" x14ac:dyDescent="0.25">
      <c r="A12" s="289" t="s">
        <v>62</v>
      </c>
      <c r="B12" s="289"/>
      <c r="C12" s="289"/>
      <c r="D12" s="290">
        <v>1112.3119999999999</v>
      </c>
      <c r="E12" s="290">
        <v>1288.2139999999999</v>
      </c>
      <c r="F12" s="291">
        <v>175.90200000000004</v>
      </c>
      <c r="G12" s="56">
        <v>0.15814088133545279</v>
      </c>
      <c r="I12" s="290">
        <v>1112.3119999999999</v>
      </c>
      <c r="J12" s="290">
        <v>1248.2139999999999</v>
      </c>
      <c r="K12" s="292">
        <v>135.90200000000004</v>
      </c>
      <c r="L12" s="56">
        <v>0.12217974812822296</v>
      </c>
      <c r="N12" s="292">
        <v>-40</v>
      </c>
    </row>
    <row r="13" spans="1:14" s="287" customFormat="1" ht="15" customHeight="1" x14ac:dyDescent="0.25">
      <c r="A13" s="289" t="s">
        <v>96</v>
      </c>
      <c r="B13" s="289"/>
      <c r="C13" s="289"/>
      <c r="D13" s="290">
        <v>1910.2948452000001</v>
      </c>
      <c r="E13" s="290">
        <v>110</v>
      </c>
      <c r="F13" s="291">
        <v>-1800.2948452000001</v>
      </c>
      <c r="G13" s="56">
        <v>-0.94241726596478181</v>
      </c>
      <c r="I13" s="290">
        <v>1910.2948451999998</v>
      </c>
      <c r="J13" s="290">
        <v>88.018692859999987</v>
      </c>
      <c r="K13" s="292">
        <v>-1822.27615234</v>
      </c>
      <c r="L13" s="56">
        <v>-0.9539240274446823</v>
      </c>
      <c r="N13" s="292">
        <v>-21.981307140000013</v>
      </c>
    </row>
    <row r="14" spans="1:14" s="287" customFormat="1" ht="15" customHeight="1" x14ac:dyDescent="0.25">
      <c r="A14" s="289" t="s">
        <v>55</v>
      </c>
      <c r="B14" s="289"/>
      <c r="C14" s="289"/>
      <c r="D14" s="290">
        <v>3405.0900028800002</v>
      </c>
      <c r="E14" s="290">
        <v>3905.3500000000004</v>
      </c>
      <c r="F14" s="291">
        <v>500.25999712000021</v>
      </c>
      <c r="G14" s="56">
        <v>0.14691535222178675</v>
      </c>
      <c r="I14" s="290">
        <v>3405.0900028799988</v>
      </c>
      <c r="J14" s="290">
        <v>3741.8413199699999</v>
      </c>
      <c r="K14" s="292">
        <v>336.75131709000107</v>
      </c>
      <c r="L14" s="56">
        <v>9.8896451137908015E-2</v>
      </c>
      <c r="N14" s="292">
        <v>-163.50868003000051</v>
      </c>
    </row>
    <row r="15" spans="1:14" s="294" customFormat="1" ht="15" customHeight="1" x14ac:dyDescent="0.25">
      <c r="A15" s="324"/>
      <c r="B15" s="294" t="s">
        <v>172</v>
      </c>
      <c r="D15" s="295">
        <v>669.52113358000008</v>
      </c>
      <c r="E15" s="295">
        <v>673.42200000000003</v>
      </c>
      <c r="F15" s="301">
        <v>3.900866419999943</v>
      </c>
      <c r="G15" s="62">
        <v>5.8263529324931174E-3</v>
      </c>
      <c r="I15" s="295">
        <v>669.52113358000008</v>
      </c>
      <c r="J15" s="295">
        <v>601.6256108</v>
      </c>
      <c r="K15" s="296">
        <v>-67.895522780000078</v>
      </c>
      <c r="L15" s="62">
        <v>-0.10140908087091371</v>
      </c>
      <c r="N15" s="296">
        <v>-71.796389200000021</v>
      </c>
    </row>
    <row r="16" spans="1:14" s="294" customFormat="1" ht="15" customHeight="1" x14ac:dyDescent="0.25">
      <c r="A16" s="324"/>
      <c r="B16" s="294" t="s">
        <v>173</v>
      </c>
      <c r="D16" s="295">
        <v>394.02601200000004</v>
      </c>
      <c r="E16" s="295">
        <v>698.57299999999998</v>
      </c>
      <c r="F16" s="301">
        <v>304.54698799999994</v>
      </c>
      <c r="G16" s="62">
        <v>0.77291087066607145</v>
      </c>
      <c r="I16" s="295">
        <v>394.02601200000004</v>
      </c>
      <c r="J16" s="295">
        <v>698.57165799999996</v>
      </c>
      <c r="K16" s="296">
        <v>304.54564599999992</v>
      </c>
      <c r="L16" s="62">
        <v>0.77290746479955708</v>
      </c>
      <c r="N16" s="296">
        <v>-1.3420000000223808E-3</v>
      </c>
    </row>
    <row r="17" spans="1:14" s="294" customFormat="1" ht="15" customHeight="1" x14ac:dyDescent="0.25">
      <c r="A17" s="324"/>
      <c r="B17" s="294" t="s">
        <v>174</v>
      </c>
      <c r="D17" s="295">
        <v>380.96192874000002</v>
      </c>
      <c r="E17" s="295">
        <v>211.3</v>
      </c>
      <c r="F17" s="301">
        <v>-169.66192874000001</v>
      </c>
      <c r="G17" s="62">
        <v>-0.44535140112594129</v>
      </c>
      <c r="I17" s="295">
        <v>380.96192874000002</v>
      </c>
      <c r="J17" s="295">
        <v>211.55966617000001</v>
      </c>
      <c r="K17" s="296">
        <v>-169.40226257</v>
      </c>
      <c r="L17" s="62">
        <v>-0.44466979451275868</v>
      </c>
      <c r="N17" s="296">
        <v>0.25966617000000269</v>
      </c>
    </row>
    <row r="18" spans="1:14" s="294" customFormat="1" ht="15" customHeight="1" x14ac:dyDescent="0.25">
      <c r="A18" s="324"/>
      <c r="B18" s="294" t="s">
        <v>175</v>
      </c>
      <c r="D18" s="295">
        <v>29.78009939</v>
      </c>
      <c r="E18" s="295">
        <v>275</v>
      </c>
      <c r="F18" s="301">
        <v>245.21990061</v>
      </c>
      <c r="G18" s="62">
        <v>8.2343546741937175</v>
      </c>
      <c r="I18" s="295">
        <v>29.78009939</v>
      </c>
      <c r="J18" s="295">
        <v>183.63317545000001</v>
      </c>
      <c r="K18" s="296">
        <v>153.85307606000001</v>
      </c>
      <c r="L18" s="62">
        <v>5.1663049892863375</v>
      </c>
      <c r="N18" s="296">
        <v>-91.36682454999999</v>
      </c>
    </row>
    <row r="19" spans="1:14" s="294" customFormat="1" ht="15" customHeight="1" x14ac:dyDescent="0.25">
      <c r="A19" s="324"/>
      <c r="B19" s="294" t="s">
        <v>99</v>
      </c>
      <c r="D19" s="295">
        <v>1930.8008291699998</v>
      </c>
      <c r="E19" s="295">
        <v>2047.0550000000005</v>
      </c>
      <c r="F19" s="301">
        <v>116.2541708300007</v>
      </c>
      <c r="G19" s="62">
        <v>6.0210338152783649E-2</v>
      </c>
      <c r="I19" s="295">
        <v>1930.8008291699985</v>
      </c>
      <c r="J19" s="295">
        <v>2046.4512095499997</v>
      </c>
      <c r="K19" s="296">
        <v>115.65038038000125</v>
      </c>
      <c r="L19" s="62">
        <v>5.9897623117199705E-2</v>
      </c>
      <c r="N19" s="296">
        <v>-0.60379045000081533</v>
      </c>
    </row>
    <row r="20" spans="1:14" s="287" customFormat="1" ht="15" customHeight="1" x14ac:dyDescent="0.25">
      <c r="A20" s="289" t="s">
        <v>64</v>
      </c>
      <c r="B20" s="289"/>
      <c r="C20" s="289"/>
      <c r="D20" s="290">
        <v>446.67295481000002</v>
      </c>
      <c r="E20" s="290">
        <v>546.77599999999995</v>
      </c>
      <c r="F20" s="291">
        <v>100.10304518999993</v>
      </c>
      <c r="G20" s="56">
        <v>0.22410814022214631</v>
      </c>
      <c r="I20" s="290">
        <v>446.67295481000002</v>
      </c>
      <c r="J20" s="290">
        <v>331.0272089500001</v>
      </c>
      <c r="K20" s="292">
        <v>-115.64574585999992</v>
      </c>
      <c r="L20" s="56">
        <v>-0.25890474141017072</v>
      </c>
      <c r="N20" s="292">
        <v>-215.74879104999985</v>
      </c>
    </row>
    <row r="21" spans="1:14" s="287" customFormat="1" ht="7.5" customHeight="1" x14ac:dyDescent="0.25">
      <c r="A21" s="325"/>
      <c r="B21" s="325"/>
      <c r="C21" s="325"/>
      <c r="D21" s="326"/>
      <c r="E21" s="326"/>
      <c r="F21" s="326"/>
      <c r="G21" s="327">
        <v>0</v>
      </c>
      <c r="H21" s="326"/>
      <c r="I21" s="326"/>
      <c r="J21" s="326"/>
      <c r="K21" s="327">
        <v>0</v>
      </c>
      <c r="L21" s="328"/>
      <c r="M21" s="326"/>
      <c r="N21" s="327"/>
    </row>
    <row r="22" spans="1:14" s="287" customFormat="1" ht="7.5" customHeight="1" x14ac:dyDescent="0.25">
      <c r="A22" s="329"/>
      <c r="B22" s="329"/>
      <c r="C22" s="329"/>
      <c r="F22" s="330"/>
      <c r="G22" s="331">
        <v>0</v>
      </c>
      <c r="K22" s="332">
        <v>0</v>
      </c>
      <c r="L22" s="333"/>
      <c r="N22" s="332"/>
    </row>
    <row r="23" spans="1:14" s="287" customFormat="1" ht="15" customHeight="1" x14ac:dyDescent="0.25">
      <c r="A23" s="289" t="s">
        <v>56</v>
      </c>
      <c r="B23" s="289"/>
      <c r="C23" s="289"/>
      <c r="D23" s="290">
        <v>2428.4277626899993</v>
      </c>
      <c r="E23" s="290">
        <v>2655.1089999999981</v>
      </c>
      <c r="F23" s="291">
        <v>226.68123730999878</v>
      </c>
      <c r="G23" s="56">
        <v>9.3344854968591351E-2</v>
      </c>
      <c r="I23" s="290">
        <v>2428.4277626899993</v>
      </c>
      <c r="J23" s="290">
        <v>2919.3944302399991</v>
      </c>
      <c r="K23" s="292">
        <v>490.96666754999978</v>
      </c>
      <c r="L23" s="56">
        <v>0.20217470541769367</v>
      </c>
      <c r="N23" s="292">
        <v>264.28543024000101</v>
      </c>
    </row>
    <row r="24" spans="1:14" s="287" customFormat="1" ht="15" customHeight="1" x14ac:dyDescent="0.25">
      <c r="A24" s="289" t="s">
        <v>52</v>
      </c>
      <c r="B24" s="289"/>
      <c r="C24" s="289"/>
      <c r="D24" s="290">
        <v>4871.6265319800004</v>
      </c>
      <c r="E24" s="290">
        <v>5371.0309999999999</v>
      </c>
      <c r="F24" s="291">
        <v>499.40446801999951</v>
      </c>
      <c r="G24" s="56">
        <v>0.1025128803987001</v>
      </c>
      <c r="I24" s="290">
        <v>4871.6265319799995</v>
      </c>
      <c r="J24" s="290">
        <v>5381.8114741100007</v>
      </c>
      <c r="K24" s="292">
        <v>510.18494213000122</v>
      </c>
      <c r="L24" s="56">
        <v>0.1047257910229511</v>
      </c>
      <c r="N24" s="292">
        <v>10.780474110000796</v>
      </c>
    </row>
    <row r="25" spans="1:14" s="294" customFormat="1" ht="15" customHeight="1" x14ac:dyDescent="0.25">
      <c r="A25" s="324"/>
      <c r="B25" s="294" t="s">
        <v>54</v>
      </c>
      <c r="D25" s="295">
        <v>4808.3729479000003</v>
      </c>
      <c r="E25" s="295">
        <v>5340.6760000000004</v>
      </c>
      <c r="F25" s="301">
        <v>532.30305210000006</v>
      </c>
      <c r="G25" s="62">
        <v>0.1107033622116349</v>
      </c>
      <c r="I25" s="295">
        <v>4808.3729478999994</v>
      </c>
      <c r="J25" s="295">
        <v>5247.6108904200009</v>
      </c>
      <c r="K25" s="296">
        <v>439.23794252000152</v>
      </c>
      <c r="L25" s="62">
        <v>9.1348559539632612E-2</v>
      </c>
      <c r="N25" s="296">
        <v>-93.065109579999444</v>
      </c>
    </row>
    <row r="26" spans="1:14" s="294" customFormat="1" ht="15" customHeight="1" x14ac:dyDescent="0.25">
      <c r="A26" s="324"/>
      <c r="B26" s="294" t="s">
        <v>53</v>
      </c>
      <c r="D26" s="295">
        <v>63.253584080000003</v>
      </c>
      <c r="E26" s="295">
        <v>30.355</v>
      </c>
      <c r="F26" s="301">
        <v>-32.898584080000006</v>
      </c>
      <c r="G26" s="62">
        <v>-0.52010624470530398</v>
      </c>
      <c r="I26" s="295">
        <v>63.253584080000003</v>
      </c>
      <c r="J26" s="295">
        <v>134.20058369</v>
      </c>
      <c r="K26" s="296">
        <v>70.946999610000006</v>
      </c>
      <c r="L26" s="62">
        <v>1.1216281360479075</v>
      </c>
      <c r="N26" s="296">
        <v>103.84558369</v>
      </c>
    </row>
    <row r="27" spans="1:14" s="287" customFormat="1" ht="15" customHeight="1" x14ac:dyDescent="0.25">
      <c r="A27" s="289" t="s">
        <v>57</v>
      </c>
      <c r="B27" s="289"/>
      <c r="C27" s="289"/>
      <c r="D27" s="290">
        <v>957.17618186000004</v>
      </c>
      <c r="E27" s="290">
        <v>910.21199999999999</v>
      </c>
      <c r="F27" s="291">
        <v>-46.964181860000053</v>
      </c>
      <c r="G27" s="56">
        <v>-4.9065347372871826E-2</v>
      </c>
      <c r="I27" s="290">
        <v>957.17618186000004</v>
      </c>
      <c r="J27" s="290">
        <v>1160.09596285</v>
      </c>
      <c r="K27" s="292">
        <v>202.91978098999994</v>
      </c>
      <c r="L27" s="56">
        <v>0.21199836021377272</v>
      </c>
      <c r="N27" s="292">
        <v>249.88396284999999</v>
      </c>
    </row>
    <row r="28" spans="1:14" s="294" customFormat="1" ht="15" customHeight="1" x14ac:dyDescent="0.25">
      <c r="A28" s="324" t="s">
        <v>176</v>
      </c>
      <c r="D28" s="295">
        <v>613.59119723000003</v>
      </c>
      <c r="E28" s="295">
        <v>573.14300000000003</v>
      </c>
      <c r="F28" s="301">
        <v>-40.448197230000005</v>
      </c>
      <c r="G28" s="62">
        <v>-6.5920432712528454E-2</v>
      </c>
      <c r="I28" s="295">
        <v>613.59119723000003</v>
      </c>
      <c r="J28" s="295">
        <v>741.50110739000002</v>
      </c>
      <c r="K28" s="296">
        <v>127.90991015999998</v>
      </c>
      <c r="L28" s="62">
        <v>0.20846112319967647</v>
      </c>
      <c r="N28" s="296">
        <v>168.35810738999999</v>
      </c>
    </row>
    <row r="29" spans="1:14" s="294" customFormat="1" ht="15" customHeight="1" x14ac:dyDescent="0.25">
      <c r="A29" s="324" t="s">
        <v>177</v>
      </c>
      <c r="D29" s="295">
        <v>343.58498463000001</v>
      </c>
      <c r="E29" s="295">
        <v>337.06900000000002</v>
      </c>
      <c r="F29" s="301">
        <v>-6.5159846299999913</v>
      </c>
      <c r="G29" s="62">
        <v>-1.8964695552737609E-2</v>
      </c>
      <c r="I29" s="295">
        <v>343.58498463000001</v>
      </c>
      <c r="J29" s="295">
        <v>418.59485545999996</v>
      </c>
      <c r="K29" s="296">
        <v>75.009870829999954</v>
      </c>
      <c r="L29" s="62">
        <v>0.2183153344456441</v>
      </c>
      <c r="N29" s="296">
        <v>81.525855459999946</v>
      </c>
    </row>
    <row r="30" spans="1:14" s="287" customFormat="1" ht="15" customHeight="1" x14ac:dyDescent="0.25">
      <c r="A30" s="289" t="s">
        <v>65</v>
      </c>
      <c r="B30" s="289"/>
      <c r="C30" s="289"/>
      <c r="D30" s="290">
        <v>28741.029785029994</v>
      </c>
      <c r="E30" s="290">
        <v>29208.432999999972</v>
      </c>
      <c r="F30" s="291">
        <v>467.40321496997785</v>
      </c>
      <c r="G30" s="56">
        <v>1.626257717506796E-2</v>
      </c>
      <c r="I30" s="290">
        <v>28741.029785029994</v>
      </c>
      <c r="J30" s="290">
        <v>28876.800178679983</v>
      </c>
      <c r="K30" s="292">
        <v>135.77039364998927</v>
      </c>
      <c r="L30" s="56">
        <v>4.723922373884637E-3</v>
      </c>
      <c r="N30" s="292">
        <v>-331.63282131998858</v>
      </c>
    </row>
    <row r="31" spans="1:14" s="287" customFormat="1" ht="15" customHeight="1" x14ac:dyDescent="0.25">
      <c r="A31" s="304" t="s">
        <v>11</v>
      </c>
      <c r="B31" s="304"/>
      <c r="C31" s="304"/>
      <c r="D31" s="305">
        <v>51263.28644412</v>
      </c>
      <c r="E31" s="305">
        <v>52196.417999999932</v>
      </c>
      <c r="F31" s="306">
        <v>933.13155587993242</v>
      </c>
      <c r="G31" s="80">
        <v>1.8202725978115009E-2</v>
      </c>
      <c r="H31" s="307"/>
      <c r="I31" s="305">
        <v>51263.286444120087</v>
      </c>
      <c r="J31" s="305">
        <v>51861.874057460067</v>
      </c>
      <c r="K31" s="306">
        <v>598.58761333997973</v>
      </c>
      <c r="L31" s="80">
        <v>1.1676731143495322E-2</v>
      </c>
      <c r="M31" s="307"/>
      <c r="N31" s="306">
        <v>-334.54394253986538</v>
      </c>
    </row>
    <row r="32" spans="1:14" x14ac:dyDescent="0.2">
      <c r="A32" s="82" t="s">
        <v>147</v>
      </c>
    </row>
  </sheetData>
  <printOptions horizontalCentered="1"/>
  <pageMargins left="0.35433070866141736" right="3.937007874015748E-2" top="0.98425196850393704" bottom="0.98425196850393704" header="0.51181102362204722" footer="0.51181102362204722"/>
  <pageSetup paperSize="9" scale="24" orientation="portrait" r:id="rId1"/>
  <headerFooter alignWithMargins="0"/>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D9BDA-5D25-4D3E-95F1-CE83C3F79BB7}">
  <sheetPr codeName="Tabelle35">
    <pageSetUpPr fitToPage="1"/>
  </sheetPr>
  <dimension ref="A1:N16"/>
  <sheetViews>
    <sheetView showGridLines="0" workbookViewId="0"/>
  </sheetViews>
  <sheetFormatPr baseColWidth="10" defaultColWidth="10" defaultRowHeight="15" customHeight="1" x14ac:dyDescent="0.2"/>
  <cols>
    <col min="1" max="2" width="1.875" style="263" customWidth="1"/>
    <col min="3" max="3" width="38.75" style="263" customWidth="1"/>
    <col min="4" max="4" width="7.75" style="263" customWidth="1"/>
    <col min="5" max="5" width="8.625" style="263" customWidth="1"/>
    <col min="6" max="6" width="9" style="263" bestFit="1" customWidth="1"/>
    <col min="7" max="7" width="6.75" style="263" customWidth="1"/>
    <col min="8" max="8" width="1.875" style="263" customWidth="1"/>
    <col min="9" max="9" width="8.25" style="263" customWidth="1"/>
    <col min="10" max="10" width="8.625" style="263" customWidth="1"/>
    <col min="11" max="11" width="7.75" style="263" customWidth="1"/>
    <col min="12" max="12" width="6.75" style="263" customWidth="1"/>
    <col min="13" max="13" width="1.875" style="263" customWidth="1"/>
    <col min="14" max="14" width="7.75" style="263" customWidth="1"/>
    <col min="15" max="16384" width="10" style="263"/>
  </cols>
  <sheetData>
    <row r="1" spans="1:14" s="287" customFormat="1" ht="15" customHeight="1" x14ac:dyDescent="0.25">
      <c r="A1" s="82" t="s">
        <v>1724</v>
      </c>
    </row>
    <row r="2" spans="1:14" s="264" customFormat="1" ht="15" customHeight="1" x14ac:dyDescent="0.2">
      <c r="A2" s="265"/>
      <c r="B2" s="266"/>
      <c r="C2" s="266"/>
      <c r="D2" s="267" t="s">
        <v>24</v>
      </c>
      <c r="E2" s="267"/>
      <c r="F2" s="267"/>
      <c r="G2" s="267"/>
      <c r="H2" s="268"/>
      <c r="I2" s="269" t="s">
        <v>25</v>
      </c>
      <c r="J2" s="269"/>
      <c r="K2" s="269"/>
      <c r="L2" s="269"/>
      <c r="M2" s="268"/>
      <c r="N2" s="269" t="s">
        <v>26</v>
      </c>
    </row>
    <row r="3" spans="1:14" s="264" customFormat="1" ht="15" customHeight="1" x14ac:dyDescent="0.2">
      <c r="A3" s="271" t="s">
        <v>27</v>
      </c>
      <c r="B3" s="272"/>
      <c r="C3" s="272"/>
      <c r="D3" s="273" t="s">
        <v>29</v>
      </c>
      <c r="E3" s="274" t="s">
        <v>83</v>
      </c>
      <c r="F3" s="275" t="s">
        <v>28</v>
      </c>
      <c r="G3" s="275"/>
      <c r="H3" s="276"/>
      <c r="I3" s="277" t="s">
        <v>29</v>
      </c>
      <c r="J3" s="278" t="s">
        <v>30</v>
      </c>
      <c r="K3" s="279" t="s">
        <v>28</v>
      </c>
      <c r="L3" s="279"/>
      <c r="M3" s="276"/>
      <c r="N3" s="281" t="s">
        <v>31</v>
      </c>
    </row>
    <row r="4" spans="1:14" s="282" customFormat="1" ht="15" customHeight="1" x14ac:dyDescent="0.25">
      <c r="A4" s="283"/>
      <c r="B4" s="283"/>
      <c r="C4" s="283"/>
      <c r="D4" s="284">
        <v>2024</v>
      </c>
      <c r="E4" s="284">
        <v>2025</v>
      </c>
      <c r="F4" s="285" t="s">
        <v>32</v>
      </c>
      <c r="G4" s="285" t="s">
        <v>33</v>
      </c>
      <c r="H4" s="286"/>
      <c r="I4" s="284">
        <v>2024</v>
      </c>
      <c r="J4" s="284">
        <v>2025</v>
      </c>
      <c r="K4" s="285" t="s">
        <v>32</v>
      </c>
      <c r="L4" s="285" t="s">
        <v>33</v>
      </c>
      <c r="M4" s="286"/>
      <c r="N4" s="285" t="s">
        <v>34</v>
      </c>
    </row>
    <row r="5" spans="1:14" s="287" customFormat="1" ht="15" customHeight="1" x14ac:dyDescent="0.25">
      <c r="A5" s="289" t="s">
        <v>178</v>
      </c>
      <c r="B5" s="289"/>
      <c r="C5" s="289"/>
      <c r="D5" s="290">
        <v>8.1329428000000004</v>
      </c>
      <c r="E5" s="290">
        <v>10.864000000000001</v>
      </c>
      <c r="F5" s="291">
        <v>2.7310572000000004</v>
      </c>
      <c r="G5" s="56">
        <v>0.33580184530499846</v>
      </c>
      <c r="I5" s="290">
        <v>8.1329427999999986</v>
      </c>
      <c r="J5" s="290">
        <v>9.012615069999999</v>
      </c>
      <c r="K5" s="292">
        <v>0.87967227000000037</v>
      </c>
      <c r="L5" s="56">
        <v>0.10816162017025377</v>
      </c>
      <c r="N5" s="292">
        <v>-1.8513849300000018</v>
      </c>
    </row>
    <row r="6" spans="1:14" s="287" customFormat="1" ht="15" customHeight="1" x14ac:dyDescent="0.25">
      <c r="A6" s="289" t="s">
        <v>179</v>
      </c>
      <c r="B6" s="289"/>
      <c r="C6" s="289"/>
      <c r="D6" s="290">
        <v>8.9011794900000005</v>
      </c>
      <c r="E6" s="290">
        <v>177.822</v>
      </c>
      <c r="F6" s="291">
        <v>168.92082051</v>
      </c>
      <c r="G6" s="56" t="s">
        <v>146</v>
      </c>
      <c r="I6" s="290">
        <v>8.9011794899999988</v>
      </c>
      <c r="J6" s="290">
        <v>22.284912819999999</v>
      </c>
      <c r="K6" s="292">
        <v>13.38373333</v>
      </c>
      <c r="L6" s="56">
        <v>1.5035909954445827</v>
      </c>
      <c r="N6" s="292">
        <v>-155.53708718000001</v>
      </c>
    </row>
    <row r="7" spans="1:14" s="287" customFormat="1" ht="15" customHeight="1" x14ac:dyDescent="0.25">
      <c r="A7" s="289" t="s">
        <v>101</v>
      </c>
      <c r="B7" s="289"/>
      <c r="C7" s="289"/>
      <c r="D7" s="290">
        <v>366.3</v>
      </c>
      <c r="E7" s="290">
        <v>374.42500000000001</v>
      </c>
      <c r="F7" s="291">
        <v>8.125</v>
      </c>
      <c r="G7" s="56">
        <v>2.2181272181272194E-2</v>
      </c>
      <c r="I7" s="290">
        <v>366.30000000000007</v>
      </c>
      <c r="J7" s="290">
        <v>299.23749999999995</v>
      </c>
      <c r="K7" s="292">
        <v>-67.062500000000114</v>
      </c>
      <c r="L7" s="56">
        <v>-0.1830808080808084</v>
      </c>
      <c r="N7" s="292">
        <v>-75.187500000000057</v>
      </c>
    </row>
    <row r="8" spans="1:14" s="294" customFormat="1" ht="15" customHeight="1" x14ac:dyDescent="0.25">
      <c r="A8" s="324" t="s">
        <v>165</v>
      </c>
      <c r="D8" s="295">
        <v>0</v>
      </c>
      <c r="E8" s="295">
        <v>72.575000000000003</v>
      </c>
      <c r="F8" s="301">
        <v>72.575000000000003</v>
      </c>
      <c r="G8" s="62" t="s">
        <v>146</v>
      </c>
      <c r="I8" s="295">
        <v>0</v>
      </c>
      <c r="J8" s="295">
        <v>7.5875000000000004</v>
      </c>
      <c r="K8" s="296">
        <v>7.5875000000000004</v>
      </c>
      <c r="L8" s="62" t="s">
        <v>146</v>
      </c>
      <c r="N8" s="296">
        <v>-64.987499999999997</v>
      </c>
    </row>
    <row r="9" spans="1:14" s="294" customFormat="1" ht="15" customHeight="1" x14ac:dyDescent="0.25">
      <c r="A9" s="324" t="s">
        <v>166</v>
      </c>
      <c r="D9" s="295">
        <v>142.9</v>
      </c>
      <c r="E9" s="295">
        <v>229.4</v>
      </c>
      <c r="F9" s="301">
        <v>86.5</v>
      </c>
      <c r="G9" s="62">
        <v>0.60531840447865637</v>
      </c>
      <c r="I9" s="295">
        <v>142.9</v>
      </c>
      <c r="J9" s="295">
        <v>163.05000000000001</v>
      </c>
      <c r="K9" s="296">
        <v>20.150000000000006</v>
      </c>
      <c r="L9" s="62">
        <v>0.14100769769069288</v>
      </c>
      <c r="N9" s="296">
        <v>-66.349999999999994</v>
      </c>
    </row>
    <row r="10" spans="1:14" s="294" customFormat="1" ht="15" customHeight="1" x14ac:dyDescent="0.25">
      <c r="A10" s="324" t="s">
        <v>169</v>
      </c>
      <c r="D10" s="295">
        <v>223.4</v>
      </c>
      <c r="E10" s="295">
        <v>72.45</v>
      </c>
      <c r="F10" s="301">
        <v>-150.94999999999999</v>
      </c>
      <c r="G10" s="62">
        <v>-0.67569382273948075</v>
      </c>
      <c r="I10" s="295">
        <v>223.4</v>
      </c>
      <c r="J10" s="295">
        <v>128.6</v>
      </c>
      <c r="K10" s="296">
        <v>-94.800000000000011</v>
      </c>
      <c r="L10" s="62">
        <v>-0.42435094001790519</v>
      </c>
      <c r="N10" s="296">
        <v>56.149999999999991</v>
      </c>
    </row>
    <row r="11" spans="1:14" s="287" customFormat="1" ht="15" customHeight="1" x14ac:dyDescent="0.25">
      <c r="A11" s="289" t="s">
        <v>180</v>
      </c>
      <c r="B11" s="289"/>
      <c r="C11" s="289"/>
      <c r="D11" s="290">
        <v>1135.5050570000001</v>
      </c>
      <c r="E11" s="290">
        <v>1352.848</v>
      </c>
      <c r="F11" s="291">
        <v>217.34294299999988</v>
      </c>
      <c r="G11" s="56">
        <v>0.19140640692012334</v>
      </c>
      <c r="I11" s="290">
        <v>1135.5050569999999</v>
      </c>
      <c r="J11" s="290">
        <v>1656.48138307</v>
      </c>
      <c r="K11" s="292">
        <v>520.97632607000014</v>
      </c>
      <c r="L11" s="56">
        <v>0.45880581760368178</v>
      </c>
      <c r="N11" s="292">
        <v>303.63338307000004</v>
      </c>
    </row>
    <row r="12" spans="1:14" s="287" customFormat="1" ht="15" customHeight="1" x14ac:dyDescent="0.25">
      <c r="A12" s="289" t="s">
        <v>102</v>
      </c>
      <c r="B12" s="289"/>
      <c r="C12" s="289"/>
      <c r="D12" s="290">
        <v>364.93887050999996</v>
      </c>
      <c r="E12" s="290">
        <v>522.93399999999997</v>
      </c>
      <c r="F12" s="291">
        <v>157.99512949000001</v>
      </c>
      <c r="G12" s="56">
        <v>0.43293587572407044</v>
      </c>
      <c r="I12" s="290">
        <v>364.93887051000007</v>
      </c>
      <c r="J12" s="290">
        <v>410.72230899999994</v>
      </c>
      <c r="K12" s="292">
        <v>45.783438489999867</v>
      </c>
      <c r="L12" s="56">
        <v>0.12545508902906888</v>
      </c>
      <c r="N12" s="292">
        <v>-112.21169100000003</v>
      </c>
    </row>
    <row r="13" spans="1:14" s="294" customFormat="1" ht="15" customHeight="1" x14ac:dyDescent="0.25">
      <c r="A13" s="324" t="s">
        <v>165</v>
      </c>
      <c r="D13" s="295">
        <v>0</v>
      </c>
      <c r="E13" s="295">
        <v>136.476</v>
      </c>
      <c r="F13" s="301">
        <v>136.476</v>
      </c>
      <c r="G13" s="62" t="s">
        <v>146</v>
      </c>
      <c r="I13" s="295">
        <v>0</v>
      </c>
      <c r="J13" s="295">
        <v>71.785030890000002</v>
      </c>
      <c r="K13" s="296">
        <v>71.785030890000002</v>
      </c>
      <c r="L13" s="62" t="s">
        <v>146</v>
      </c>
      <c r="N13" s="296">
        <v>-64.690969109999997</v>
      </c>
    </row>
    <row r="14" spans="1:14" s="294" customFormat="1" ht="15" customHeight="1" x14ac:dyDescent="0.25">
      <c r="A14" s="324" t="s">
        <v>169</v>
      </c>
      <c r="D14" s="295">
        <v>364.93887050999996</v>
      </c>
      <c r="E14" s="295">
        <v>386.45799999999997</v>
      </c>
      <c r="F14" s="301">
        <v>21.519129490000012</v>
      </c>
      <c r="G14" s="62">
        <v>5.896639472777232E-2</v>
      </c>
      <c r="I14" s="295">
        <v>364.93887051000007</v>
      </c>
      <c r="J14" s="295">
        <v>338.93727810999997</v>
      </c>
      <c r="K14" s="296">
        <v>-26.001592400000106</v>
      </c>
      <c r="L14" s="62">
        <v>-7.1249172124808302E-2</v>
      </c>
      <c r="N14" s="296">
        <v>-47.520721890000004</v>
      </c>
    </row>
    <row r="15" spans="1:14" ht="15" customHeight="1" x14ac:dyDescent="0.2">
      <c r="A15" s="89" t="s">
        <v>45</v>
      </c>
      <c r="B15" s="89"/>
      <c r="C15" s="89"/>
      <c r="D15" s="305">
        <v>1883.7780498</v>
      </c>
      <c r="E15" s="305">
        <v>2438.893</v>
      </c>
      <c r="F15" s="306">
        <v>555.11495020000007</v>
      </c>
      <c r="G15" s="80">
        <v>0.2946817170201852</v>
      </c>
      <c r="H15" s="307"/>
      <c r="I15" s="305">
        <v>1883.7780498000009</v>
      </c>
      <c r="J15" s="305">
        <v>2397.7387199600007</v>
      </c>
      <c r="K15" s="306">
        <v>513.96067015999984</v>
      </c>
      <c r="L15" s="80">
        <v>0.27283504562258099</v>
      </c>
      <c r="M15" s="307"/>
      <c r="N15" s="306">
        <v>-41.154280039999321</v>
      </c>
    </row>
    <row r="16" spans="1:14" ht="15" customHeight="1" x14ac:dyDescent="0.2">
      <c r="A16" s="82" t="s">
        <v>147</v>
      </c>
    </row>
  </sheetData>
  <printOptions horizontalCentered="1"/>
  <pageMargins left="0.35433070866141736" right="3.937007874015748E-2" top="0.98425196850393704" bottom="0.98425196850393704" header="0.51181102362204722" footer="0.51181102362204722"/>
  <pageSetup paperSize="9" scale="24" orientation="portrait" r:id="rId1"/>
  <headerFooter alignWithMargins="0"/>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EAEC1-1A15-4A32-871A-C62FA2DC4DAA}">
  <sheetPr codeName="Tabelle55">
    <pageSetUpPr fitToPage="1"/>
  </sheetPr>
  <dimension ref="A1:N8"/>
  <sheetViews>
    <sheetView showGridLines="0" workbookViewId="0"/>
  </sheetViews>
  <sheetFormatPr baseColWidth="10" defaultColWidth="10" defaultRowHeight="15" customHeight="1" x14ac:dyDescent="0.2"/>
  <cols>
    <col min="1" max="2" width="1.875" style="263" customWidth="1"/>
    <col min="3" max="3" width="42.5" style="263" customWidth="1"/>
    <col min="4" max="7" width="8.375" style="263" customWidth="1"/>
    <col min="8" max="8" width="1.875" style="263" customWidth="1"/>
    <col min="9" max="10" width="8.375" style="353" customWidth="1"/>
    <col min="11" max="12" width="8.375" style="263" customWidth="1"/>
    <col min="13" max="13" width="1.875" style="263" customWidth="1"/>
    <col min="14" max="14" width="8.375" style="263" customWidth="1"/>
    <col min="15" max="16384" width="10" style="263"/>
  </cols>
  <sheetData>
    <row r="1" spans="1:14" s="287" customFormat="1" ht="15" customHeight="1" x14ac:dyDescent="0.25">
      <c r="A1" s="287" t="s">
        <v>1725</v>
      </c>
      <c r="I1" s="630"/>
      <c r="J1" s="630"/>
    </row>
    <row r="2" spans="1:14" ht="15" customHeight="1" x14ac:dyDescent="0.2">
      <c r="A2" s="310"/>
      <c r="B2" s="311"/>
      <c r="C2" s="311"/>
      <c r="D2" s="267" t="s">
        <v>24</v>
      </c>
      <c r="E2" s="267"/>
      <c r="F2" s="267"/>
      <c r="G2" s="267"/>
      <c r="H2" s="277"/>
      <c r="I2" s="269" t="s">
        <v>25</v>
      </c>
      <c r="J2" s="269"/>
      <c r="K2" s="269"/>
      <c r="L2" s="269"/>
      <c r="M2" s="277"/>
      <c r="N2" s="269" t="s">
        <v>26</v>
      </c>
    </row>
    <row r="3" spans="1:14" ht="15" customHeight="1" x14ac:dyDescent="0.2">
      <c r="A3" s="271" t="s">
        <v>27</v>
      </c>
      <c r="B3" s="313"/>
      <c r="C3" s="313"/>
      <c r="D3" s="273" t="s">
        <v>29</v>
      </c>
      <c r="E3" s="274" t="s">
        <v>83</v>
      </c>
      <c r="F3" s="275" t="s">
        <v>28</v>
      </c>
      <c r="G3" s="275"/>
      <c r="H3" s="276"/>
      <c r="I3" s="278" t="s">
        <v>29</v>
      </c>
      <c r="J3" s="278" t="s">
        <v>30</v>
      </c>
      <c r="K3" s="279" t="s">
        <v>28</v>
      </c>
      <c r="L3" s="279"/>
      <c r="M3" s="276"/>
      <c r="N3" s="279" t="s">
        <v>31</v>
      </c>
    </row>
    <row r="4" spans="1:14" ht="15" customHeight="1" x14ac:dyDescent="0.2">
      <c r="A4" s="314"/>
      <c r="B4" s="314"/>
      <c r="C4" s="314"/>
      <c r="D4" s="284">
        <v>2024</v>
      </c>
      <c r="E4" s="284">
        <v>2025</v>
      </c>
      <c r="F4" s="285" t="s">
        <v>32</v>
      </c>
      <c r="G4" s="285" t="s">
        <v>33</v>
      </c>
      <c r="H4" s="315"/>
      <c r="I4" s="284">
        <v>2024</v>
      </c>
      <c r="J4" s="284">
        <v>2025</v>
      </c>
      <c r="K4" s="285" t="s">
        <v>32</v>
      </c>
      <c r="L4" s="285" t="s">
        <v>33</v>
      </c>
      <c r="M4" s="315"/>
      <c r="N4" s="285" t="s">
        <v>34</v>
      </c>
    </row>
    <row r="5" spans="1:14" ht="15" customHeight="1" x14ac:dyDescent="0.2">
      <c r="A5" s="339" t="s">
        <v>2</v>
      </c>
      <c r="B5" s="288"/>
      <c r="C5" s="288"/>
      <c r="D5" s="340">
        <v>120687.27679603998</v>
      </c>
      <c r="E5" s="340">
        <v>123233.41899999991</v>
      </c>
      <c r="F5" s="341">
        <v>2546.1422039599274</v>
      </c>
      <c r="G5" s="342">
        <v>2.1097022582279967E-2</v>
      </c>
      <c r="H5" s="343"/>
      <c r="I5" s="340">
        <v>120687.27679603992</v>
      </c>
      <c r="J5" s="340">
        <v>121467.96395326999</v>
      </c>
      <c r="K5" s="341">
        <v>780.68715723007335</v>
      </c>
      <c r="L5" s="342">
        <v>6.4686782066465387E-3</v>
      </c>
      <c r="M5" s="343"/>
      <c r="N5" s="341">
        <v>-1765.4550467299123</v>
      </c>
    </row>
    <row r="6" spans="1:14" ht="15" customHeight="1" x14ac:dyDescent="0.2">
      <c r="A6" s="289" t="s">
        <v>253</v>
      </c>
      <c r="B6" s="287"/>
      <c r="C6" s="287"/>
      <c r="D6" s="86">
        <v>12584.176949860004</v>
      </c>
      <c r="E6" s="86">
        <v>10637.579</v>
      </c>
      <c r="F6" s="317">
        <v>-1946.5979498600045</v>
      </c>
      <c r="G6" s="318">
        <v>-0.15468615528977125</v>
      </c>
      <c r="H6" s="319"/>
      <c r="I6" s="86">
        <v>12584.176949860008</v>
      </c>
      <c r="J6" s="86">
        <v>10508.410659230027</v>
      </c>
      <c r="K6" s="317">
        <v>-2075.7662906299811</v>
      </c>
      <c r="L6" s="318">
        <v>-0.16495050084726226</v>
      </c>
      <c r="M6" s="319"/>
      <c r="N6" s="317">
        <v>-129.16834076997293</v>
      </c>
    </row>
    <row r="7" spans="1:14" ht="15" customHeight="1" x14ac:dyDescent="0.2">
      <c r="A7" s="294"/>
      <c r="B7" s="299" t="s">
        <v>254</v>
      </c>
      <c r="C7" s="294"/>
      <c r="D7" s="344">
        <v>10358.020926900002</v>
      </c>
      <c r="E7" s="344">
        <v>8928.6779999999999</v>
      </c>
      <c r="F7" s="345">
        <v>-1429.3429269000026</v>
      </c>
      <c r="G7" s="346">
        <v>-0.1379938249775079</v>
      </c>
      <c r="H7" s="295"/>
      <c r="I7" s="344">
        <v>10358.020926900006</v>
      </c>
      <c r="J7" s="344">
        <v>8886.580527640017</v>
      </c>
      <c r="K7" s="345">
        <v>-1471.4403992599891</v>
      </c>
      <c r="L7" s="346">
        <v>-0.14205806395299192</v>
      </c>
      <c r="M7" s="295"/>
      <c r="N7" s="345">
        <v>-42.09747235998293</v>
      </c>
    </row>
    <row r="8" spans="1:14" ht="15" customHeight="1" x14ac:dyDescent="0.2">
      <c r="A8" s="347"/>
      <c r="B8" s="348" t="s">
        <v>255</v>
      </c>
      <c r="C8" s="347"/>
      <c r="D8" s="349">
        <v>2226.15602296</v>
      </c>
      <c r="E8" s="349">
        <v>1708.9010000000003</v>
      </c>
      <c r="F8" s="350">
        <v>-517.25502295999968</v>
      </c>
      <c r="G8" s="351">
        <v>-0.23235344586146012</v>
      </c>
      <c r="H8" s="352"/>
      <c r="I8" s="349">
        <v>2226.1560229600022</v>
      </c>
      <c r="J8" s="349">
        <v>1621.8301315900003</v>
      </c>
      <c r="K8" s="350">
        <v>-604.32589137000195</v>
      </c>
      <c r="L8" s="351">
        <v>-0.27146609902322194</v>
      </c>
      <c r="M8" s="352"/>
      <c r="N8" s="350">
        <v>-87.070868410000003</v>
      </c>
    </row>
  </sheetData>
  <printOptions horizontalCentered="1"/>
  <pageMargins left="0.23622047244094491" right="0.15748031496062992" top="0.62992125984251968" bottom="0.31496062992125984" header="0.19685039370078741" footer="0.19685039370078741"/>
  <pageSetup paperSize="9" scale="38" fitToHeight="0" orientation="portrait" r:id="rId1"/>
  <headerFooter alignWithMargins="0"/>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8D74C-63CA-4EF2-B6C8-F6CD66AF376E}">
  <sheetPr codeName="Tabelle36">
    <pageSetUpPr fitToPage="1"/>
  </sheetPr>
  <dimension ref="A1:N30"/>
  <sheetViews>
    <sheetView showGridLines="0" workbookViewId="0"/>
  </sheetViews>
  <sheetFormatPr baseColWidth="10" defaultColWidth="10" defaultRowHeight="12.75" x14ac:dyDescent="0.2"/>
  <cols>
    <col min="1" max="2" width="1.875" style="263" customWidth="1"/>
    <col min="3" max="3" width="38.75" style="263" customWidth="1"/>
    <col min="4" max="4" width="7.75" style="263" customWidth="1"/>
    <col min="5" max="5" width="8.625" style="263" customWidth="1"/>
    <col min="6" max="6" width="9" style="263" bestFit="1" customWidth="1"/>
    <col min="7" max="7" width="6.75" style="263" customWidth="1"/>
    <col min="8" max="8" width="1.875" style="263" customWidth="1"/>
    <col min="9" max="9" width="8.25" style="263" customWidth="1"/>
    <col min="10" max="10" width="8.625" style="263" customWidth="1"/>
    <col min="11" max="11" width="7.75" style="263" customWidth="1"/>
    <col min="12" max="12" width="6.75" style="263" customWidth="1"/>
    <col min="13" max="13" width="1.875" style="263" customWidth="1"/>
    <col min="14" max="14" width="7.75" style="263" customWidth="1"/>
    <col min="15" max="16384" width="10" style="263"/>
  </cols>
  <sheetData>
    <row r="1" spans="1:14" s="287" customFormat="1" ht="15" customHeight="1" x14ac:dyDescent="0.25">
      <c r="A1" s="82" t="s">
        <v>1887</v>
      </c>
    </row>
    <row r="2" spans="1:14" s="264" customFormat="1" ht="15" customHeight="1" x14ac:dyDescent="0.2">
      <c r="A2" s="265"/>
      <c r="B2" s="266"/>
      <c r="C2" s="266"/>
      <c r="D2" s="267" t="s">
        <v>24</v>
      </c>
      <c r="E2" s="267"/>
      <c r="F2" s="267"/>
      <c r="G2" s="267"/>
      <c r="H2" s="268"/>
      <c r="I2" s="269" t="s">
        <v>25</v>
      </c>
      <c r="J2" s="269"/>
      <c r="K2" s="269"/>
      <c r="L2" s="269"/>
      <c r="M2" s="268"/>
      <c r="N2" s="269" t="s">
        <v>26</v>
      </c>
    </row>
    <row r="3" spans="1:14" s="264" customFormat="1" ht="15" customHeight="1" x14ac:dyDescent="0.2">
      <c r="A3" s="271" t="s">
        <v>27</v>
      </c>
      <c r="B3" s="272"/>
      <c r="C3" s="272"/>
      <c r="D3" s="273" t="s">
        <v>29</v>
      </c>
      <c r="E3" s="274" t="s">
        <v>83</v>
      </c>
      <c r="F3" s="275" t="s">
        <v>28</v>
      </c>
      <c r="G3" s="275"/>
      <c r="H3" s="276"/>
      <c r="I3" s="277" t="s">
        <v>29</v>
      </c>
      <c r="J3" s="278" t="s">
        <v>30</v>
      </c>
      <c r="K3" s="279" t="s">
        <v>28</v>
      </c>
      <c r="L3" s="279"/>
      <c r="M3" s="276"/>
      <c r="N3" s="281" t="s">
        <v>31</v>
      </c>
    </row>
    <row r="4" spans="1:14" s="282" customFormat="1" ht="15" customHeight="1" x14ac:dyDescent="0.25">
      <c r="A4" s="283"/>
      <c r="B4" s="283"/>
      <c r="C4" s="283"/>
      <c r="D4" s="284">
        <v>2024</v>
      </c>
      <c r="E4" s="284">
        <v>2025</v>
      </c>
      <c r="F4" s="285" t="s">
        <v>32</v>
      </c>
      <c r="G4" s="285" t="s">
        <v>33</v>
      </c>
      <c r="H4" s="286"/>
      <c r="I4" s="284">
        <v>2024</v>
      </c>
      <c r="J4" s="284">
        <v>2025</v>
      </c>
      <c r="K4" s="285" t="s">
        <v>32</v>
      </c>
      <c r="L4" s="285" t="s">
        <v>33</v>
      </c>
      <c r="M4" s="286"/>
      <c r="N4" s="285" t="s">
        <v>34</v>
      </c>
    </row>
    <row r="5" spans="1:14" s="287" customFormat="1" ht="15" customHeight="1" x14ac:dyDescent="0.25">
      <c r="A5" s="289" t="s">
        <v>103</v>
      </c>
      <c r="B5" s="289"/>
      <c r="C5" s="289"/>
      <c r="D5" s="290">
        <v>70016.500276900013</v>
      </c>
      <c r="E5" s="290">
        <v>71762.40399999998</v>
      </c>
      <c r="F5" s="291">
        <v>1745.9037230999675</v>
      </c>
      <c r="G5" s="56">
        <v>2.4935603981851351E-2</v>
      </c>
      <c r="I5" s="290">
        <v>70016.500276899969</v>
      </c>
      <c r="J5" s="290">
        <v>73764.755421659997</v>
      </c>
      <c r="K5" s="292">
        <v>3748.2551447600272</v>
      </c>
      <c r="L5" s="56">
        <v>5.353388315520613E-2</v>
      </c>
      <c r="N5" s="292">
        <v>2002.3514216600161</v>
      </c>
    </row>
    <row r="6" spans="1:14" s="287" customFormat="1" ht="15" customHeight="1" x14ac:dyDescent="0.25">
      <c r="A6" s="132"/>
      <c r="B6" s="334" t="s">
        <v>104</v>
      </c>
      <c r="D6" s="319">
        <v>206.62677207999999</v>
      </c>
      <c r="E6" s="319">
        <v>0</v>
      </c>
      <c r="F6" s="335">
        <v>-206.62677207999999</v>
      </c>
      <c r="G6" s="92" t="s">
        <v>146</v>
      </c>
      <c r="H6" s="302"/>
      <c r="I6" s="319">
        <v>206.62677208000005</v>
      </c>
      <c r="J6" s="319">
        <v>18.778592709999998</v>
      </c>
      <c r="K6" s="335">
        <v>-187.84817937000005</v>
      </c>
      <c r="L6" s="92">
        <v>-0.9091182980745135</v>
      </c>
      <c r="M6" s="302"/>
      <c r="N6" s="335">
        <v>18.778592709999998</v>
      </c>
    </row>
    <row r="7" spans="1:14" s="287" customFormat="1" ht="15" customHeight="1" x14ac:dyDescent="0.25">
      <c r="A7" s="132"/>
      <c r="B7" s="287" t="s">
        <v>105</v>
      </c>
      <c r="D7" s="319">
        <v>112885.58113929001</v>
      </c>
      <c r="E7" s="319">
        <v>115950</v>
      </c>
      <c r="F7" s="335">
        <v>3064.4188607099932</v>
      </c>
      <c r="G7" s="92">
        <v>2.714623807383143E-2</v>
      </c>
      <c r="H7" s="302"/>
      <c r="I7" s="319">
        <v>112885.58113929001</v>
      </c>
      <c r="J7" s="319">
        <v>118301.29107710003</v>
      </c>
      <c r="K7" s="335">
        <v>5415.7099378100247</v>
      </c>
      <c r="L7" s="92">
        <v>4.797521422268769E-2</v>
      </c>
      <c r="M7" s="302"/>
      <c r="N7" s="335">
        <v>2351.2910771000315</v>
      </c>
    </row>
    <row r="8" spans="1:14" s="287" customFormat="1" ht="15" customHeight="1" x14ac:dyDescent="0.25">
      <c r="A8" s="293"/>
      <c r="B8" s="324" t="s">
        <v>106</v>
      </c>
      <c r="C8" s="336"/>
      <c r="D8" s="295">
        <v>5005.4907860599997</v>
      </c>
      <c r="E8" s="295">
        <v>4500</v>
      </c>
      <c r="F8" s="296">
        <v>-505.49078605999966</v>
      </c>
      <c r="G8" s="62">
        <v>-0.10098725732704616</v>
      </c>
      <c r="H8" s="297"/>
      <c r="I8" s="295">
        <v>5005.4907860599997</v>
      </c>
      <c r="J8" s="295">
        <v>5094.8713536400001</v>
      </c>
      <c r="K8" s="296">
        <v>89.380567580000388</v>
      </c>
      <c r="L8" s="62">
        <v>1.7856504267058204E-2</v>
      </c>
      <c r="M8" s="297"/>
      <c r="N8" s="296">
        <v>594.87135364000005</v>
      </c>
    </row>
    <row r="9" spans="1:14" s="287" customFormat="1" ht="15" customHeight="1" x14ac:dyDescent="0.25">
      <c r="A9" s="293"/>
      <c r="B9" s="324" t="s">
        <v>107</v>
      </c>
      <c r="C9" s="336"/>
      <c r="D9" s="295">
        <v>36214.246026519999</v>
      </c>
      <c r="E9" s="295">
        <v>37200</v>
      </c>
      <c r="F9" s="296">
        <v>985.75397348000115</v>
      </c>
      <c r="G9" s="62">
        <v>2.7220060656740541E-2</v>
      </c>
      <c r="H9" s="297"/>
      <c r="I9" s="295">
        <v>36214.246026519999</v>
      </c>
      <c r="J9" s="295">
        <v>37832.618316380001</v>
      </c>
      <c r="K9" s="296">
        <v>1618.3722898600026</v>
      </c>
      <c r="L9" s="62">
        <v>4.4688830154709036E-2</v>
      </c>
      <c r="M9" s="297"/>
      <c r="N9" s="296">
        <v>632.61831638000149</v>
      </c>
    </row>
    <row r="10" spans="1:14" s="287" customFormat="1" ht="15" customHeight="1" x14ac:dyDescent="0.25">
      <c r="A10" s="293"/>
      <c r="B10" s="324" t="s">
        <v>108</v>
      </c>
      <c r="C10" s="336"/>
      <c r="D10" s="337">
        <v>5635.0922856399993</v>
      </c>
      <c r="E10" s="295">
        <v>5500</v>
      </c>
      <c r="F10" s="296">
        <v>-135.09228563999932</v>
      </c>
      <c r="G10" s="62">
        <v>-2.3973393653952568E-2</v>
      </c>
      <c r="H10" s="297"/>
      <c r="I10" s="337">
        <v>5635.0922856399993</v>
      </c>
      <c r="J10" s="337">
        <v>6705.9495862599997</v>
      </c>
      <c r="K10" s="296">
        <v>1070.8573006200004</v>
      </c>
      <c r="L10" s="62">
        <v>0.19003367581909592</v>
      </c>
      <c r="M10" s="297"/>
      <c r="N10" s="296">
        <v>1205.9495862599997</v>
      </c>
    </row>
    <row r="11" spans="1:14" s="287" customFormat="1" ht="15" customHeight="1" x14ac:dyDescent="0.25">
      <c r="A11" s="293"/>
      <c r="B11" s="324" t="s">
        <v>109</v>
      </c>
      <c r="C11" s="336"/>
      <c r="D11" s="295">
        <v>12657.8446073</v>
      </c>
      <c r="E11" s="295">
        <v>12100</v>
      </c>
      <c r="F11" s="296">
        <v>-557.84460729999955</v>
      </c>
      <c r="G11" s="62">
        <v>-4.4071058273087105E-2</v>
      </c>
      <c r="H11" s="297"/>
      <c r="I11" s="295">
        <v>12657.8446073</v>
      </c>
      <c r="J11" s="295">
        <v>11859.731741340001</v>
      </c>
      <c r="K11" s="296">
        <v>-798.11286595999809</v>
      </c>
      <c r="L11" s="62">
        <v>-6.3052825399650736E-2</v>
      </c>
      <c r="M11" s="297"/>
      <c r="N11" s="296">
        <v>-240.26825865999854</v>
      </c>
    </row>
    <row r="12" spans="1:14" s="287" customFormat="1" ht="15" customHeight="1" x14ac:dyDescent="0.25">
      <c r="A12" s="293"/>
      <c r="B12" s="324" t="s">
        <v>110</v>
      </c>
      <c r="C12" s="336"/>
      <c r="D12" s="295">
        <v>38628.155422529999</v>
      </c>
      <c r="E12" s="295">
        <v>40100</v>
      </c>
      <c r="F12" s="296">
        <v>1471.8445774700012</v>
      </c>
      <c r="G12" s="62">
        <v>3.8102895708334694E-2</v>
      </c>
      <c r="H12" s="297"/>
      <c r="I12" s="295">
        <v>38628.155422530006</v>
      </c>
      <c r="J12" s="295">
        <v>40177.075671320003</v>
      </c>
      <c r="K12" s="296">
        <v>1548.9202487899965</v>
      </c>
      <c r="L12" s="62">
        <v>4.0098219338907004E-2</v>
      </c>
      <c r="M12" s="297"/>
      <c r="N12" s="296">
        <v>77.075671320002584</v>
      </c>
    </row>
    <row r="13" spans="1:14" s="287" customFormat="1" ht="15" customHeight="1" x14ac:dyDescent="0.25">
      <c r="A13" s="293"/>
      <c r="B13" s="338" t="s">
        <v>111</v>
      </c>
      <c r="C13" s="336"/>
      <c r="D13" s="295">
        <v>32.766137550000003</v>
      </c>
      <c r="E13" s="295">
        <v>1000</v>
      </c>
      <c r="F13" s="296">
        <v>967.23386244999995</v>
      </c>
      <c r="G13" s="62" t="s">
        <v>146</v>
      </c>
      <c r="H13" s="297"/>
      <c r="I13" s="295">
        <v>32.766137549999996</v>
      </c>
      <c r="J13" s="295">
        <v>922.43458801999998</v>
      </c>
      <c r="K13" s="296">
        <v>889.66845046999993</v>
      </c>
      <c r="L13" s="62" t="s">
        <v>146</v>
      </c>
      <c r="M13" s="297"/>
      <c r="N13" s="296">
        <v>-77.565411980000022</v>
      </c>
    </row>
    <row r="14" spans="1:14" s="287" customFormat="1" ht="15" customHeight="1" x14ac:dyDescent="0.25">
      <c r="A14" s="293"/>
      <c r="B14" s="324" t="s">
        <v>112</v>
      </c>
      <c r="C14" s="336"/>
      <c r="D14" s="295">
        <v>3803.7219475500001</v>
      </c>
      <c r="E14" s="295">
        <v>3700</v>
      </c>
      <c r="F14" s="296">
        <v>-103.7219475500001</v>
      </c>
      <c r="G14" s="62">
        <v>-2.7268540913409356E-2</v>
      </c>
      <c r="H14" s="297"/>
      <c r="I14" s="295">
        <v>3803.7219475499996</v>
      </c>
      <c r="J14" s="295">
        <v>3687.1594638799997</v>
      </c>
      <c r="K14" s="296">
        <v>-116.56248366999989</v>
      </c>
      <c r="L14" s="62">
        <v>-3.0644322922993461E-2</v>
      </c>
      <c r="M14" s="297"/>
      <c r="N14" s="296">
        <v>-12.840536120000252</v>
      </c>
    </row>
    <row r="15" spans="1:14" s="287" customFormat="1" ht="15" customHeight="1" x14ac:dyDescent="0.25">
      <c r="A15" s="132"/>
      <c r="B15" s="287" t="s">
        <v>114</v>
      </c>
      <c r="D15" s="319">
        <v>1176.5611679199999</v>
      </c>
      <c r="E15" s="319">
        <v>1448</v>
      </c>
      <c r="F15" s="335">
        <v>271.43883208000011</v>
      </c>
      <c r="G15" s="92">
        <v>0.23070524464092856</v>
      </c>
      <c r="H15" s="302"/>
      <c r="I15" s="319">
        <v>1176.5611679199999</v>
      </c>
      <c r="J15" s="319">
        <v>1416.5866292499998</v>
      </c>
      <c r="K15" s="335">
        <v>240.02546132999987</v>
      </c>
      <c r="L15" s="92">
        <v>0.20400593515620802</v>
      </c>
      <c r="M15" s="302"/>
      <c r="N15" s="335">
        <v>-31.41337075000024</v>
      </c>
    </row>
    <row r="16" spans="1:14" s="287" customFormat="1" ht="15" customHeight="1" x14ac:dyDescent="0.25">
      <c r="A16" s="132"/>
      <c r="B16" s="287" t="s">
        <v>116</v>
      </c>
      <c r="D16" s="319">
        <v>-36279.59514089</v>
      </c>
      <c r="E16" s="319">
        <v>-37173.771000000001</v>
      </c>
      <c r="F16" s="335">
        <v>-894.1758591100006</v>
      </c>
      <c r="G16" s="92">
        <v>2.4646798169536188E-2</v>
      </c>
      <c r="H16" s="302"/>
      <c r="I16" s="319">
        <v>-36279.595140890029</v>
      </c>
      <c r="J16" s="319">
        <v>-37545.538431780013</v>
      </c>
      <c r="K16" s="335">
        <v>-1265.9432908899835</v>
      </c>
      <c r="L16" s="92">
        <v>3.4894085393559537E-2</v>
      </c>
      <c r="M16" s="302"/>
      <c r="N16" s="335">
        <v>-371.76743178001198</v>
      </c>
    </row>
    <row r="17" spans="1:14" s="287" customFormat="1" ht="15" customHeight="1" x14ac:dyDescent="0.25">
      <c r="A17" s="293"/>
      <c r="B17" s="324" t="s">
        <v>117</v>
      </c>
      <c r="C17" s="336"/>
      <c r="D17" s="295">
        <v>-20589.812146</v>
      </c>
      <c r="E17" s="295">
        <v>-21131.679</v>
      </c>
      <c r="F17" s="296">
        <v>-541.86685399999988</v>
      </c>
      <c r="G17" s="62">
        <v>2.6317231558873999E-2</v>
      </c>
      <c r="H17" s="297"/>
      <c r="I17" s="295">
        <v>-20589.812146000004</v>
      </c>
      <c r="J17" s="295">
        <v>-21358.649863000002</v>
      </c>
      <c r="K17" s="296">
        <v>-768.83771699999852</v>
      </c>
      <c r="L17" s="62">
        <v>3.7340686333039663E-2</v>
      </c>
      <c r="M17" s="297"/>
      <c r="N17" s="296">
        <v>-226.97086300000228</v>
      </c>
    </row>
    <row r="18" spans="1:14" s="287" customFormat="1" ht="15" customHeight="1" x14ac:dyDescent="0.25">
      <c r="A18" s="293"/>
      <c r="B18" s="324" t="s">
        <v>118</v>
      </c>
      <c r="C18" s="336"/>
      <c r="D18" s="295">
        <v>-13419.044947999999</v>
      </c>
      <c r="E18" s="295">
        <v>-13615.938</v>
      </c>
      <c r="F18" s="296">
        <v>-196.89305200000126</v>
      </c>
      <c r="G18" s="62">
        <v>1.4672657611847884E-2</v>
      </c>
      <c r="H18" s="297"/>
      <c r="I18" s="295">
        <v>-13419.044947999999</v>
      </c>
      <c r="J18" s="295">
        <v>-13754.821665999998</v>
      </c>
      <c r="K18" s="296">
        <v>-335.77671799999916</v>
      </c>
      <c r="L18" s="62">
        <v>2.5022400573301962E-2</v>
      </c>
      <c r="M18" s="297"/>
      <c r="N18" s="296">
        <v>-138.8836659999979</v>
      </c>
    </row>
    <row r="19" spans="1:14" s="287" customFormat="1" ht="15" customHeight="1" x14ac:dyDescent="0.25">
      <c r="A19" s="132"/>
      <c r="B19" s="287" t="s">
        <v>120</v>
      </c>
      <c r="D19" s="319">
        <v>-4955.2866160399999</v>
      </c>
      <c r="E19" s="319">
        <v>-5185.8249999999998</v>
      </c>
      <c r="F19" s="335">
        <v>-230.53838395999992</v>
      </c>
      <c r="G19" s="92">
        <v>4.6523723413648632E-2</v>
      </c>
      <c r="H19" s="302"/>
      <c r="I19" s="319">
        <v>-4955.2866160400008</v>
      </c>
      <c r="J19" s="319">
        <v>-5188.3210696299993</v>
      </c>
      <c r="K19" s="335">
        <v>-233.03445358999852</v>
      </c>
      <c r="L19" s="92">
        <v>4.7027441931548175E-2</v>
      </c>
      <c r="M19" s="302"/>
      <c r="N19" s="335">
        <v>-2.4960696299995107</v>
      </c>
    </row>
    <row r="20" spans="1:14" s="287" customFormat="1" ht="15" customHeight="1" x14ac:dyDescent="0.25">
      <c r="A20" s="132"/>
      <c r="B20" s="287" t="s">
        <v>122</v>
      </c>
      <c r="D20" s="319">
        <v>-2936.5870454599999</v>
      </c>
      <c r="E20" s="319">
        <v>-3200</v>
      </c>
      <c r="F20" s="335">
        <v>-263.4129545400001</v>
      </c>
      <c r="G20" s="92">
        <v>8.970037341383752E-2</v>
      </c>
      <c r="H20" s="302"/>
      <c r="I20" s="319">
        <v>-2936.5870454599999</v>
      </c>
      <c r="J20" s="319">
        <v>-3150.8014011499999</v>
      </c>
      <c r="K20" s="335">
        <v>-214.21435569000005</v>
      </c>
      <c r="L20" s="92">
        <v>7.2946707308124248E-2</v>
      </c>
      <c r="M20" s="302"/>
      <c r="N20" s="335">
        <v>49.198598850000053</v>
      </c>
    </row>
    <row r="21" spans="1:14" s="287" customFormat="1" ht="15" customHeight="1" x14ac:dyDescent="0.25">
      <c r="A21" s="132"/>
      <c r="B21" s="287" t="s">
        <v>181</v>
      </c>
      <c r="D21" s="319">
        <v>-80.8</v>
      </c>
      <c r="E21" s="319">
        <v>-76</v>
      </c>
      <c r="F21" s="335">
        <v>4.7999999999999972</v>
      </c>
      <c r="G21" s="92">
        <v>-5.9405940594059348E-2</v>
      </c>
      <c r="H21" s="302"/>
      <c r="I21" s="319">
        <v>-80.8</v>
      </c>
      <c r="J21" s="319">
        <v>-87.239974840000002</v>
      </c>
      <c r="K21" s="335">
        <v>-6.439974840000005</v>
      </c>
      <c r="L21" s="92">
        <v>7.9702658910891122E-2</v>
      </c>
      <c r="M21" s="302"/>
      <c r="N21" s="335">
        <v>-11.239974840000002</v>
      </c>
    </row>
    <row r="22" spans="1:14" s="287" customFormat="1" ht="15" customHeight="1" x14ac:dyDescent="0.25">
      <c r="A22" s="287" t="s">
        <v>124</v>
      </c>
      <c r="D22" s="319">
        <v>9803.9388879699982</v>
      </c>
      <c r="E22" s="319">
        <v>9864.854000000003</v>
      </c>
      <c r="F22" s="291">
        <v>60.915112030004821</v>
      </c>
      <c r="G22" s="92">
        <v>6.2133304507590026E-3</v>
      </c>
      <c r="I22" s="319">
        <v>9803.9388879699927</v>
      </c>
      <c r="J22" s="319">
        <v>9989.9587125399994</v>
      </c>
      <c r="K22" s="335">
        <v>186.01982457000668</v>
      </c>
      <c r="L22" s="92">
        <v>1.8973988587206003E-2</v>
      </c>
      <c r="N22" s="335">
        <v>125.1047125399964</v>
      </c>
    </row>
    <row r="23" spans="1:14" s="287" customFormat="1" ht="15" customHeight="1" x14ac:dyDescent="0.25">
      <c r="A23" s="293"/>
      <c r="B23" s="338" t="s">
        <v>125</v>
      </c>
      <c r="D23" s="295">
        <v>9372.74478499</v>
      </c>
      <c r="E23" s="295">
        <v>9691.98</v>
      </c>
      <c r="F23" s="296">
        <v>319.23521500999959</v>
      </c>
      <c r="G23" s="62">
        <v>3.4059949602088802E-2</v>
      </c>
      <c r="H23" s="297"/>
      <c r="I23" s="295">
        <v>9372.74478499</v>
      </c>
      <c r="J23" s="295">
        <v>9821.7492671900036</v>
      </c>
      <c r="K23" s="296">
        <v>449.00448220000362</v>
      </c>
      <c r="L23" s="62">
        <v>4.7905335363346513E-2</v>
      </c>
      <c r="M23" s="297"/>
      <c r="N23" s="296">
        <v>129.76926719000403</v>
      </c>
    </row>
    <row r="24" spans="1:14" s="287" customFormat="1" ht="15" customHeight="1" x14ac:dyDescent="0.25">
      <c r="A24" s="293"/>
      <c r="B24" s="338" t="s">
        <v>126</v>
      </c>
      <c r="D24" s="295">
        <v>381.9</v>
      </c>
      <c r="E24" s="295">
        <v>105.1</v>
      </c>
      <c r="F24" s="296">
        <v>-276.79999999999995</v>
      </c>
      <c r="G24" s="62">
        <v>-0.7247970672951034</v>
      </c>
      <c r="H24" s="297"/>
      <c r="I24" s="295">
        <v>381.9</v>
      </c>
      <c r="J24" s="295">
        <v>100</v>
      </c>
      <c r="K24" s="296">
        <v>-281.89999999999998</v>
      </c>
      <c r="L24" s="62">
        <v>-0.73815134852055508</v>
      </c>
      <c r="M24" s="297"/>
      <c r="N24" s="296">
        <v>-5.0999999999999943</v>
      </c>
    </row>
    <row r="25" spans="1:14" s="287" customFormat="1" ht="15" customHeight="1" x14ac:dyDescent="0.25">
      <c r="A25" s="289" t="s">
        <v>51</v>
      </c>
      <c r="B25" s="289"/>
      <c r="C25" s="289"/>
      <c r="D25" s="290">
        <v>8903.3414768500024</v>
      </c>
      <c r="E25" s="290">
        <v>8957.7640000000029</v>
      </c>
      <c r="F25" s="291">
        <v>54.422523150000416</v>
      </c>
      <c r="G25" s="56">
        <v>6.1125952870062505E-3</v>
      </c>
      <c r="I25" s="290">
        <v>8903.3414768500006</v>
      </c>
      <c r="J25" s="290">
        <v>9087.9721344400023</v>
      </c>
      <c r="K25" s="292">
        <v>184.63065759000165</v>
      </c>
      <c r="L25" s="56">
        <v>2.073723197858568E-2</v>
      </c>
      <c r="N25" s="292">
        <v>130.20813443999941</v>
      </c>
    </row>
    <row r="26" spans="1:14" s="287" customFormat="1" ht="15" customHeight="1" x14ac:dyDescent="0.25">
      <c r="A26" s="293"/>
      <c r="B26" s="324" t="s">
        <v>127</v>
      </c>
      <c r="D26" s="295">
        <v>6955.8876800400003</v>
      </c>
      <c r="E26" s="295">
        <v>7194.8389999999999</v>
      </c>
      <c r="F26" s="296">
        <v>238.95131995999964</v>
      </c>
      <c r="G26" s="62">
        <v>3.4352383326383018E-2</v>
      </c>
      <c r="H26" s="297"/>
      <c r="I26" s="295">
        <v>6955.8876800399994</v>
      </c>
      <c r="J26" s="295">
        <v>7223.0905296999999</v>
      </c>
      <c r="K26" s="296">
        <v>267.20284966000054</v>
      </c>
      <c r="L26" s="62">
        <v>3.8413910912728166E-2</v>
      </c>
      <c r="M26" s="297"/>
      <c r="N26" s="296">
        <v>28.251529699999992</v>
      </c>
    </row>
    <row r="27" spans="1:14" s="287" customFormat="1" ht="15" customHeight="1" x14ac:dyDescent="0.25">
      <c r="A27" s="293"/>
      <c r="B27" s="324" t="s">
        <v>128</v>
      </c>
      <c r="D27" s="295">
        <v>1585.02078899</v>
      </c>
      <c r="E27" s="295">
        <v>1585.825</v>
      </c>
      <c r="F27" s="296">
        <v>0.80421101000001727</v>
      </c>
      <c r="G27" s="62">
        <v>5.073819949783509E-4</v>
      </c>
      <c r="H27" s="297"/>
      <c r="I27" s="295">
        <v>1585.0207889899998</v>
      </c>
      <c r="J27" s="295">
        <v>1617.2460609900002</v>
      </c>
      <c r="K27" s="296">
        <v>32.225272000000359</v>
      </c>
      <c r="L27" s="62">
        <v>2.0331135227907415E-2</v>
      </c>
      <c r="M27" s="297"/>
      <c r="N27" s="296">
        <v>31.421060990000115</v>
      </c>
    </row>
    <row r="28" spans="1:14" s="287" customFormat="1" ht="15" customHeight="1" x14ac:dyDescent="0.25">
      <c r="A28" s="293"/>
      <c r="B28" s="324" t="s">
        <v>9</v>
      </c>
      <c r="D28" s="295">
        <v>362.43300782</v>
      </c>
      <c r="E28" s="295">
        <v>177.09999999999997</v>
      </c>
      <c r="F28" s="296">
        <v>-185.33300782000003</v>
      </c>
      <c r="G28" s="62">
        <v>-0.51135797187667986</v>
      </c>
      <c r="H28" s="297"/>
      <c r="I28" s="295">
        <v>362.43300782</v>
      </c>
      <c r="J28" s="295">
        <v>247.63554374999998</v>
      </c>
      <c r="K28" s="296">
        <v>-114.79746407000002</v>
      </c>
      <c r="L28" s="62">
        <v>-0.31674119518113386</v>
      </c>
      <c r="M28" s="297"/>
      <c r="N28" s="296">
        <v>70.535543750000016</v>
      </c>
    </row>
    <row r="29" spans="1:14" s="287" customFormat="1" ht="15" customHeight="1" x14ac:dyDescent="0.25">
      <c r="A29" s="304" t="s">
        <v>129</v>
      </c>
      <c r="B29" s="304"/>
      <c r="C29" s="304"/>
      <c r="D29" s="305">
        <v>88723.78064171999</v>
      </c>
      <c r="E29" s="305">
        <v>90585.021999999968</v>
      </c>
      <c r="F29" s="306">
        <v>1861.2413582799782</v>
      </c>
      <c r="G29" s="80">
        <v>2.0977931111794579E-2</v>
      </c>
      <c r="H29" s="307"/>
      <c r="I29" s="305">
        <v>88723.780641719917</v>
      </c>
      <c r="J29" s="305">
        <v>92842.68626863994</v>
      </c>
      <c r="K29" s="306">
        <v>4118.9056269200228</v>
      </c>
      <c r="L29" s="80">
        <v>4.6423919237084776E-2</v>
      </c>
      <c r="M29" s="307"/>
      <c r="N29" s="306">
        <v>2257.6642686399719</v>
      </c>
    </row>
    <row r="30" spans="1:14" x14ac:dyDescent="0.2">
      <c r="A30" s="82" t="s">
        <v>147</v>
      </c>
    </row>
  </sheetData>
  <printOptions horizontalCentered="1"/>
  <pageMargins left="0.35433070866141736" right="3.937007874015748E-2" top="0.98425196850393704" bottom="0.98425196850393704" header="0.51181102362204722" footer="0.51181102362204722"/>
  <pageSetup paperSize="9" scale="24" orientation="portrait" r:id="rId1"/>
  <headerFooter alignWithMargins="0"/>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9B5FF-AF36-4238-99CA-73D0B9C01C3A}">
  <sheetPr codeName="Tabelle37">
    <pageSetUpPr fitToPage="1"/>
  </sheetPr>
  <dimension ref="A1:N21"/>
  <sheetViews>
    <sheetView showGridLines="0" workbookViewId="0"/>
  </sheetViews>
  <sheetFormatPr baseColWidth="10" defaultColWidth="10" defaultRowHeight="12.75" x14ac:dyDescent="0.2"/>
  <cols>
    <col min="1" max="2" width="1.875" style="263" customWidth="1"/>
    <col min="3" max="3" width="38.75" style="263" customWidth="1"/>
    <col min="4" max="4" width="7.75" style="263" customWidth="1"/>
    <col min="5" max="5" width="8.625" style="263" customWidth="1"/>
    <col min="6" max="6" width="9" style="263" bestFit="1" customWidth="1"/>
    <col min="7" max="7" width="6.75" style="263" customWidth="1"/>
    <col min="8" max="8" width="1.875" style="263" customWidth="1"/>
    <col min="9" max="9" width="8.25" style="263" customWidth="1"/>
    <col min="10" max="10" width="8.625" style="263" customWidth="1"/>
    <col min="11" max="11" width="7.75" style="263" customWidth="1"/>
    <col min="12" max="12" width="6.75" style="263" customWidth="1"/>
    <col min="13" max="13" width="1.875" style="263" customWidth="1"/>
    <col min="14" max="14" width="7.75" style="263" customWidth="1"/>
    <col min="15" max="16384" width="10" style="263"/>
  </cols>
  <sheetData>
    <row r="1" spans="1:14" s="287" customFormat="1" ht="15" customHeight="1" x14ac:dyDescent="0.25">
      <c r="A1" s="287" t="s">
        <v>1726</v>
      </c>
    </row>
    <row r="2" spans="1:14" s="264" customFormat="1" ht="15" customHeight="1" x14ac:dyDescent="0.2">
      <c r="A2" s="265"/>
      <c r="B2" s="266"/>
      <c r="C2" s="266"/>
      <c r="D2" s="267" t="s">
        <v>24</v>
      </c>
      <c r="E2" s="267"/>
      <c r="F2" s="267"/>
      <c r="G2" s="267"/>
      <c r="H2" s="268"/>
      <c r="I2" s="269" t="s">
        <v>25</v>
      </c>
      <c r="J2" s="269"/>
      <c r="K2" s="269"/>
      <c r="L2" s="269"/>
      <c r="M2" s="268"/>
      <c r="N2" s="269" t="s">
        <v>26</v>
      </c>
    </row>
    <row r="3" spans="1:14" s="264" customFormat="1" ht="15" customHeight="1" x14ac:dyDescent="0.2">
      <c r="A3" s="271" t="s">
        <v>27</v>
      </c>
      <c r="B3" s="272"/>
      <c r="C3" s="272"/>
      <c r="D3" s="273" t="s">
        <v>29</v>
      </c>
      <c r="E3" s="274" t="s">
        <v>83</v>
      </c>
      <c r="F3" s="275" t="s">
        <v>28</v>
      </c>
      <c r="G3" s="275"/>
      <c r="H3" s="276"/>
      <c r="I3" s="277" t="s">
        <v>29</v>
      </c>
      <c r="J3" s="278" t="s">
        <v>30</v>
      </c>
      <c r="K3" s="279" t="s">
        <v>28</v>
      </c>
      <c r="L3" s="279"/>
      <c r="M3" s="276"/>
      <c r="N3" s="281" t="s">
        <v>31</v>
      </c>
    </row>
    <row r="4" spans="1:14" s="282" customFormat="1" ht="15" customHeight="1" x14ac:dyDescent="0.25">
      <c r="A4" s="283"/>
      <c r="B4" s="283"/>
      <c r="C4" s="283"/>
      <c r="D4" s="284">
        <v>2024</v>
      </c>
      <c r="E4" s="284">
        <v>2025</v>
      </c>
      <c r="F4" s="285" t="s">
        <v>32</v>
      </c>
      <c r="G4" s="285" t="s">
        <v>33</v>
      </c>
      <c r="H4" s="286"/>
      <c r="I4" s="284">
        <v>2024</v>
      </c>
      <c r="J4" s="284">
        <v>2025</v>
      </c>
      <c r="K4" s="285" t="s">
        <v>32</v>
      </c>
      <c r="L4" s="285" t="s">
        <v>33</v>
      </c>
      <c r="M4" s="286"/>
      <c r="N4" s="285" t="s">
        <v>34</v>
      </c>
    </row>
    <row r="5" spans="1:14" s="287" customFormat="1" ht="15" customHeight="1" x14ac:dyDescent="0.25">
      <c r="A5" s="289" t="s">
        <v>130</v>
      </c>
      <c r="B5" s="289"/>
      <c r="C5" s="289"/>
      <c r="D5" s="290">
        <v>1931.2079709</v>
      </c>
      <c r="E5" s="290">
        <v>1579.0420000000001</v>
      </c>
      <c r="F5" s="291">
        <v>-352.16597089999982</v>
      </c>
      <c r="G5" s="56">
        <v>-0.18235528032533965</v>
      </c>
      <c r="I5" s="290">
        <v>1931.2079709</v>
      </c>
      <c r="J5" s="290">
        <v>1584.21914354</v>
      </c>
      <c r="K5" s="292">
        <v>-346.98882735999996</v>
      </c>
      <c r="L5" s="56">
        <v>-0.17967450041037936</v>
      </c>
      <c r="N5" s="292">
        <v>5.1771435399998609</v>
      </c>
    </row>
    <row r="6" spans="1:14" s="287" customFormat="1" ht="15" customHeight="1" x14ac:dyDescent="0.25">
      <c r="A6" s="293"/>
      <c r="B6" s="294" t="s">
        <v>131</v>
      </c>
      <c r="D6" s="295">
        <v>0</v>
      </c>
      <c r="E6" s="295">
        <v>1263.0410000000002</v>
      </c>
      <c r="F6" s="296">
        <v>1263.0410000000002</v>
      </c>
      <c r="G6" s="62" t="s">
        <v>146</v>
      </c>
      <c r="H6" s="297"/>
      <c r="I6" s="295">
        <v>0</v>
      </c>
      <c r="J6" s="295">
        <v>1263.0410000000002</v>
      </c>
      <c r="K6" s="296">
        <v>1263.0410000000002</v>
      </c>
      <c r="L6" s="62" t="s">
        <v>146</v>
      </c>
      <c r="M6" s="297"/>
      <c r="N6" s="296">
        <v>0</v>
      </c>
    </row>
    <row r="7" spans="1:14" s="287" customFormat="1" ht="15" customHeight="1" x14ac:dyDescent="0.25">
      <c r="A7" s="293"/>
      <c r="B7" s="294" t="s">
        <v>132</v>
      </c>
      <c r="D7" s="295">
        <v>255</v>
      </c>
      <c r="E7" s="295">
        <v>305</v>
      </c>
      <c r="F7" s="296">
        <v>50</v>
      </c>
      <c r="G7" s="62">
        <v>0.19607843137254899</v>
      </c>
      <c r="H7" s="297"/>
      <c r="I7" s="295">
        <v>255</v>
      </c>
      <c r="J7" s="295">
        <v>305</v>
      </c>
      <c r="K7" s="296">
        <v>50</v>
      </c>
      <c r="L7" s="62">
        <v>0.19607843137254899</v>
      </c>
      <c r="M7" s="297"/>
      <c r="N7" s="296">
        <v>0</v>
      </c>
    </row>
    <row r="8" spans="1:14" s="287" customFormat="1" ht="15" customHeight="1" x14ac:dyDescent="0.25">
      <c r="A8" s="293"/>
      <c r="B8" s="294" t="s">
        <v>133</v>
      </c>
      <c r="D8" s="295">
        <v>10.5</v>
      </c>
      <c r="E8" s="295">
        <v>11</v>
      </c>
      <c r="F8" s="296">
        <v>0.5</v>
      </c>
      <c r="G8" s="62">
        <v>4.7619047619047672E-2</v>
      </c>
      <c r="H8" s="297"/>
      <c r="I8" s="295">
        <v>10.5</v>
      </c>
      <c r="J8" s="295">
        <v>11</v>
      </c>
      <c r="K8" s="296">
        <v>0.5</v>
      </c>
      <c r="L8" s="62">
        <v>4.7619047619047672E-2</v>
      </c>
      <c r="M8" s="297"/>
      <c r="N8" s="296">
        <v>0</v>
      </c>
    </row>
    <row r="9" spans="1:14" s="287" customFormat="1" ht="15" customHeight="1" x14ac:dyDescent="0.25">
      <c r="A9" s="293"/>
      <c r="B9" s="294" t="s">
        <v>134</v>
      </c>
      <c r="D9" s="295">
        <v>1665.7079709</v>
      </c>
      <c r="E9" s="295">
        <v>0</v>
      </c>
      <c r="F9" s="296">
        <v>-1665.7079709</v>
      </c>
      <c r="G9" s="62" t="s">
        <v>146</v>
      </c>
      <c r="H9" s="297"/>
      <c r="I9" s="295">
        <v>1665.7079709</v>
      </c>
      <c r="J9" s="295">
        <v>0.25526480000000001</v>
      </c>
      <c r="K9" s="296">
        <v>-1665.4527060999999</v>
      </c>
      <c r="L9" s="62">
        <v>-0.99984675296963244</v>
      </c>
      <c r="M9" s="297"/>
      <c r="N9" s="296">
        <v>0.25526480000000001</v>
      </c>
    </row>
    <row r="10" spans="1:14" s="287" customFormat="1" ht="15" customHeight="1" x14ac:dyDescent="0.25">
      <c r="A10" s="289" t="s">
        <v>135</v>
      </c>
      <c r="B10" s="289"/>
      <c r="C10" s="289"/>
      <c r="D10" s="290">
        <v>6983.9236652499967</v>
      </c>
      <c r="E10" s="290">
        <v>9501.9690000000028</v>
      </c>
      <c r="F10" s="291">
        <v>2518.0453347500061</v>
      </c>
      <c r="G10" s="56">
        <v>0.3605488054342687</v>
      </c>
      <c r="I10" s="290">
        <v>6983.9236652500049</v>
      </c>
      <c r="J10" s="290">
        <v>8924.131103020005</v>
      </c>
      <c r="K10" s="292">
        <v>1940.2074377700001</v>
      </c>
      <c r="L10" s="56">
        <v>0.27781051608910245</v>
      </c>
      <c r="N10" s="292">
        <v>-577.83789697999782</v>
      </c>
    </row>
    <row r="11" spans="1:14" s="287" customFormat="1" ht="15" customHeight="1" x14ac:dyDescent="0.25">
      <c r="A11" s="293"/>
      <c r="B11" s="294" t="s">
        <v>137</v>
      </c>
      <c r="D11" s="295">
        <v>1300</v>
      </c>
      <c r="E11" s="295">
        <v>1355</v>
      </c>
      <c r="F11" s="296">
        <v>55</v>
      </c>
      <c r="G11" s="62">
        <v>4.2307692307692379E-2</v>
      </c>
      <c r="H11" s="297"/>
      <c r="I11" s="295">
        <v>1300</v>
      </c>
      <c r="J11" s="295">
        <v>1355</v>
      </c>
      <c r="K11" s="296">
        <v>55</v>
      </c>
      <c r="L11" s="62">
        <v>4.2307692307692379E-2</v>
      </c>
      <c r="M11" s="297"/>
      <c r="N11" s="296">
        <v>0</v>
      </c>
    </row>
    <row r="12" spans="1:14" s="287" customFormat="1" ht="15" customHeight="1" x14ac:dyDescent="0.25">
      <c r="A12" s="293"/>
      <c r="B12" s="294" t="s">
        <v>168</v>
      </c>
      <c r="D12" s="295">
        <v>2191.3615735699996</v>
      </c>
      <c r="E12" s="295">
        <v>2129.34</v>
      </c>
      <c r="F12" s="296">
        <v>-62.021573569999418</v>
      </c>
      <c r="G12" s="62">
        <v>-2.8302756750890112E-2</v>
      </c>
      <c r="H12" s="297"/>
      <c r="I12" s="295">
        <v>2191.36157357</v>
      </c>
      <c r="J12" s="295">
        <v>2103.8065858</v>
      </c>
      <c r="K12" s="296">
        <v>-87.554987770000025</v>
      </c>
      <c r="L12" s="62">
        <v>-3.9954605769308094E-2</v>
      </c>
      <c r="M12" s="297"/>
      <c r="N12" s="296">
        <v>-25.533414200000152</v>
      </c>
    </row>
    <row r="13" spans="1:14" s="287" customFormat="1" ht="15" customHeight="1" x14ac:dyDescent="0.25">
      <c r="A13" s="293"/>
      <c r="B13" s="294" t="s">
        <v>138</v>
      </c>
      <c r="D13" s="295">
        <v>198.70687574999999</v>
      </c>
      <c r="E13" s="295">
        <v>259.95500000000004</v>
      </c>
      <c r="F13" s="296">
        <v>61.248124250000046</v>
      </c>
      <c r="G13" s="62">
        <v>0.3082335425929521</v>
      </c>
      <c r="H13" s="297"/>
      <c r="I13" s="295">
        <v>198.70687574999999</v>
      </c>
      <c r="J13" s="295">
        <v>46.323384079999997</v>
      </c>
      <c r="K13" s="296">
        <v>-152.38349167000001</v>
      </c>
      <c r="L13" s="62">
        <v>-0.76687578673281009</v>
      </c>
      <c r="M13" s="297"/>
      <c r="N13" s="296">
        <v>-213.63161592000006</v>
      </c>
    </row>
    <row r="14" spans="1:14" s="287" customFormat="1" ht="15" customHeight="1" x14ac:dyDescent="0.25">
      <c r="A14" s="293"/>
      <c r="B14" s="294" t="s">
        <v>139</v>
      </c>
      <c r="D14" s="295">
        <v>1281.8181317799999</v>
      </c>
      <c r="E14" s="295">
        <v>1475.9</v>
      </c>
      <c r="F14" s="296">
        <v>194.08186822000016</v>
      </c>
      <c r="G14" s="62">
        <v>0.15141139246523827</v>
      </c>
      <c r="H14" s="297"/>
      <c r="I14" s="295">
        <v>1281.8181317799999</v>
      </c>
      <c r="J14" s="295">
        <v>1162.4523059599994</v>
      </c>
      <c r="K14" s="296">
        <v>-119.36582582000051</v>
      </c>
      <c r="L14" s="62">
        <v>-9.3122279097614946E-2</v>
      </c>
      <c r="M14" s="297"/>
      <c r="N14" s="296">
        <v>-313.44769404000067</v>
      </c>
    </row>
    <row r="15" spans="1:14" s="287" customFormat="1" ht="15" customHeight="1" x14ac:dyDescent="0.25">
      <c r="A15" s="293"/>
      <c r="B15" s="294" t="s">
        <v>140</v>
      </c>
      <c r="D15" s="295">
        <v>0</v>
      </c>
      <c r="E15" s="295">
        <v>2137</v>
      </c>
      <c r="F15" s="296">
        <v>2137</v>
      </c>
      <c r="G15" s="62" t="s">
        <v>146</v>
      </c>
      <c r="H15" s="297"/>
      <c r="I15" s="295">
        <v>0</v>
      </c>
      <c r="J15" s="295">
        <v>2138.4274839999998</v>
      </c>
      <c r="K15" s="296">
        <v>2138.4274839999998</v>
      </c>
      <c r="L15" s="62" t="s">
        <v>146</v>
      </c>
      <c r="M15" s="297"/>
      <c r="N15" s="296">
        <v>1.4274839999998221</v>
      </c>
    </row>
    <row r="16" spans="1:14" s="287" customFormat="1" ht="15" customHeight="1" x14ac:dyDescent="0.25">
      <c r="A16" s="293"/>
      <c r="B16" s="294" t="s">
        <v>141</v>
      </c>
      <c r="D16" s="295">
        <v>2012.0370841499971</v>
      </c>
      <c r="E16" s="295">
        <v>2144.7740000000031</v>
      </c>
      <c r="F16" s="296">
        <v>132.73691585000597</v>
      </c>
      <c r="G16" s="62">
        <v>6.5971406240795893E-2</v>
      </c>
      <c r="H16" s="297"/>
      <c r="I16" s="295">
        <v>2012.0370841500053</v>
      </c>
      <c r="J16" s="295">
        <v>2118.1213431800061</v>
      </c>
      <c r="K16" s="296">
        <v>106.08425903000079</v>
      </c>
      <c r="L16" s="62">
        <v>5.2724803069331472E-2</v>
      </c>
      <c r="M16" s="297"/>
      <c r="N16" s="296">
        <v>-26.652656819996992</v>
      </c>
    </row>
    <row r="17" spans="1:14" s="287" customFormat="1" ht="15" customHeight="1" x14ac:dyDescent="0.25">
      <c r="A17" s="289" t="s">
        <v>142</v>
      </c>
      <c r="B17" s="294"/>
      <c r="D17" s="290">
        <v>3416.5451300499999</v>
      </c>
      <c r="E17" s="290">
        <v>3168.6600000000008</v>
      </c>
      <c r="F17" s="291">
        <v>-247.88513004999913</v>
      </c>
      <c r="G17" s="56">
        <v>-7.2554326260684143E-2</v>
      </c>
      <c r="I17" s="290">
        <v>3416.5451300499963</v>
      </c>
      <c r="J17" s="290">
        <v>3429.2527690199995</v>
      </c>
      <c r="K17" s="292">
        <v>12.707638970003245</v>
      </c>
      <c r="L17" s="56">
        <v>3.719441273652091E-3</v>
      </c>
      <c r="N17" s="292">
        <v>260.59276901999874</v>
      </c>
    </row>
    <row r="18" spans="1:14" s="287" customFormat="1" ht="15" customHeight="1" x14ac:dyDescent="0.25">
      <c r="A18" s="293"/>
      <c r="B18" s="294" t="s">
        <v>144</v>
      </c>
      <c r="D18" s="295">
        <v>282.80624329</v>
      </c>
      <c r="E18" s="295">
        <v>27</v>
      </c>
      <c r="F18" s="296">
        <v>-255.80624329</v>
      </c>
      <c r="G18" s="62">
        <v>-0.90452827460278806</v>
      </c>
      <c r="H18" s="297"/>
      <c r="I18" s="295">
        <v>282.80624329000005</v>
      </c>
      <c r="J18" s="295">
        <v>182.12055851</v>
      </c>
      <c r="K18" s="296">
        <v>-100.68568478000006</v>
      </c>
      <c r="L18" s="62">
        <v>-0.35602355736097813</v>
      </c>
      <c r="M18" s="297"/>
      <c r="N18" s="296">
        <v>155.12055851</v>
      </c>
    </row>
    <row r="19" spans="1:14" s="287" customFormat="1" ht="15" customHeight="1" x14ac:dyDescent="0.25">
      <c r="A19" s="304" t="s">
        <v>8</v>
      </c>
      <c r="B19" s="304"/>
      <c r="C19" s="304"/>
      <c r="D19" s="305">
        <v>12844.111899239995</v>
      </c>
      <c r="E19" s="305">
        <v>14516.034000000012</v>
      </c>
      <c r="F19" s="306">
        <v>1671.9221007600172</v>
      </c>
      <c r="G19" s="80">
        <v>0.13017031569609316</v>
      </c>
      <c r="H19" s="307"/>
      <c r="I19" s="305">
        <v>12844.111899239972</v>
      </c>
      <c r="J19" s="305">
        <v>14231.580228530034</v>
      </c>
      <c r="K19" s="306">
        <v>1387.4683292900627</v>
      </c>
      <c r="L19" s="80">
        <v>0.10802368744328383</v>
      </c>
      <c r="M19" s="307"/>
      <c r="N19" s="306">
        <v>-284.45377146997816</v>
      </c>
    </row>
    <row r="20" spans="1:14" x14ac:dyDescent="0.2">
      <c r="A20" s="263" t="s">
        <v>145</v>
      </c>
    </row>
    <row r="21" spans="1:14" x14ac:dyDescent="0.2">
      <c r="A21" s="82" t="s">
        <v>147</v>
      </c>
    </row>
  </sheetData>
  <printOptions horizontalCentered="1"/>
  <pageMargins left="0.35433070866141736" right="3.937007874015748E-2" top="0.98425196850393704" bottom="0.98425196850393704" header="0.51181102362204722" footer="0.51181102362204722"/>
  <pageSetup paperSize="9" scale="24" orientation="portrait" r:id="rId1"/>
  <headerFooter alignWithMargins="0"/>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E0CD4-B4EF-47FD-92CE-5B52F88D849E}">
  <sheetPr codeName="Tabelle11"/>
  <dimension ref="A1:J11"/>
  <sheetViews>
    <sheetView showGridLines="0" workbookViewId="0"/>
  </sheetViews>
  <sheetFormatPr baseColWidth="10" defaultRowHeight="15" customHeight="1" x14ac:dyDescent="0.25"/>
  <cols>
    <col min="1" max="2" width="1.875" style="133" customWidth="1"/>
    <col min="3" max="3" width="56.25" style="133" customWidth="1"/>
    <col min="4" max="4" width="10" style="133" customWidth="1"/>
    <col min="5" max="5" width="1.25" style="133" customWidth="1"/>
    <col min="6" max="6" width="10" style="133" customWidth="1"/>
    <col min="7" max="7" width="1.25" style="133" customWidth="1"/>
    <col min="8" max="8" width="10" style="133" customWidth="1"/>
    <col min="9" max="9" width="1.25" style="133" customWidth="1"/>
    <col min="10" max="10" width="10" style="133" customWidth="1"/>
    <col min="11" max="16384" width="11" style="133"/>
  </cols>
  <sheetData>
    <row r="1" spans="1:10" ht="15" customHeight="1" x14ac:dyDescent="0.25">
      <c r="A1" s="133" t="s">
        <v>1888</v>
      </c>
    </row>
    <row r="2" spans="1:10" ht="15" customHeight="1" x14ac:dyDescent="0.25">
      <c r="A2" s="592" t="s">
        <v>962</v>
      </c>
      <c r="B2" s="591"/>
      <c r="C2" s="591"/>
      <c r="D2" s="1049" t="s">
        <v>198</v>
      </c>
      <c r="E2" s="659"/>
      <c r="F2" s="1052" t="s">
        <v>963</v>
      </c>
      <c r="G2" s="1052"/>
      <c r="H2" s="1052"/>
      <c r="I2" s="659"/>
      <c r="J2" s="767" t="s">
        <v>26</v>
      </c>
    </row>
    <row r="3" spans="1:10" ht="15" customHeight="1" x14ac:dyDescent="0.25">
      <c r="A3" s="768" t="s">
        <v>964</v>
      </c>
      <c r="B3" s="768"/>
      <c r="C3" s="768"/>
      <c r="D3" s="1050"/>
      <c r="E3" s="769"/>
      <c r="F3" s="770" t="s">
        <v>24</v>
      </c>
      <c r="G3" s="770"/>
      <c r="H3" s="770" t="s">
        <v>965</v>
      </c>
      <c r="I3" s="770"/>
      <c r="J3" s="771" t="s">
        <v>966</v>
      </c>
    </row>
    <row r="4" spans="1:10" ht="15" customHeight="1" x14ac:dyDescent="0.25">
      <c r="A4" s="772" t="s">
        <v>967</v>
      </c>
      <c r="B4" s="772"/>
      <c r="C4" s="772"/>
      <c r="D4" s="1051"/>
      <c r="E4" s="596"/>
      <c r="F4" s="596">
        <v>2025</v>
      </c>
      <c r="G4" s="596"/>
      <c r="H4" s="596">
        <v>2025</v>
      </c>
      <c r="I4" s="596"/>
      <c r="J4" s="595" t="s">
        <v>965</v>
      </c>
    </row>
    <row r="5" spans="1:10" ht="15" customHeight="1" x14ac:dyDescent="0.25">
      <c r="A5" s="133" t="s">
        <v>968</v>
      </c>
      <c r="D5" s="134">
        <v>40</v>
      </c>
      <c r="E5" s="134"/>
      <c r="F5" s="158">
        <v>130</v>
      </c>
      <c r="G5" s="158"/>
      <c r="H5" s="158">
        <v>114.5</v>
      </c>
      <c r="I5" s="158"/>
      <c r="J5" s="174">
        <f t="shared" ref="J5:J11" si="0">H5-F5</f>
        <v>-15.5</v>
      </c>
    </row>
    <row r="6" spans="1:10" ht="15" customHeight="1" x14ac:dyDescent="0.25">
      <c r="A6" s="773" t="s">
        <v>969</v>
      </c>
      <c r="B6" s="773"/>
      <c r="C6" s="773"/>
      <c r="D6" s="774" t="s">
        <v>970</v>
      </c>
      <c r="E6" s="774"/>
      <c r="F6" s="775">
        <f>SUM(F7:F10)</f>
        <v>557</v>
      </c>
      <c r="G6" s="775"/>
      <c r="H6" s="775">
        <f>SUM(H7:H10)</f>
        <v>520.83708717999991</v>
      </c>
      <c r="I6" s="775"/>
      <c r="J6" s="776">
        <f t="shared" si="0"/>
        <v>-36.162912820000088</v>
      </c>
    </row>
    <row r="7" spans="1:10" ht="15" customHeight="1" x14ac:dyDescent="0.25">
      <c r="B7" s="163" t="s">
        <v>101</v>
      </c>
      <c r="D7" s="164" t="s">
        <v>970</v>
      </c>
      <c r="E7" s="164"/>
      <c r="F7" s="168">
        <v>328.5</v>
      </c>
      <c r="G7" s="168"/>
      <c r="H7" s="168">
        <v>403.7</v>
      </c>
      <c r="I7" s="168"/>
      <c r="J7" s="174">
        <f t="shared" si="0"/>
        <v>75.199999999999989</v>
      </c>
    </row>
    <row r="8" spans="1:10" ht="15" customHeight="1" x14ac:dyDescent="0.25">
      <c r="B8" s="163" t="s">
        <v>971</v>
      </c>
      <c r="D8" s="164">
        <v>40</v>
      </c>
      <c r="E8" s="164"/>
      <c r="F8" s="168">
        <v>177.1</v>
      </c>
      <c r="G8" s="168"/>
      <c r="H8" s="168">
        <v>204.1</v>
      </c>
      <c r="I8" s="168"/>
      <c r="J8" s="174">
        <f t="shared" si="0"/>
        <v>27</v>
      </c>
    </row>
    <row r="9" spans="1:10" ht="15" customHeight="1" x14ac:dyDescent="0.25">
      <c r="B9" s="163" t="s">
        <v>100</v>
      </c>
      <c r="D9" s="164">
        <v>41</v>
      </c>
      <c r="E9" s="164"/>
      <c r="F9" s="168">
        <v>30</v>
      </c>
      <c r="G9" s="168"/>
      <c r="H9" s="168">
        <v>155.53708717999999</v>
      </c>
      <c r="I9" s="168"/>
      <c r="J9" s="174">
        <f t="shared" si="0"/>
        <v>125.53708717999999</v>
      </c>
    </row>
    <row r="10" spans="1:10" ht="15" customHeight="1" x14ac:dyDescent="0.25">
      <c r="B10" s="163" t="s">
        <v>972</v>
      </c>
      <c r="D10" s="164">
        <v>43</v>
      </c>
      <c r="E10" s="164"/>
      <c r="F10" s="168">
        <v>21.4</v>
      </c>
      <c r="G10" s="168"/>
      <c r="H10" s="168">
        <v>-242.5</v>
      </c>
      <c r="I10" s="168"/>
      <c r="J10" s="174">
        <f t="shared" si="0"/>
        <v>-263.89999999999998</v>
      </c>
    </row>
    <row r="11" spans="1:10" ht="15" customHeight="1" x14ac:dyDescent="0.25">
      <c r="A11" s="773" t="s">
        <v>973</v>
      </c>
      <c r="B11" s="773"/>
      <c r="C11" s="773"/>
      <c r="D11" s="774">
        <v>20</v>
      </c>
      <c r="E11" s="774"/>
      <c r="F11" s="775">
        <v>240</v>
      </c>
      <c r="G11" s="775"/>
      <c r="H11" s="775">
        <v>138.13919897</v>
      </c>
      <c r="I11" s="775"/>
      <c r="J11" s="776">
        <f t="shared" si="0"/>
        <v>-101.86080103</v>
      </c>
    </row>
  </sheetData>
  <mergeCells count="2">
    <mergeCell ref="D2:D4"/>
    <mergeCell ref="F2:H2"/>
  </mergeCells>
  <pageMargins left="0.7" right="0.7" top="0.78740157499999996" bottom="0.78740157499999996" header="0.3" footer="0.3"/>
  <pageSetup paperSize="9" orientation="portrait" r:id="rId1"/>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DB253-8F0E-40B4-9E7C-D1115A21A5AE}">
  <sheetPr codeName="Tabelle12"/>
  <dimension ref="A1:P35"/>
  <sheetViews>
    <sheetView showGridLines="0" workbookViewId="0"/>
  </sheetViews>
  <sheetFormatPr baseColWidth="10" defaultRowHeight="15.75" x14ac:dyDescent="0.25"/>
  <sheetData>
    <row r="1" spans="1:16" x14ac:dyDescent="0.25">
      <c r="A1" s="287" t="s">
        <v>1727</v>
      </c>
      <c r="K1" s="675"/>
    </row>
    <row r="2" spans="1:16" ht="15" customHeight="1" x14ac:dyDescent="0.25">
      <c r="A2" s="1053" t="s">
        <v>899</v>
      </c>
      <c r="B2" s="1054"/>
      <c r="C2" s="1054"/>
      <c r="D2" s="696" t="s">
        <v>900</v>
      </c>
      <c r="E2" s="1056" t="s">
        <v>901</v>
      </c>
      <c r="F2" s="1056"/>
      <c r="G2" s="696" t="s">
        <v>900</v>
      </c>
      <c r="H2" s="697" t="s">
        <v>902</v>
      </c>
      <c r="I2" s="697" t="s">
        <v>903</v>
      </c>
      <c r="K2" s="749"/>
    </row>
    <row r="3" spans="1:16" ht="15" customHeight="1" x14ac:dyDescent="0.25">
      <c r="A3" s="1055"/>
      <c r="B3" s="1055"/>
      <c r="C3" s="1055"/>
      <c r="D3" s="698">
        <v>2024</v>
      </c>
      <c r="E3" s="699" t="s">
        <v>904</v>
      </c>
      <c r="F3" s="699" t="s">
        <v>905</v>
      </c>
      <c r="G3" s="700" t="s">
        <v>906</v>
      </c>
      <c r="H3" s="701" t="s">
        <v>907</v>
      </c>
      <c r="I3" s="701" t="s">
        <v>907</v>
      </c>
      <c r="K3" s="675"/>
    </row>
    <row r="4" spans="1:16" ht="15" customHeight="1" x14ac:dyDescent="0.25">
      <c r="A4" s="702" t="s">
        <v>908</v>
      </c>
      <c r="B4" s="702"/>
      <c r="C4" s="703"/>
      <c r="D4" s="704">
        <v>273.19139999999999</v>
      </c>
      <c r="E4" s="705">
        <v>279.44869999999997</v>
      </c>
      <c r="F4" s="705">
        <v>283.2808</v>
      </c>
      <c r="G4" s="704">
        <v>283.00659999999999</v>
      </c>
      <c r="H4" s="706">
        <v>9.8152000000000008</v>
      </c>
      <c r="I4" s="706">
        <v>3.5579000000000001</v>
      </c>
      <c r="K4" s="750"/>
      <c r="L4" s="750"/>
      <c r="M4" s="750"/>
      <c r="N4" s="750"/>
      <c r="O4" s="750"/>
      <c r="P4" s="750"/>
    </row>
    <row r="5" spans="1:16" ht="15" customHeight="1" x14ac:dyDescent="0.25">
      <c r="A5" s="707"/>
      <c r="B5" s="707" t="s">
        <v>6</v>
      </c>
      <c r="C5" s="708"/>
      <c r="D5" s="709">
        <v>7.3407</v>
      </c>
      <c r="E5" s="710">
        <v>8.5990000000000002</v>
      </c>
      <c r="F5" s="710">
        <v>8.5089000000000006</v>
      </c>
      <c r="G5" s="709">
        <v>8.2658000000000005</v>
      </c>
      <c r="H5" s="711">
        <v>0.92510000000000003</v>
      </c>
      <c r="I5" s="711">
        <v>-0.3332</v>
      </c>
      <c r="K5" s="750"/>
      <c r="L5" s="750"/>
      <c r="M5" s="750"/>
      <c r="N5" s="750"/>
      <c r="O5" s="750"/>
      <c r="P5" s="750"/>
    </row>
    <row r="6" spans="1:16" ht="15" customHeight="1" x14ac:dyDescent="0.25">
      <c r="A6" s="702" t="s">
        <v>909</v>
      </c>
      <c r="B6" s="702"/>
      <c r="C6" s="703"/>
      <c r="D6" s="704">
        <v>250.2388</v>
      </c>
      <c r="E6" s="705">
        <v>257.23469999999998</v>
      </c>
      <c r="F6" s="705">
        <v>260.05459999999999</v>
      </c>
      <c r="G6" s="704">
        <v>261.54309999999998</v>
      </c>
      <c r="H6" s="706">
        <v>11.3042</v>
      </c>
      <c r="I6" s="706">
        <v>4.3083999999999998</v>
      </c>
      <c r="K6" s="750"/>
      <c r="L6" s="750"/>
      <c r="M6" s="750"/>
      <c r="N6" s="750"/>
      <c r="O6" s="750"/>
      <c r="P6" s="750"/>
    </row>
    <row r="7" spans="1:16" ht="15" customHeight="1" x14ac:dyDescent="0.25">
      <c r="A7" s="712"/>
      <c r="B7" s="712" t="s">
        <v>910</v>
      </c>
      <c r="C7" s="713"/>
      <c r="D7" s="714">
        <v>216.28800000000001</v>
      </c>
      <c r="E7" s="715">
        <v>222.99170000000001</v>
      </c>
      <c r="F7" s="715">
        <v>224.8383</v>
      </c>
      <c r="G7" s="714">
        <v>227.02799999999999</v>
      </c>
      <c r="H7" s="716">
        <v>10.74</v>
      </c>
      <c r="I7" s="716">
        <v>4.0362999999999998</v>
      </c>
      <c r="K7" s="750"/>
      <c r="L7" s="750"/>
      <c r="M7" s="750"/>
      <c r="N7" s="750"/>
      <c r="O7" s="750"/>
      <c r="P7" s="750"/>
    </row>
    <row r="8" spans="1:16" ht="15" customHeight="1" x14ac:dyDescent="0.25">
      <c r="A8" s="717" t="s">
        <v>911</v>
      </c>
      <c r="B8" s="717"/>
      <c r="C8" s="717"/>
      <c r="D8" s="718">
        <v>-22.9526</v>
      </c>
      <c r="E8" s="719">
        <v>-22.213999999999999</v>
      </c>
      <c r="F8" s="719">
        <v>-23.226099999999999</v>
      </c>
      <c r="G8" s="718">
        <v>-21.4635</v>
      </c>
      <c r="H8" s="720">
        <v>1.4891000000000001</v>
      </c>
      <c r="I8" s="720">
        <v>0.75049999999999994</v>
      </c>
      <c r="K8" s="750"/>
      <c r="L8" s="750"/>
      <c r="M8" s="750"/>
      <c r="N8" s="750"/>
      <c r="O8" s="750"/>
      <c r="P8" s="750"/>
    </row>
    <row r="9" spans="1:16" ht="15" customHeight="1" x14ac:dyDescent="0.25">
      <c r="A9" s="703"/>
      <c r="B9" s="707" t="s">
        <v>912</v>
      </c>
      <c r="C9" s="703"/>
      <c r="D9" s="722">
        <v>-16.6859</v>
      </c>
      <c r="E9" s="705">
        <v>-17.270399999999999</v>
      </c>
      <c r="F9" s="705">
        <v>-16.4634</v>
      </c>
      <c r="G9" s="722">
        <v>-15.1884</v>
      </c>
      <c r="H9" s="711">
        <v>1.4975000000000001</v>
      </c>
      <c r="I9" s="711">
        <v>2.0819999999999999</v>
      </c>
      <c r="J9" s="723"/>
      <c r="K9" s="750"/>
      <c r="L9" s="750"/>
      <c r="M9" s="750"/>
      <c r="N9" s="750"/>
      <c r="O9" s="750"/>
      <c r="P9" s="750"/>
    </row>
    <row r="10" spans="1:16" ht="15" customHeight="1" x14ac:dyDescent="0.25">
      <c r="A10" s="703"/>
      <c r="B10" s="707" t="s">
        <v>913</v>
      </c>
      <c r="C10" s="703"/>
      <c r="D10" s="722">
        <v>-5.3902000000000001</v>
      </c>
      <c r="E10" s="705">
        <v>-4.8285999999999998</v>
      </c>
      <c r="F10" s="705">
        <v>-6.2065999999999999</v>
      </c>
      <c r="G10" s="722">
        <v>-5.6313000000000004</v>
      </c>
      <c r="H10" s="711">
        <v>-0.24110000000000001</v>
      </c>
      <c r="I10" s="711">
        <v>-0.80269999999999997</v>
      </c>
      <c r="K10" s="750"/>
      <c r="L10" s="750"/>
      <c r="M10" s="750"/>
      <c r="N10" s="750"/>
      <c r="O10" s="750"/>
      <c r="P10" s="750"/>
    </row>
    <row r="11" spans="1:16" ht="15" customHeight="1" x14ac:dyDescent="0.25">
      <c r="A11" s="703"/>
      <c r="B11" s="707" t="s">
        <v>914</v>
      </c>
      <c r="C11" s="703"/>
      <c r="D11" s="722">
        <v>-0.87649999999999995</v>
      </c>
      <c r="E11" s="705">
        <v>-0.115</v>
      </c>
      <c r="F11" s="705">
        <v>-0.55610000000000004</v>
      </c>
      <c r="G11" s="722">
        <v>-0.64380000000000004</v>
      </c>
      <c r="H11" s="711">
        <v>0.2326</v>
      </c>
      <c r="I11" s="711">
        <v>-0.52880000000000005</v>
      </c>
      <c r="K11" s="750"/>
      <c r="L11" s="750"/>
      <c r="M11" s="750"/>
      <c r="N11" s="750"/>
      <c r="O11" s="750"/>
      <c r="P11" s="750"/>
    </row>
    <row r="12" spans="1:16" ht="3.75" customHeight="1" x14ac:dyDescent="0.25">
      <c r="A12" s="703"/>
      <c r="B12" s="707"/>
      <c r="C12" s="703"/>
      <c r="D12" s="722"/>
      <c r="E12" s="711"/>
      <c r="F12" s="711"/>
      <c r="G12" s="722"/>
      <c r="H12" s="711"/>
      <c r="I12" s="711"/>
      <c r="K12" s="750"/>
      <c r="L12" s="750"/>
      <c r="M12" s="750"/>
      <c r="N12" s="750"/>
      <c r="O12" s="750"/>
      <c r="P12" s="750"/>
    </row>
    <row r="13" spans="1:16" ht="15" customHeight="1" x14ac:dyDescent="0.25">
      <c r="A13" s="724" t="s">
        <v>915</v>
      </c>
      <c r="B13" s="703"/>
      <c r="C13" s="703"/>
      <c r="D13" s="725">
        <v>-15.6119</v>
      </c>
      <c r="E13" s="726">
        <v>-13.615</v>
      </c>
      <c r="F13" s="726">
        <v>-14.7172</v>
      </c>
      <c r="G13" s="725">
        <v>-13.197699999999999</v>
      </c>
      <c r="H13" s="727">
        <v>2.4142000000000001</v>
      </c>
      <c r="I13" s="727">
        <v>0.4173</v>
      </c>
      <c r="K13" s="750"/>
      <c r="L13" s="750"/>
      <c r="M13" s="750"/>
      <c r="N13" s="750"/>
      <c r="O13" s="750"/>
      <c r="P13" s="750"/>
    </row>
    <row r="14" spans="1:16" ht="3.75" customHeight="1" x14ac:dyDescent="0.25">
      <c r="A14" s="724"/>
      <c r="B14" s="703"/>
      <c r="C14" s="703"/>
      <c r="D14" s="728"/>
      <c r="E14" s="726"/>
      <c r="F14" s="726"/>
      <c r="G14" s="728"/>
      <c r="H14" s="729"/>
      <c r="I14" s="727"/>
      <c r="K14" s="750"/>
      <c r="L14" s="750"/>
      <c r="M14" s="750"/>
      <c r="N14" s="750"/>
      <c r="O14" s="750"/>
      <c r="P14" s="750"/>
    </row>
    <row r="15" spans="1:16" ht="15" customHeight="1" x14ac:dyDescent="0.25">
      <c r="A15" s="730" t="s">
        <v>916</v>
      </c>
      <c r="B15" s="731"/>
      <c r="C15" s="731"/>
      <c r="D15" s="732">
        <v>395.05110000000002</v>
      </c>
      <c r="E15" s="733">
        <v>417.00049999999999</v>
      </c>
      <c r="F15" s="733">
        <v>417.68790000000001</v>
      </c>
      <c r="G15" s="732">
        <v>418.07850000000002</v>
      </c>
      <c r="H15" s="734">
        <v>23.0274</v>
      </c>
      <c r="I15" s="734">
        <v>1.0780000000000001</v>
      </c>
      <c r="K15" s="750"/>
      <c r="L15" s="750"/>
      <c r="M15" s="750"/>
      <c r="N15" s="750"/>
      <c r="O15" s="750"/>
      <c r="P15" s="750"/>
    </row>
    <row r="16" spans="1:16" ht="7.5" customHeight="1" x14ac:dyDescent="0.25"/>
    <row r="17" spans="1:16" ht="15" customHeight="1" x14ac:dyDescent="0.25">
      <c r="A17" s="1053" t="s">
        <v>917</v>
      </c>
      <c r="B17" s="1054"/>
      <c r="C17" s="1054"/>
      <c r="D17" s="696" t="s">
        <v>900</v>
      </c>
      <c r="E17" s="1056" t="s">
        <v>901</v>
      </c>
      <c r="F17" s="1056"/>
      <c r="G17" s="696" t="s">
        <v>900</v>
      </c>
      <c r="H17" s="697" t="s">
        <v>902</v>
      </c>
      <c r="I17" s="697" t="s">
        <v>903</v>
      </c>
    </row>
    <row r="18" spans="1:16" ht="15" customHeight="1" x14ac:dyDescent="0.25">
      <c r="A18" s="1055"/>
      <c r="B18" s="1055"/>
      <c r="C18" s="1055"/>
      <c r="D18" s="698">
        <v>2024</v>
      </c>
      <c r="E18" s="699" t="s">
        <v>904</v>
      </c>
      <c r="F18" s="699" t="s">
        <v>905</v>
      </c>
      <c r="G18" s="700" t="s">
        <v>906</v>
      </c>
      <c r="H18" s="701" t="s">
        <v>907</v>
      </c>
      <c r="I18" s="701" t="s">
        <v>907</v>
      </c>
    </row>
    <row r="19" spans="1:16" ht="15" customHeight="1" x14ac:dyDescent="0.25">
      <c r="A19" s="702" t="s">
        <v>908</v>
      </c>
      <c r="B19" s="702"/>
      <c r="C19" s="703"/>
      <c r="D19" s="704">
        <v>55.292099999999998</v>
      </c>
      <c r="E19" s="705">
        <v>56.755899999999997</v>
      </c>
      <c r="F19" s="705">
        <v>55.377800000000001</v>
      </c>
      <c r="G19" s="704">
        <v>55.187100000000001</v>
      </c>
      <c r="H19" s="706">
        <v>-0.105</v>
      </c>
      <c r="I19" s="706">
        <v>-1.5688</v>
      </c>
      <c r="K19" s="750"/>
      <c r="L19" s="750"/>
      <c r="M19" s="750"/>
      <c r="N19" s="750"/>
      <c r="O19" s="750"/>
      <c r="P19" s="750"/>
    </row>
    <row r="20" spans="1:16" ht="15" customHeight="1" x14ac:dyDescent="0.25">
      <c r="A20" s="707"/>
      <c r="B20" s="707" t="s">
        <v>6</v>
      </c>
      <c r="C20" s="708"/>
      <c r="D20" s="709">
        <v>1.4857</v>
      </c>
      <c r="E20" s="710">
        <v>1.7464999999999999</v>
      </c>
      <c r="F20" s="710">
        <v>1.6634</v>
      </c>
      <c r="G20" s="709">
        <v>1.6119000000000001</v>
      </c>
      <c r="H20" s="711">
        <v>0.12609999999999999</v>
      </c>
      <c r="I20" s="711">
        <v>-0.1346</v>
      </c>
      <c r="K20" s="750"/>
      <c r="L20" s="750"/>
      <c r="M20" s="750"/>
      <c r="N20" s="750"/>
      <c r="O20" s="750"/>
      <c r="P20" s="750"/>
    </row>
    <row r="21" spans="1:16" ht="15" customHeight="1" x14ac:dyDescent="0.25">
      <c r="A21" s="702" t="s">
        <v>909</v>
      </c>
      <c r="B21" s="702"/>
      <c r="C21" s="703"/>
      <c r="D21" s="704">
        <v>50.646700000000003</v>
      </c>
      <c r="E21" s="705">
        <v>52.244300000000003</v>
      </c>
      <c r="F21" s="705">
        <v>50.837400000000002</v>
      </c>
      <c r="G21" s="704">
        <v>51.001600000000003</v>
      </c>
      <c r="H21" s="706">
        <v>0.35499999999999998</v>
      </c>
      <c r="I21" s="706">
        <v>-1.2425999999999999</v>
      </c>
      <c r="K21" s="750"/>
      <c r="L21" s="750"/>
      <c r="M21" s="750"/>
      <c r="N21" s="750"/>
      <c r="O21" s="750"/>
      <c r="P21" s="750"/>
    </row>
    <row r="22" spans="1:16" ht="15" customHeight="1" x14ac:dyDescent="0.25">
      <c r="A22" s="712"/>
      <c r="B22" s="712" t="s">
        <v>910</v>
      </c>
      <c r="C22" s="713"/>
      <c r="D22" s="714">
        <v>43.775199999999998</v>
      </c>
      <c r="E22" s="715">
        <v>45.289499999999997</v>
      </c>
      <c r="F22" s="715">
        <v>43.953000000000003</v>
      </c>
      <c r="G22" s="714">
        <v>44.271099999999997</v>
      </c>
      <c r="H22" s="716">
        <v>0.49590000000000001</v>
      </c>
      <c r="I22" s="716">
        <v>-1.0184</v>
      </c>
      <c r="K22" s="750"/>
      <c r="L22" s="750"/>
      <c r="M22" s="750"/>
      <c r="N22" s="750"/>
      <c r="O22" s="750"/>
      <c r="P22" s="750"/>
    </row>
    <row r="23" spans="1:16" ht="15" customHeight="1" x14ac:dyDescent="0.25">
      <c r="A23" s="717" t="s">
        <v>911</v>
      </c>
      <c r="B23" s="717"/>
      <c r="C23" s="717"/>
      <c r="D23" s="718">
        <v>-4.6455000000000002</v>
      </c>
      <c r="E23" s="719">
        <v>-4.5117000000000003</v>
      </c>
      <c r="F23" s="719">
        <v>-4.5404</v>
      </c>
      <c r="G23" s="718">
        <v>-4.1855000000000002</v>
      </c>
      <c r="H23" s="720">
        <v>0.46</v>
      </c>
      <c r="I23" s="720">
        <v>0.32619999999999999</v>
      </c>
      <c r="K23" s="750"/>
      <c r="L23" s="750"/>
      <c r="M23" s="750"/>
      <c r="N23" s="750"/>
      <c r="O23" s="750"/>
      <c r="P23" s="750"/>
    </row>
    <row r="24" spans="1:16" ht="15" customHeight="1" x14ac:dyDescent="0.25">
      <c r="A24" s="703"/>
      <c r="B24" s="707" t="s">
        <v>912</v>
      </c>
      <c r="C24" s="703"/>
      <c r="D24" s="722">
        <v>-3.3771</v>
      </c>
      <c r="E24" s="710">
        <v>-3.5076000000000001</v>
      </c>
      <c r="F24" s="710">
        <v>-3.2183999999999999</v>
      </c>
      <c r="G24" s="722">
        <v>-2.9618000000000002</v>
      </c>
      <c r="H24" s="711">
        <v>0.4153</v>
      </c>
      <c r="I24" s="711">
        <v>0.54579999999999995</v>
      </c>
      <c r="K24" s="750"/>
      <c r="L24" s="750"/>
      <c r="M24" s="750"/>
      <c r="N24" s="750"/>
      <c r="O24" s="750"/>
      <c r="P24" s="750"/>
    </row>
    <row r="25" spans="1:16" ht="15" customHeight="1" x14ac:dyDescent="0.25">
      <c r="A25" s="703"/>
      <c r="B25" s="707" t="s">
        <v>913</v>
      </c>
      <c r="C25" s="703"/>
      <c r="D25" s="722">
        <v>-1.0909</v>
      </c>
      <c r="E25" s="710">
        <v>-0.98070000000000002</v>
      </c>
      <c r="F25" s="710">
        <v>-1.2133</v>
      </c>
      <c r="G25" s="722">
        <v>-1.0981000000000001</v>
      </c>
      <c r="H25" s="711">
        <v>-7.1999999999999998E-3</v>
      </c>
      <c r="I25" s="711">
        <v>-0.1174</v>
      </c>
      <c r="K25" s="750"/>
      <c r="L25" s="750"/>
      <c r="M25" s="750"/>
      <c r="N25" s="750"/>
      <c r="O25" s="750"/>
      <c r="P25" s="750"/>
    </row>
    <row r="26" spans="1:16" ht="15" customHeight="1" x14ac:dyDescent="0.25">
      <c r="A26" s="703"/>
      <c r="B26" s="707" t="s">
        <v>914</v>
      </c>
      <c r="C26" s="703"/>
      <c r="D26" s="722">
        <v>-0.1774</v>
      </c>
      <c r="E26" s="735">
        <v>-2.3400000000000001E-2</v>
      </c>
      <c r="F26" s="710">
        <v>-0.1087</v>
      </c>
      <c r="G26" s="722">
        <v>-0.1255</v>
      </c>
      <c r="H26" s="711">
        <v>5.1799999999999999E-2</v>
      </c>
      <c r="I26" s="711">
        <v>-0.1022</v>
      </c>
      <c r="K26" s="750"/>
      <c r="L26" s="750"/>
      <c r="M26" s="750"/>
      <c r="N26" s="750"/>
      <c r="O26" s="750"/>
      <c r="P26" s="750"/>
    </row>
    <row r="27" spans="1:16" ht="3.75" customHeight="1" x14ac:dyDescent="0.25">
      <c r="A27" s="702"/>
      <c r="B27" s="702"/>
      <c r="C27" s="702"/>
      <c r="D27" s="704"/>
      <c r="E27" s="705"/>
      <c r="F27" s="705"/>
      <c r="G27" s="704"/>
      <c r="H27" s="711"/>
      <c r="I27" s="711"/>
      <c r="K27" s="750"/>
      <c r="L27" s="750"/>
      <c r="M27" s="750"/>
      <c r="N27" s="750"/>
      <c r="O27" s="750"/>
      <c r="P27" s="750"/>
    </row>
    <row r="28" spans="1:16" ht="15" customHeight="1" x14ac:dyDescent="0.25">
      <c r="A28" s="724" t="s">
        <v>915</v>
      </c>
      <c r="B28" s="703"/>
      <c r="C28" s="703"/>
      <c r="D28" s="728">
        <v>-3.1597</v>
      </c>
      <c r="E28" s="726">
        <v>-2.7652000000000001</v>
      </c>
      <c r="F28" s="726">
        <v>-2.8769999999999998</v>
      </c>
      <c r="G28" s="728">
        <v>-2.5735999999999999</v>
      </c>
      <c r="H28" s="727">
        <v>0.58609999999999995</v>
      </c>
      <c r="I28" s="727">
        <v>0.19159999999999999</v>
      </c>
      <c r="K28" s="750"/>
      <c r="L28" s="750"/>
      <c r="M28" s="750"/>
      <c r="N28" s="750"/>
      <c r="O28" s="750"/>
      <c r="P28" s="750"/>
    </row>
    <row r="29" spans="1:16" ht="3.75" customHeight="1" x14ac:dyDescent="0.25">
      <c r="A29" s="724"/>
      <c r="B29" s="703"/>
      <c r="C29" s="703"/>
      <c r="D29" s="736"/>
      <c r="E29" s="737"/>
      <c r="F29" s="737"/>
      <c r="G29" s="736"/>
      <c r="H29" s="729"/>
      <c r="I29" s="729"/>
      <c r="K29" s="750"/>
      <c r="L29" s="750"/>
      <c r="M29" s="750"/>
      <c r="N29" s="750"/>
      <c r="O29" s="750"/>
      <c r="P29" s="750"/>
    </row>
    <row r="30" spans="1:16" ht="15" customHeight="1" x14ac:dyDescent="0.25">
      <c r="A30" s="730" t="s">
        <v>918</v>
      </c>
      <c r="B30" s="731"/>
      <c r="C30" s="731"/>
      <c r="D30" s="732">
        <v>79.955699999999993</v>
      </c>
      <c r="E30" s="733">
        <v>84.692700000000002</v>
      </c>
      <c r="F30" s="733">
        <v>81.652699999999996</v>
      </c>
      <c r="G30" s="732">
        <v>81.526499999999999</v>
      </c>
      <c r="H30" s="734">
        <v>1.5708</v>
      </c>
      <c r="I30" s="734">
        <v>-3.1661999999999999</v>
      </c>
      <c r="J30" s="721"/>
      <c r="K30" s="750"/>
      <c r="L30" s="750"/>
      <c r="M30" s="750"/>
      <c r="N30" s="750"/>
      <c r="O30" s="750"/>
      <c r="P30" s="750"/>
    </row>
    <row r="31" spans="1:16" ht="15" customHeight="1" x14ac:dyDescent="0.25">
      <c r="A31" s="738"/>
      <c r="B31" s="739" t="s">
        <v>919</v>
      </c>
      <c r="C31" s="740"/>
      <c r="D31" s="741">
        <v>2.1840999999999999</v>
      </c>
      <c r="E31" s="742">
        <v>4.7370000000000001</v>
      </c>
      <c r="F31" s="742">
        <v>1.6970000000000001</v>
      </c>
      <c r="G31" s="741">
        <v>1.5708</v>
      </c>
      <c r="H31" s="742">
        <v>-0.61329999999999996</v>
      </c>
      <c r="I31" s="742">
        <v>-3.1661999999999999</v>
      </c>
      <c r="K31" s="750"/>
      <c r="L31" s="750"/>
      <c r="M31" s="750"/>
      <c r="N31" s="750"/>
      <c r="O31" s="750"/>
      <c r="P31" s="750"/>
    </row>
    <row r="32" spans="1:16" ht="7.5" customHeight="1" x14ac:dyDescent="0.25">
      <c r="A32" s="743"/>
      <c r="B32" s="707"/>
      <c r="C32" s="703"/>
      <c r="D32" s="722"/>
      <c r="E32" s="711"/>
      <c r="F32" s="711"/>
      <c r="G32" s="722"/>
      <c r="H32" s="711"/>
      <c r="I32" s="711"/>
      <c r="K32" s="750"/>
      <c r="L32" s="750"/>
      <c r="M32" s="750"/>
      <c r="N32" s="750"/>
      <c r="O32" s="750"/>
      <c r="P32" s="750"/>
    </row>
    <row r="33" spans="1:16" ht="15" customHeight="1" x14ac:dyDescent="0.25">
      <c r="A33" s="580"/>
      <c r="B33" s="580" t="s">
        <v>920</v>
      </c>
      <c r="C33" s="580"/>
      <c r="D33" s="704">
        <v>4.742</v>
      </c>
      <c r="E33" s="706">
        <v>4.4579000000000004</v>
      </c>
      <c r="F33" s="706">
        <v>4.4252000000000002</v>
      </c>
      <c r="G33" s="704">
        <v>4.4904000000000002</v>
      </c>
      <c r="H33" s="711">
        <v>-0.25159999999999999</v>
      </c>
      <c r="I33" s="711">
        <v>3.2500000000000001E-2</v>
      </c>
      <c r="K33" s="750"/>
      <c r="L33" s="750"/>
      <c r="M33" s="750"/>
      <c r="N33" s="750"/>
      <c r="O33" s="750"/>
      <c r="P33" s="750"/>
    </row>
    <row r="34" spans="1:16" ht="15" customHeight="1" x14ac:dyDescent="0.25">
      <c r="A34" s="744"/>
      <c r="B34" s="744" t="s">
        <v>921</v>
      </c>
      <c r="C34" s="744"/>
      <c r="D34" s="745">
        <v>-2.5579000000000001</v>
      </c>
      <c r="E34" s="746">
        <v>0.27910000000000001</v>
      </c>
      <c r="F34" s="746">
        <v>-2.7282000000000002</v>
      </c>
      <c r="G34" s="745">
        <v>-2.9196</v>
      </c>
      <c r="H34" s="716">
        <v>-0.36170000000000002</v>
      </c>
      <c r="I34" s="716">
        <v>-3.1987000000000001</v>
      </c>
      <c r="K34" s="750"/>
      <c r="L34" s="750"/>
      <c r="M34" s="750"/>
      <c r="N34" s="750"/>
      <c r="O34" s="750"/>
      <c r="P34" s="750"/>
    </row>
    <row r="35" spans="1:16" ht="15" customHeight="1" x14ac:dyDescent="0.25">
      <c r="A35" s="747" t="s">
        <v>922</v>
      </c>
      <c r="B35" s="748"/>
      <c r="C35" s="748"/>
      <c r="D35" s="748"/>
      <c r="E35" s="748"/>
      <c r="F35" s="748"/>
      <c r="G35" s="748"/>
      <c r="H35" s="748"/>
      <c r="I35" s="748"/>
    </row>
  </sheetData>
  <mergeCells count="4">
    <mergeCell ref="A2:C3"/>
    <mergeCell ref="E2:F2"/>
    <mergeCell ref="A17:C18"/>
    <mergeCell ref="E17:F17"/>
  </mergeCells>
  <pageMargins left="0.7" right="0.7" top="0.78740157499999996" bottom="0.78740157499999996" header="0.3" footer="0.3"/>
  <pageSetup paperSize="9" orientation="portrait"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D0885-6FA3-43EC-A05F-7708803DEC79}">
  <sheetPr codeName="Tabelle53"/>
  <dimension ref="A1:F11"/>
  <sheetViews>
    <sheetView showGridLines="0" workbookViewId="0"/>
  </sheetViews>
  <sheetFormatPr baseColWidth="10" defaultRowHeight="12.75" x14ac:dyDescent="0.2"/>
  <cols>
    <col min="1" max="1" width="1.875" style="1" customWidth="1"/>
    <col min="2" max="2" width="20.375" style="1" customWidth="1"/>
    <col min="3" max="3" width="44.5" style="1" customWidth="1"/>
    <col min="4" max="6" width="7.5" style="1" customWidth="1"/>
    <col min="7" max="16384" width="11" style="1"/>
  </cols>
  <sheetData>
    <row r="1" spans="1:6" s="97" customFormat="1" ht="15" customHeight="1" x14ac:dyDescent="0.25">
      <c r="A1" s="619" t="s">
        <v>842</v>
      </c>
    </row>
    <row r="2" spans="1:6" ht="15" customHeight="1" x14ac:dyDescent="0.2">
      <c r="A2" s="2" t="s">
        <v>12</v>
      </c>
      <c r="B2" s="2"/>
      <c r="C2" s="3"/>
      <c r="D2" s="3" t="s">
        <v>13</v>
      </c>
      <c r="E2" s="3" t="s">
        <v>14</v>
      </c>
      <c r="F2" s="4" t="s">
        <v>3</v>
      </c>
    </row>
    <row r="3" spans="1:6" ht="15" customHeight="1" x14ac:dyDescent="0.2">
      <c r="A3" s="5" t="s">
        <v>4</v>
      </c>
      <c r="B3" s="5"/>
      <c r="C3" s="5"/>
      <c r="D3" s="6">
        <v>105.10105599999997</v>
      </c>
      <c r="E3" s="6">
        <v>123.23341900000001</v>
      </c>
      <c r="F3" s="7">
        <v>-18.132363000000041</v>
      </c>
    </row>
    <row r="4" spans="1:6" ht="15" customHeight="1" x14ac:dyDescent="0.2">
      <c r="A4" s="8"/>
      <c r="B4" s="9" t="s">
        <v>1785</v>
      </c>
      <c r="C4" s="9"/>
      <c r="D4" s="10">
        <v>1.9732104971698021</v>
      </c>
      <c r="E4" s="10">
        <v>-1.7654550467301391</v>
      </c>
      <c r="F4" s="11">
        <v>3.7386655438999412</v>
      </c>
    </row>
    <row r="5" spans="1:6" ht="15" customHeight="1" x14ac:dyDescent="0.2">
      <c r="B5" s="12" t="s">
        <v>15</v>
      </c>
      <c r="C5" s="13" t="s">
        <v>16</v>
      </c>
      <c r="D5" s="14">
        <v>2.2576642686399708</v>
      </c>
      <c r="E5" s="14">
        <v>0.31992179261000331</v>
      </c>
      <c r="F5" s="15">
        <v>1.9377424760299675</v>
      </c>
    </row>
    <row r="6" spans="1:6" ht="15" customHeight="1" x14ac:dyDescent="0.2">
      <c r="B6" s="12" t="s">
        <v>6</v>
      </c>
      <c r="C6" s="13" t="s">
        <v>17</v>
      </c>
      <c r="D6" s="14">
        <v>0</v>
      </c>
      <c r="E6" s="14">
        <v>-1.5605668749700001</v>
      </c>
      <c r="F6" s="15">
        <v>1.5605668749700001</v>
      </c>
    </row>
    <row r="7" spans="1:6" ht="15" customHeight="1" x14ac:dyDescent="0.2">
      <c r="B7" s="16" t="s">
        <v>18</v>
      </c>
      <c r="C7" s="17" t="s">
        <v>19</v>
      </c>
      <c r="D7" s="14">
        <v>0</v>
      </c>
      <c r="E7" s="14">
        <v>-0.20472015370000052</v>
      </c>
      <c r="F7" s="15">
        <v>0.20472015370000052</v>
      </c>
    </row>
    <row r="8" spans="1:6" ht="15" customHeight="1" x14ac:dyDescent="0.2">
      <c r="B8" s="12" t="s">
        <v>9</v>
      </c>
      <c r="C8" s="17" t="s">
        <v>20</v>
      </c>
      <c r="D8" s="14">
        <v>-0.2844392631099808</v>
      </c>
      <c r="E8" s="14">
        <v>-0.33457485983986146</v>
      </c>
      <c r="F8" s="15">
        <v>5.013559672988066E-2</v>
      </c>
    </row>
    <row r="9" spans="1:6" ht="15" customHeight="1" x14ac:dyDescent="0.2">
      <c r="B9" s="12" t="s">
        <v>21</v>
      </c>
      <c r="C9" s="13" t="s">
        <v>22</v>
      </c>
      <c r="D9" s="18">
        <v>0</v>
      </c>
      <c r="E9" s="18">
        <v>1.4489823849945793E-2</v>
      </c>
      <c r="F9" s="19">
        <v>-1.4489823849945793E-2</v>
      </c>
    </row>
    <row r="10" spans="1:6" ht="15" customHeight="1" x14ac:dyDescent="0.2">
      <c r="A10" s="20" t="s">
        <v>10</v>
      </c>
      <c r="B10" s="20"/>
      <c r="C10" s="20"/>
      <c r="D10" s="21">
        <v>107.07426649716977</v>
      </c>
      <c r="E10" s="21">
        <v>121.46796395326987</v>
      </c>
      <c r="F10" s="22">
        <v>-14.393697456100099</v>
      </c>
    </row>
    <row r="11" spans="1:6" ht="15" customHeight="1" x14ac:dyDescent="0.2">
      <c r="A11" s="23" t="s">
        <v>23</v>
      </c>
    </row>
  </sheetData>
  <conditionalFormatting sqref="F4:F6">
    <cfRule type="cellIs" dxfId="3" priority="3" operator="greaterThan">
      <formula>0</formula>
    </cfRule>
    <cfRule type="cellIs" dxfId="2" priority="4" operator="lessThan">
      <formula>1</formula>
    </cfRule>
  </conditionalFormatting>
  <conditionalFormatting sqref="F6:F9">
    <cfRule type="cellIs" dxfId="1" priority="1" operator="greaterThan">
      <formula>0</formula>
    </cfRule>
    <cfRule type="cellIs" dxfId="0" priority="2" operator="lessThan">
      <formula>1</formula>
    </cfRule>
  </conditionalFormatting>
  <pageMargins left="0.7" right="0.7" top="0.78740157499999996" bottom="0.78740157499999996" header="0.3" footer="0.3"/>
  <pageSetup paperSize="9" orientation="portrait" r:id="rId1"/>
  <customProperties>
    <customPr name="_pios_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0314F-BA87-4544-B406-895EC1E8446B}">
  <sheetPr codeName="Tabelle5">
    <pageSetUpPr fitToPage="1"/>
  </sheetPr>
  <dimension ref="A1:N31"/>
  <sheetViews>
    <sheetView showGridLines="0" workbookViewId="0"/>
  </sheetViews>
  <sheetFormatPr baseColWidth="10" defaultColWidth="8" defaultRowHeight="15" customHeight="1" x14ac:dyDescent="0.25"/>
  <cols>
    <col min="1" max="2" width="1.875" customWidth="1"/>
    <col min="3" max="3" width="22.5" customWidth="1"/>
    <col min="4" max="4" width="10" customWidth="1"/>
    <col min="5" max="5" width="1.875" customWidth="1"/>
    <col min="6" max="11" width="7.5" customWidth="1"/>
    <col min="12" max="12" width="9.375" customWidth="1"/>
    <col min="13" max="13" width="10.625" bestFit="1" customWidth="1"/>
    <col min="14" max="14" width="10.625" customWidth="1"/>
  </cols>
  <sheetData>
    <row r="1" spans="1:14" s="219" customFormat="1" ht="15" customHeight="1" x14ac:dyDescent="0.25">
      <c r="A1" s="219" t="s">
        <v>1728</v>
      </c>
      <c r="F1" s="634"/>
      <c r="G1" s="634"/>
      <c r="H1" s="634"/>
      <c r="I1" s="634"/>
      <c r="J1" s="634"/>
      <c r="K1" s="634"/>
    </row>
    <row r="2" spans="1:14" ht="15" customHeight="1" x14ac:dyDescent="0.25">
      <c r="A2" s="1059" t="s">
        <v>256</v>
      </c>
      <c r="B2" s="1059"/>
      <c r="C2" s="1059"/>
      <c r="D2" s="1059"/>
      <c r="E2" s="1059"/>
      <c r="F2" s="1061">
        <v>2024</v>
      </c>
      <c r="G2" s="1063" t="s">
        <v>257</v>
      </c>
      <c r="H2" s="1063"/>
      <c r="I2" s="1063"/>
      <c r="J2" s="1063"/>
      <c r="K2" s="1063"/>
      <c r="L2" s="1063"/>
      <c r="M2" s="1057" t="s">
        <v>896</v>
      </c>
      <c r="N2" s="355" t="s">
        <v>258</v>
      </c>
    </row>
    <row r="3" spans="1:14" ht="15" customHeight="1" x14ac:dyDescent="0.25">
      <c r="A3" s="1060"/>
      <c r="B3" s="1060"/>
      <c r="C3" s="1060"/>
      <c r="D3" s="1060"/>
      <c r="E3" s="1060"/>
      <c r="F3" s="1062"/>
      <c r="G3" s="356" t="s">
        <v>259</v>
      </c>
      <c r="H3" s="356" t="s">
        <v>260</v>
      </c>
      <c r="I3" s="357" t="s">
        <v>261</v>
      </c>
      <c r="J3" s="356" t="s">
        <v>262</v>
      </c>
      <c r="K3" s="356" t="s">
        <v>263</v>
      </c>
      <c r="L3" s="356" t="s">
        <v>264</v>
      </c>
      <c r="M3" s="1058"/>
      <c r="N3" s="358" t="s">
        <v>265</v>
      </c>
    </row>
    <row r="4" spans="1:14" ht="15" customHeight="1" x14ac:dyDescent="0.25">
      <c r="A4" s="359" t="s">
        <v>266</v>
      </c>
      <c r="B4" s="360"/>
      <c r="C4" s="360"/>
      <c r="D4" s="360"/>
      <c r="E4" s="360"/>
      <c r="F4" s="360"/>
      <c r="G4" s="361"/>
      <c r="H4" s="361"/>
      <c r="I4" s="362"/>
      <c r="J4" s="361"/>
      <c r="K4" s="363"/>
      <c r="L4" s="363"/>
      <c r="M4" s="360"/>
      <c r="N4" s="364"/>
    </row>
    <row r="5" spans="1:14" ht="15" customHeight="1" x14ac:dyDescent="0.25">
      <c r="A5" s="365" t="s">
        <v>267</v>
      </c>
      <c r="B5" s="366"/>
      <c r="C5" s="365"/>
      <c r="D5" s="367" t="s">
        <v>268</v>
      </c>
      <c r="E5" s="365"/>
      <c r="F5" s="368">
        <v>-0.65908974649896379</v>
      </c>
      <c r="G5" s="369">
        <v>0.96812564201425744</v>
      </c>
      <c r="H5" s="369">
        <v>0.57943279282702065</v>
      </c>
      <c r="I5" s="370">
        <v>-0.26406849374943397</v>
      </c>
      <c r="J5" s="369">
        <v>0</v>
      </c>
      <c r="K5" s="371">
        <v>0.28453060984350032</v>
      </c>
      <c r="L5" s="371">
        <v>0.47253972172809711</v>
      </c>
      <c r="M5" s="372">
        <v>0.61570000000000003</v>
      </c>
      <c r="N5" s="371">
        <f>M5-I5</f>
        <v>0.879768493749434</v>
      </c>
    </row>
    <row r="6" spans="1:14" ht="15" customHeight="1" x14ac:dyDescent="0.25">
      <c r="A6" s="365" t="s">
        <v>269</v>
      </c>
      <c r="B6" s="366"/>
      <c r="C6" s="365"/>
      <c r="D6" s="367" t="s">
        <v>268</v>
      </c>
      <c r="E6" s="365"/>
      <c r="F6" s="368">
        <v>3.4007870852252235</v>
      </c>
      <c r="G6" s="369">
        <v>3.1203830026814074</v>
      </c>
      <c r="H6" s="369">
        <v>2.5139623289898765</v>
      </c>
      <c r="I6" s="370">
        <v>2.1639693298730123</v>
      </c>
      <c r="J6" s="369">
        <v>2.7478832890963645</v>
      </c>
      <c r="K6" s="371">
        <v>3.5326418670898363</v>
      </c>
      <c r="L6" s="371">
        <v>3.6412486928146137</v>
      </c>
      <c r="M6" s="372">
        <v>3.7898947474091593</v>
      </c>
      <c r="N6" s="371">
        <f t="shared" ref="N6:N7" si="0">M6-I6</f>
        <v>1.6259254175361471</v>
      </c>
    </row>
    <row r="7" spans="1:14" ht="15" customHeight="1" x14ac:dyDescent="0.25">
      <c r="A7" s="365" t="s">
        <v>269</v>
      </c>
      <c r="B7" s="366"/>
      <c r="C7" s="365"/>
      <c r="D7" s="367" t="s">
        <v>84</v>
      </c>
      <c r="E7" s="365"/>
      <c r="F7" s="375">
        <v>494.08755613199997</v>
      </c>
      <c r="G7" s="376">
        <v>506.04232300000001</v>
      </c>
      <c r="H7" s="376">
        <v>502.48570599999999</v>
      </c>
      <c r="I7" s="377">
        <v>492.36905611999998</v>
      </c>
      <c r="J7" s="376">
        <v>497.52872003431878</v>
      </c>
      <c r="K7" s="378">
        <v>511.5419</v>
      </c>
      <c r="L7" s="378">
        <v>512.07851281101603</v>
      </c>
      <c r="M7" s="375">
        <v>512.81299999999999</v>
      </c>
      <c r="N7" s="371">
        <f t="shared" si="0"/>
        <v>20.443943880000006</v>
      </c>
    </row>
    <row r="8" spans="1:14" ht="7.5" customHeight="1" x14ac:dyDescent="0.25">
      <c r="A8" s="365"/>
      <c r="B8" s="365"/>
      <c r="C8" s="365"/>
      <c r="D8" s="367"/>
      <c r="E8" s="365"/>
      <c r="F8" s="379"/>
      <c r="G8" s="380"/>
      <c r="H8" s="380"/>
      <c r="I8" s="381"/>
      <c r="J8" s="380"/>
      <c r="K8" s="378"/>
      <c r="L8" s="380"/>
      <c r="M8" s="379"/>
      <c r="N8" s="382"/>
    </row>
    <row r="9" spans="1:14" ht="15" customHeight="1" x14ac:dyDescent="0.25">
      <c r="A9" s="359" t="s">
        <v>270</v>
      </c>
      <c r="B9" s="359"/>
      <c r="C9" s="359"/>
      <c r="D9" s="383"/>
      <c r="E9" s="359"/>
      <c r="F9" s="384"/>
      <c r="G9" s="385"/>
      <c r="H9" s="385"/>
      <c r="I9" s="386"/>
      <c r="J9" s="385"/>
      <c r="K9" s="387"/>
      <c r="L9" s="385"/>
      <c r="M9" s="384"/>
      <c r="N9" s="388"/>
    </row>
    <row r="10" spans="1:14" ht="15" customHeight="1" x14ac:dyDescent="0.25">
      <c r="A10" s="365" t="s">
        <v>271</v>
      </c>
      <c r="B10" s="365"/>
      <c r="C10" s="365"/>
      <c r="D10" s="367" t="s">
        <v>268</v>
      </c>
      <c r="E10" s="365"/>
      <c r="F10" s="368">
        <v>0.98814436450550747</v>
      </c>
      <c r="G10" s="369">
        <v>1.2000000000000881</v>
      </c>
      <c r="H10" s="369">
        <v>0.79999999999968452</v>
      </c>
      <c r="I10" s="370">
        <v>0.20000000000000284</v>
      </c>
      <c r="J10" s="369">
        <v>0.40000000000000568</v>
      </c>
      <c r="K10" s="371">
        <v>0.59997619877123043</v>
      </c>
      <c r="L10" s="371">
        <v>0.70000000000001705</v>
      </c>
      <c r="M10" s="372">
        <v>0.45140369402488262</v>
      </c>
      <c r="N10" s="374">
        <f t="shared" ref="N10:N12" si="1">M10-I10</f>
        <v>0.25140369402487978</v>
      </c>
    </row>
    <row r="11" spans="1:14" ht="15" customHeight="1" x14ac:dyDescent="0.25">
      <c r="A11" s="365" t="s">
        <v>272</v>
      </c>
      <c r="B11" s="365"/>
      <c r="C11" s="365"/>
      <c r="D11" s="367" t="s">
        <v>268</v>
      </c>
      <c r="E11" s="365"/>
      <c r="F11" s="368">
        <v>4.3130187925515351</v>
      </c>
      <c r="G11" s="369">
        <v>3.4954635108479266</v>
      </c>
      <c r="H11" s="369">
        <v>3.0000000000003411</v>
      </c>
      <c r="I11" s="370">
        <v>3</v>
      </c>
      <c r="J11" s="369">
        <v>3.4000000000000199</v>
      </c>
      <c r="K11" s="371">
        <v>4.2000117343637129</v>
      </c>
      <c r="L11" s="371">
        <v>3.8030815109343763</v>
      </c>
      <c r="M11" s="372">
        <v>3.2119093368778886</v>
      </c>
      <c r="N11" s="374">
        <f>M11-I11</f>
        <v>0.2119093368778886</v>
      </c>
    </row>
    <row r="12" spans="1:14" ht="15" customHeight="1" x14ac:dyDescent="0.25">
      <c r="A12" s="365" t="s">
        <v>273</v>
      </c>
      <c r="B12" s="365"/>
      <c r="C12" s="365"/>
      <c r="D12" s="367" t="s">
        <v>268</v>
      </c>
      <c r="E12" s="365"/>
      <c r="F12" s="368">
        <v>7.3650000000000002</v>
      </c>
      <c r="G12" s="369">
        <v>4.0596700869813844</v>
      </c>
      <c r="H12" s="369">
        <v>3.7177691011038405</v>
      </c>
      <c r="I12" s="370">
        <v>3.4952803087356727</v>
      </c>
      <c r="J12" s="369">
        <v>3.3976350686782695</v>
      </c>
      <c r="K12" s="371">
        <v>3.824516822294143</v>
      </c>
      <c r="L12" s="371">
        <v>3.8122545130744356</v>
      </c>
      <c r="M12" s="372">
        <v>3.7536999999999998</v>
      </c>
      <c r="N12" s="389">
        <f t="shared" si="1"/>
        <v>0.25841969126432707</v>
      </c>
    </row>
    <row r="13" spans="1:14" ht="7.5" customHeight="1" x14ac:dyDescent="0.25">
      <c r="A13" s="365"/>
      <c r="B13" s="365"/>
      <c r="C13" s="365"/>
      <c r="D13" s="367"/>
      <c r="E13" s="365"/>
      <c r="F13" s="379"/>
      <c r="G13" s="380"/>
      <c r="H13" s="380"/>
      <c r="I13" s="381"/>
      <c r="J13" s="380"/>
      <c r="K13" s="378"/>
      <c r="L13" s="380"/>
      <c r="M13" s="379"/>
      <c r="N13" s="382"/>
    </row>
    <row r="14" spans="1:14" ht="15" customHeight="1" x14ac:dyDescent="0.25">
      <c r="A14" s="359" t="s">
        <v>274</v>
      </c>
      <c r="B14" s="359"/>
      <c r="C14" s="359"/>
      <c r="D14" s="383"/>
      <c r="E14" s="359"/>
      <c r="F14" s="384"/>
      <c r="G14" s="385"/>
      <c r="H14" s="385"/>
      <c r="I14" s="386"/>
      <c r="J14" s="385"/>
      <c r="K14" s="387"/>
      <c r="L14" s="385"/>
      <c r="M14" s="384"/>
      <c r="N14" s="388"/>
    </row>
    <row r="15" spans="1:14" ht="15" customHeight="1" x14ac:dyDescent="0.25">
      <c r="A15" s="365" t="s">
        <v>275</v>
      </c>
      <c r="B15" s="365"/>
      <c r="C15" s="365"/>
      <c r="D15" s="367" t="s">
        <v>268</v>
      </c>
      <c r="E15" s="365"/>
      <c r="F15" s="368">
        <v>3.8151000000000002</v>
      </c>
      <c r="G15" s="369">
        <v>0.80000000000011084</v>
      </c>
      <c r="H15" s="369">
        <v>0.60000000000002274</v>
      </c>
      <c r="I15" s="370">
        <v>-0.29999999999988347</v>
      </c>
      <c r="J15" s="369">
        <v>0</v>
      </c>
      <c r="K15" s="371">
        <v>0.99999670273065533</v>
      </c>
      <c r="L15" s="371">
        <v>2.7999999999999829</v>
      </c>
      <c r="M15" s="372">
        <v>2.3540999999999999</v>
      </c>
      <c r="N15" s="374">
        <f>M15-I15</f>
        <v>2.6540999999998833</v>
      </c>
    </row>
    <row r="16" spans="1:14" ht="15" customHeight="1" x14ac:dyDescent="0.25">
      <c r="A16" s="365" t="s">
        <v>276</v>
      </c>
      <c r="B16" s="365"/>
      <c r="C16" s="365"/>
      <c r="D16" s="367" t="s">
        <v>268</v>
      </c>
      <c r="E16" s="365"/>
      <c r="F16" s="368">
        <v>8.5411000000000001</v>
      </c>
      <c r="G16" s="369">
        <v>3.3431784217667513</v>
      </c>
      <c r="H16" s="369">
        <v>3.549289392659901</v>
      </c>
      <c r="I16" s="370">
        <v>2.9144341247188947</v>
      </c>
      <c r="J16" s="369">
        <v>3.3782804759540284</v>
      </c>
      <c r="K16" s="371">
        <v>4.7908030628202027</v>
      </c>
      <c r="L16" s="371">
        <v>5.8585465354587143</v>
      </c>
      <c r="M16" s="372">
        <v>5.2839</v>
      </c>
      <c r="N16" s="374">
        <f>M16-I16</f>
        <v>2.3694658752811053</v>
      </c>
    </row>
    <row r="17" spans="1:14" ht="7.5" customHeight="1" x14ac:dyDescent="0.25">
      <c r="A17" s="365"/>
      <c r="B17" s="365"/>
      <c r="C17" s="365"/>
      <c r="D17" s="367"/>
      <c r="E17" s="365"/>
      <c r="F17" s="379"/>
      <c r="G17" s="380"/>
      <c r="H17" s="380"/>
      <c r="I17" s="381"/>
      <c r="J17" s="380"/>
      <c r="K17" s="378"/>
      <c r="L17" s="380"/>
      <c r="M17" s="379"/>
      <c r="N17" s="382"/>
    </row>
    <row r="18" spans="1:14" ht="15" customHeight="1" x14ac:dyDescent="0.25">
      <c r="A18" s="359" t="s">
        <v>277</v>
      </c>
      <c r="B18" s="359"/>
      <c r="C18" s="359"/>
      <c r="D18" s="383"/>
      <c r="E18" s="359"/>
      <c r="F18" s="384"/>
      <c r="G18" s="385"/>
      <c r="H18" s="385"/>
      <c r="I18" s="386"/>
      <c r="J18" s="385"/>
      <c r="K18" s="387"/>
      <c r="L18" s="385"/>
      <c r="M18" s="384"/>
      <c r="N18" s="388"/>
    </row>
    <row r="19" spans="1:14" ht="15" customHeight="1" x14ac:dyDescent="0.25">
      <c r="A19" s="365" t="s">
        <v>278</v>
      </c>
      <c r="B19" s="366"/>
      <c r="C19" s="365"/>
      <c r="D19" s="367" t="s">
        <v>268</v>
      </c>
      <c r="E19" s="365"/>
      <c r="F19" s="368">
        <v>2.9</v>
      </c>
      <c r="G19" s="369">
        <v>2.2000000000000028</v>
      </c>
      <c r="H19" s="369">
        <v>2.3000000000000398</v>
      </c>
      <c r="I19" s="370">
        <v>2.7000000000000171</v>
      </c>
      <c r="J19" s="369">
        <v>2.9000000000000199</v>
      </c>
      <c r="K19" s="371">
        <v>3.4999693272806951</v>
      </c>
      <c r="L19" s="371">
        <v>3.4999999999999858</v>
      </c>
      <c r="M19" s="390">
        <v>3.6</v>
      </c>
      <c r="N19" s="371">
        <f>M19-I19</f>
        <v>0.89999999999998304</v>
      </c>
    </row>
    <row r="20" spans="1:14" ht="7.5" customHeight="1" x14ac:dyDescent="0.25">
      <c r="A20" s="365"/>
      <c r="B20" s="365"/>
      <c r="C20" s="365"/>
      <c r="D20" s="367"/>
      <c r="E20" s="365"/>
      <c r="F20" s="375"/>
      <c r="G20" s="391"/>
      <c r="H20" s="391"/>
      <c r="I20" s="377"/>
      <c r="J20" s="391"/>
      <c r="K20" s="378"/>
      <c r="L20" s="380"/>
      <c r="M20" s="379"/>
      <c r="N20" s="382"/>
    </row>
    <row r="21" spans="1:14" ht="15" customHeight="1" x14ac:dyDescent="0.25">
      <c r="A21" s="359" t="s">
        <v>279</v>
      </c>
      <c r="B21" s="359"/>
      <c r="C21" s="359"/>
      <c r="D21" s="383"/>
      <c r="E21" s="359"/>
      <c r="F21" s="392"/>
      <c r="G21" s="393"/>
      <c r="H21" s="393"/>
      <c r="I21" s="394"/>
      <c r="J21" s="393"/>
      <c r="K21" s="395"/>
      <c r="L21" s="393"/>
      <c r="M21" s="392"/>
      <c r="N21" s="388"/>
    </row>
    <row r="22" spans="1:14" ht="15" customHeight="1" x14ac:dyDescent="0.25">
      <c r="A22" s="365" t="s">
        <v>280</v>
      </c>
      <c r="B22" s="366"/>
      <c r="C22" s="366"/>
      <c r="D22" s="367" t="s">
        <v>33</v>
      </c>
      <c r="E22" s="365"/>
      <c r="F22" s="375">
        <v>7</v>
      </c>
      <c r="G22" s="376">
        <v>7.1724648673082596</v>
      </c>
      <c r="H22" s="376">
        <v>7.3856471104554799</v>
      </c>
      <c r="I22" s="377">
        <v>7.3036144041089601</v>
      </c>
      <c r="J22" s="376">
        <v>7.4626761781722353</v>
      </c>
      <c r="K22" s="378">
        <v>7.4635470000000002</v>
      </c>
      <c r="L22" s="378">
        <v>7.4428175477024405</v>
      </c>
      <c r="M22" s="379">
        <v>7.4</v>
      </c>
      <c r="N22" s="371">
        <f>M22-I22</f>
        <v>9.6385595891040232E-2</v>
      </c>
    </row>
    <row r="23" spans="1:14" ht="15" customHeight="1" x14ac:dyDescent="0.25">
      <c r="A23" s="365" t="s">
        <v>281</v>
      </c>
      <c r="B23" s="366"/>
      <c r="C23" s="366"/>
      <c r="D23" s="367" t="s">
        <v>282</v>
      </c>
      <c r="E23" s="365"/>
      <c r="F23" s="375">
        <v>297.851</v>
      </c>
      <c r="G23" s="376">
        <v>307.77300000000002</v>
      </c>
      <c r="H23" s="376">
        <v>316.77300000000002</v>
      </c>
      <c r="I23" s="377">
        <v>312.851</v>
      </c>
      <c r="J23" s="376">
        <v>319.85133333333334</v>
      </c>
      <c r="K23" s="378">
        <v>319.851</v>
      </c>
      <c r="L23" s="378">
        <v>318.85133333333334</v>
      </c>
      <c r="M23" s="379">
        <v>317.54000000000002</v>
      </c>
      <c r="N23" s="371">
        <f>M23-I23</f>
        <v>4.6890000000000214</v>
      </c>
    </row>
    <row r="24" spans="1:14" ht="15" customHeight="1" x14ac:dyDescent="0.25">
      <c r="A24" s="365" t="s">
        <v>283</v>
      </c>
      <c r="B24" s="366"/>
      <c r="C24" s="365"/>
      <c r="D24" s="367" t="s">
        <v>268</v>
      </c>
      <c r="E24" s="365"/>
      <c r="F24" s="368">
        <v>0.21481788772972354</v>
      </c>
      <c r="G24" s="369">
        <v>0.66727945162973867</v>
      </c>
      <c r="H24" s="369">
        <v>0.35930432010833613</v>
      </c>
      <c r="I24" s="370">
        <v>0.28221238431751772</v>
      </c>
      <c r="J24" s="369">
        <v>0.17958969911113343</v>
      </c>
      <c r="K24" s="371">
        <v>0.17959825100173532</v>
      </c>
      <c r="L24" s="371">
        <v>0.17958969911113343</v>
      </c>
      <c r="M24" s="390">
        <v>0.1781272192142391</v>
      </c>
      <c r="N24" s="371">
        <f t="shared" ref="N24" si="2">M24-I24</f>
        <v>-0.10408516510327862</v>
      </c>
    </row>
    <row r="25" spans="1:14" ht="7.5" customHeight="1" x14ac:dyDescent="0.25">
      <c r="A25" s="365"/>
      <c r="B25" s="365"/>
      <c r="C25" s="365"/>
      <c r="D25" s="367"/>
      <c r="E25" s="365"/>
      <c r="F25" s="379"/>
      <c r="G25" s="380"/>
      <c r="H25" s="380"/>
      <c r="I25" s="381"/>
      <c r="J25" s="380"/>
      <c r="K25" s="378"/>
      <c r="L25" s="380"/>
      <c r="M25" s="379"/>
      <c r="N25" s="382"/>
    </row>
    <row r="26" spans="1:14" ht="15" customHeight="1" x14ac:dyDescent="0.25">
      <c r="A26" s="396" t="s">
        <v>6</v>
      </c>
      <c r="B26" s="397"/>
      <c r="C26" s="397"/>
      <c r="D26" s="398"/>
      <c r="E26" s="397"/>
      <c r="F26" s="392"/>
      <c r="G26" s="393"/>
      <c r="H26" s="393"/>
      <c r="I26" s="394"/>
      <c r="J26" s="393"/>
      <c r="K26" s="395"/>
      <c r="L26" s="393"/>
      <c r="M26" s="392"/>
      <c r="N26" s="388"/>
    </row>
    <row r="27" spans="1:14" ht="15" customHeight="1" x14ac:dyDescent="0.25">
      <c r="A27" s="676" t="s">
        <v>284</v>
      </c>
      <c r="B27" s="677"/>
      <c r="C27" s="677"/>
      <c r="D27" s="678" t="s">
        <v>33</v>
      </c>
      <c r="E27" s="677"/>
      <c r="F27" s="679">
        <v>3.5714025315264402</v>
      </c>
      <c r="G27" s="680">
        <v>2.85</v>
      </c>
      <c r="H27" s="680">
        <v>2.25</v>
      </c>
      <c r="I27" s="681">
        <v>2.2200000000000002</v>
      </c>
      <c r="J27" s="680">
        <v>2.25</v>
      </c>
      <c r="K27" s="682">
        <v>2.1800000000000002</v>
      </c>
      <c r="L27" s="682">
        <v>2.1800000000000002</v>
      </c>
      <c r="M27" s="683">
        <v>2.1800000000000002</v>
      </c>
      <c r="N27" s="684">
        <f>M27-I27</f>
        <v>-4.0000000000000036E-2</v>
      </c>
    </row>
    <row r="28" spans="1:14" ht="15" customHeight="1" x14ac:dyDescent="0.25">
      <c r="A28" s="399" t="s">
        <v>285</v>
      </c>
      <c r="B28" s="400"/>
      <c r="C28" s="397"/>
      <c r="D28" s="401" t="s">
        <v>33</v>
      </c>
      <c r="E28" s="397"/>
      <c r="F28" s="402">
        <v>2.8426883333333302</v>
      </c>
      <c r="G28" s="403">
        <v>2.86</v>
      </c>
      <c r="H28" s="403">
        <v>2.85</v>
      </c>
      <c r="I28" s="404">
        <v>3.24</v>
      </c>
      <c r="J28" s="403">
        <v>3.11</v>
      </c>
      <c r="K28" s="395">
        <v>3.01</v>
      </c>
      <c r="L28" s="395">
        <v>2.98</v>
      </c>
      <c r="M28" s="392">
        <v>2.99</v>
      </c>
      <c r="N28" s="405">
        <f>M28-I28</f>
        <v>-0.25</v>
      </c>
    </row>
    <row r="29" spans="1:14" s="407" customFormat="1" ht="15" customHeight="1" x14ac:dyDescent="0.25">
      <c r="A29" s="406" t="s">
        <v>286</v>
      </c>
      <c r="F29" s="408"/>
      <c r="G29" s="409"/>
      <c r="H29" s="409"/>
      <c r="I29" s="409"/>
      <c r="J29" s="409"/>
      <c r="K29" s="409"/>
      <c r="L29" s="409"/>
      <c r="M29" s="409"/>
      <c r="N29" s="409"/>
    </row>
    <row r="30" spans="1:14" s="410" customFormat="1" ht="15" customHeight="1" x14ac:dyDescent="0.25">
      <c r="A30" s="406" t="s">
        <v>287</v>
      </c>
    </row>
    <row r="31" spans="1:14" ht="15" customHeight="1" x14ac:dyDescent="0.25">
      <c r="A31" s="365" t="s">
        <v>897</v>
      </c>
      <c r="B31" s="411"/>
      <c r="C31" s="411"/>
      <c r="D31" s="411"/>
      <c r="E31" s="411"/>
      <c r="F31" s="411"/>
      <c r="G31" s="411"/>
      <c r="H31" s="411"/>
      <c r="I31" s="411"/>
      <c r="J31" s="411"/>
      <c r="K31" s="411"/>
      <c r="L31" s="411"/>
      <c r="M31" s="411"/>
      <c r="N31" s="411"/>
    </row>
  </sheetData>
  <mergeCells count="4">
    <mergeCell ref="M2:M3"/>
    <mergeCell ref="A2:E3"/>
    <mergeCell ref="F2:F3"/>
    <mergeCell ref="G2:L2"/>
  </mergeCells>
  <pageMargins left="0.70866141732283472" right="0.70866141732283472" top="0.74803149606299213" bottom="0.74803149606299213" header="0.31496062992125984" footer="0.31496062992125984"/>
  <pageSetup paperSize="8" scale="99" fitToHeight="0" orientation="portrait" r:id="rId1"/>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BBF39-5646-4B7B-B655-5DF5D894A968}">
  <sheetPr codeName="Tabelle38">
    <pageSetUpPr fitToPage="1"/>
  </sheetPr>
  <dimension ref="A1:N11"/>
  <sheetViews>
    <sheetView showGridLines="0" workbookViewId="0"/>
  </sheetViews>
  <sheetFormatPr baseColWidth="10" defaultColWidth="10" defaultRowHeight="15" customHeight="1" x14ac:dyDescent="0.2"/>
  <cols>
    <col min="1" max="2" width="1.875" style="263" customWidth="1"/>
    <col min="3" max="3" width="42.5" style="263" customWidth="1"/>
    <col min="4" max="7" width="8.375" style="263" customWidth="1"/>
    <col min="8" max="8" width="1.875" style="263" customWidth="1"/>
    <col min="9" max="10" width="8.375" style="353" customWidth="1"/>
    <col min="11" max="12" width="8.375" style="263" customWidth="1"/>
    <col min="13" max="13" width="1.875" style="263" customWidth="1"/>
    <col min="14" max="14" width="8.375" style="263" customWidth="1"/>
    <col min="15" max="16384" width="10" style="263"/>
  </cols>
  <sheetData>
    <row r="1" spans="1:14" s="287" customFormat="1" ht="15" customHeight="1" x14ac:dyDescent="0.25">
      <c r="A1" s="287" t="s">
        <v>1729</v>
      </c>
      <c r="I1" s="630"/>
      <c r="J1" s="630"/>
    </row>
    <row r="2" spans="1:14" ht="15" customHeight="1" x14ac:dyDescent="0.2">
      <c r="A2" s="310"/>
      <c r="B2" s="311"/>
      <c r="C2" s="311"/>
      <c r="D2" s="267" t="s">
        <v>24</v>
      </c>
      <c r="E2" s="267"/>
      <c r="F2" s="267"/>
      <c r="G2" s="267"/>
      <c r="H2" s="277"/>
      <c r="I2" s="269" t="s">
        <v>25</v>
      </c>
      <c r="J2" s="269"/>
      <c r="K2" s="269"/>
      <c r="L2" s="269"/>
      <c r="M2" s="277"/>
      <c r="N2" s="269" t="s">
        <v>26</v>
      </c>
    </row>
    <row r="3" spans="1:14" ht="15" customHeight="1" x14ac:dyDescent="0.2">
      <c r="A3" s="271" t="s">
        <v>27</v>
      </c>
      <c r="B3" s="313"/>
      <c r="C3" s="313"/>
      <c r="D3" s="273" t="s">
        <v>29</v>
      </c>
      <c r="E3" s="274" t="s">
        <v>83</v>
      </c>
      <c r="F3" s="275" t="s">
        <v>28</v>
      </c>
      <c r="G3" s="275"/>
      <c r="H3" s="276"/>
      <c r="I3" s="278" t="s">
        <v>29</v>
      </c>
      <c r="J3" s="278" t="s">
        <v>30</v>
      </c>
      <c r="K3" s="279" t="s">
        <v>28</v>
      </c>
      <c r="L3" s="279"/>
      <c r="M3" s="276"/>
      <c r="N3" s="279" t="s">
        <v>31</v>
      </c>
    </row>
    <row r="4" spans="1:14" ht="15" customHeight="1" x14ac:dyDescent="0.2">
      <c r="A4" s="314"/>
      <c r="B4" s="314"/>
      <c r="C4" s="314"/>
      <c r="D4" s="284">
        <v>2024</v>
      </c>
      <c r="E4" s="284">
        <v>2025</v>
      </c>
      <c r="F4" s="285" t="s">
        <v>32</v>
      </c>
      <c r="G4" s="285" t="s">
        <v>33</v>
      </c>
      <c r="H4" s="315"/>
      <c r="I4" s="284">
        <v>2024</v>
      </c>
      <c r="J4" s="284">
        <v>2025</v>
      </c>
      <c r="K4" s="285" t="s">
        <v>32</v>
      </c>
      <c r="L4" s="285" t="s">
        <v>33</v>
      </c>
      <c r="M4" s="315"/>
      <c r="N4" s="285" t="s">
        <v>34</v>
      </c>
    </row>
    <row r="5" spans="1:14" ht="15" customHeight="1" x14ac:dyDescent="0.2">
      <c r="A5" s="287" t="s">
        <v>49</v>
      </c>
      <c r="B5" s="287"/>
      <c r="C5" s="287"/>
      <c r="D5" s="86">
        <v>1578.5088109300018</v>
      </c>
      <c r="E5" s="86">
        <v>1596.1339999999998</v>
      </c>
      <c r="F5" s="317">
        <v>17.625189069997987</v>
      </c>
      <c r="G5" s="318">
        <v>1.116572105772029E-2</v>
      </c>
      <c r="H5" s="319"/>
      <c r="I5" s="86">
        <v>1578.5088109300025</v>
      </c>
      <c r="J5" s="86">
        <v>1826.8502015400006</v>
      </c>
      <c r="K5" s="317">
        <v>248.34139060999814</v>
      </c>
      <c r="L5" s="318">
        <v>0.15732657866108712</v>
      </c>
      <c r="M5" s="319"/>
      <c r="N5" s="317">
        <v>230.71620154000084</v>
      </c>
    </row>
    <row r="6" spans="1:14" ht="15" customHeight="1" x14ac:dyDescent="0.2">
      <c r="A6" s="287" t="s">
        <v>74</v>
      </c>
      <c r="B6" s="287"/>
      <c r="C6" s="287"/>
      <c r="D6" s="86">
        <v>542.92160975000002</v>
      </c>
      <c r="E6" s="86">
        <v>562.40699999999981</v>
      </c>
      <c r="F6" s="317">
        <v>19.485390249999796</v>
      </c>
      <c r="G6" s="318">
        <v>3.5889877838851003E-2</v>
      </c>
      <c r="H6" s="319"/>
      <c r="I6" s="86">
        <v>542.92160975000002</v>
      </c>
      <c r="J6" s="86">
        <v>307.10025217999998</v>
      </c>
      <c r="K6" s="317">
        <v>-235.82135757000003</v>
      </c>
      <c r="L6" s="318">
        <v>-0.43435618206206428</v>
      </c>
      <c r="M6" s="319"/>
      <c r="N6" s="317">
        <v>-255.30674781999983</v>
      </c>
    </row>
    <row r="7" spans="1:14" ht="15" customHeight="1" x14ac:dyDescent="0.2">
      <c r="A7" s="287" t="s">
        <v>77</v>
      </c>
      <c r="B7" s="287"/>
      <c r="C7" s="287"/>
      <c r="D7" s="86">
        <v>12204.17113495999</v>
      </c>
      <c r="E7" s="86">
        <v>12781.147000000001</v>
      </c>
      <c r="F7" s="317">
        <v>576.97586504001083</v>
      </c>
      <c r="G7" s="318">
        <v>4.7276939880596114E-2</v>
      </c>
      <c r="H7" s="319"/>
      <c r="I7" s="86">
        <v>12204.171134960061</v>
      </c>
      <c r="J7" s="86">
        <v>12704.070981629975</v>
      </c>
      <c r="K7" s="317">
        <v>499.89984666991404</v>
      </c>
      <c r="L7" s="318">
        <v>4.0961392719076395E-2</v>
      </c>
      <c r="M7" s="319"/>
      <c r="N7" s="317">
        <v>-77.076018370025849</v>
      </c>
    </row>
    <row r="8" spans="1:14" ht="15" customHeight="1" x14ac:dyDescent="0.2">
      <c r="A8" s="287" t="s">
        <v>78</v>
      </c>
      <c r="B8" s="287"/>
      <c r="C8" s="287"/>
      <c r="D8" s="86">
        <v>8267.6311782799967</v>
      </c>
      <c r="E8" s="86">
        <v>8505.3080000000082</v>
      </c>
      <c r="F8" s="317">
        <v>237.6768217200115</v>
      </c>
      <c r="G8" s="318">
        <v>2.8747874281622066E-2</v>
      </c>
      <c r="H8" s="319"/>
      <c r="I8" s="86">
        <v>8267.6311782799949</v>
      </c>
      <c r="J8" s="86">
        <v>8312.4738701099996</v>
      </c>
      <c r="K8" s="317">
        <v>44.842691830004696</v>
      </c>
      <c r="L8" s="318">
        <v>5.4238863421740557E-3</v>
      </c>
      <c r="M8" s="319"/>
      <c r="N8" s="317">
        <v>-192.83412989000863</v>
      </c>
    </row>
    <row r="9" spans="1:14" ht="15" customHeight="1" x14ac:dyDescent="0.2">
      <c r="A9" s="287" t="s">
        <v>80</v>
      </c>
      <c r="B9" s="287"/>
      <c r="C9" s="287"/>
      <c r="D9" s="86">
        <v>90728.507579479934</v>
      </c>
      <c r="E9" s="86">
        <v>91403.948999999993</v>
      </c>
      <c r="F9" s="317">
        <v>675.44142052005918</v>
      </c>
      <c r="G9" s="318">
        <v>7.4446437899176043E-3</v>
      </c>
      <c r="H9" s="319"/>
      <c r="I9" s="86">
        <v>90728.507579480211</v>
      </c>
      <c r="J9" s="86">
        <v>91493.663956899807</v>
      </c>
      <c r="K9" s="317">
        <v>765.15637741959654</v>
      </c>
      <c r="L9" s="318">
        <v>8.4334725416848055E-3</v>
      </c>
      <c r="M9" s="319"/>
      <c r="N9" s="317">
        <v>89.714956899813842</v>
      </c>
    </row>
    <row r="10" spans="1:14" ht="15" customHeight="1" x14ac:dyDescent="0.2">
      <c r="A10" s="287" t="s">
        <v>82</v>
      </c>
      <c r="B10" s="287"/>
      <c r="C10" s="287"/>
      <c r="D10" s="86">
        <v>7365.53648264</v>
      </c>
      <c r="E10" s="86">
        <v>8384.4740000000002</v>
      </c>
      <c r="F10" s="317">
        <v>1018.9375173600001</v>
      </c>
      <c r="G10" s="318">
        <v>0.13833853375942917</v>
      </c>
      <c r="H10" s="319"/>
      <c r="I10" s="86">
        <v>7365.5364826400019</v>
      </c>
      <c r="J10" s="86">
        <v>6823.8046909099967</v>
      </c>
      <c r="K10" s="317">
        <v>-541.73179173000517</v>
      </c>
      <c r="L10" s="318">
        <v>-7.3549536141301441E-2</v>
      </c>
      <c r="M10" s="319"/>
      <c r="N10" s="317">
        <v>-1560.6693090900035</v>
      </c>
    </row>
    <row r="11" spans="1:14" ht="15" customHeight="1" x14ac:dyDescent="0.2">
      <c r="A11" s="320" t="s">
        <v>2</v>
      </c>
      <c r="B11" s="320"/>
      <c r="C11" s="304"/>
      <c r="D11" s="305">
        <v>120687.27679603998</v>
      </c>
      <c r="E11" s="305">
        <v>123233.41899999991</v>
      </c>
      <c r="F11" s="321">
        <v>2546.1422039599274</v>
      </c>
      <c r="G11" s="322">
        <v>2.1097022582279967E-2</v>
      </c>
      <c r="H11" s="305"/>
      <c r="I11" s="305">
        <v>120687.27679603992</v>
      </c>
      <c r="J11" s="305">
        <v>121467.96395326999</v>
      </c>
      <c r="K11" s="321">
        <v>780.68715723007335</v>
      </c>
      <c r="L11" s="322">
        <v>6.4686782066465387E-3</v>
      </c>
      <c r="M11" s="305"/>
      <c r="N11" s="321">
        <v>-1765.4550467299123</v>
      </c>
    </row>
  </sheetData>
  <printOptions horizontalCentered="1"/>
  <pageMargins left="0.23622047244094491" right="0.15748031496062992" top="0.62992125984251968" bottom="0.31496062992125984" header="0.19685039370078741" footer="0.19685039370078741"/>
  <pageSetup paperSize="9" scale="71" fitToHeight="0" orientation="portrait" r:id="rId1"/>
  <headerFooter alignWithMargins="0"/>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3D585-CE2D-4022-ABDD-6C66465D3BFA}">
  <sheetPr codeName="Tabelle39">
    <pageSetUpPr fitToPage="1"/>
  </sheetPr>
  <dimension ref="A1:N12"/>
  <sheetViews>
    <sheetView showGridLines="0" workbookViewId="0"/>
  </sheetViews>
  <sheetFormatPr baseColWidth="10" defaultColWidth="10" defaultRowHeight="12.75" x14ac:dyDescent="0.2"/>
  <cols>
    <col min="1" max="2" width="1.875" style="263" customWidth="1"/>
    <col min="3" max="3" width="42.5" style="263" customWidth="1"/>
    <col min="4" max="7" width="8.375" style="263" customWidth="1"/>
    <col min="8" max="8" width="1.875" style="263" customWidth="1"/>
    <col min="9" max="10" width="8.375" style="353" customWidth="1"/>
    <col min="11" max="12" width="8.375" style="263" customWidth="1"/>
    <col min="13" max="13" width="1.875" style="263" customWidth="1"/>
    <col min="14" max="14" width="8.375" style="263" customWidth="1"/>
    <col min="15" max="16384" width="10" style="622"/>
  </cols>
  <sheetData>
    <row r="1" spans="1:14" s="625" customFormat="1" ht="15" customHeight="1" x14ac:dyDescent="0.25">
      <c r="A1" s="287" t="s">
        <v>1730</v>
      </c>
      <c r="B1" s="287"/>
      <c r="C1" s="287"/>
      <c r="D1" s="287"/>
      <c r="E1" s="287"/>
      <c r="F1" s="287"/>
      <c r="G1" s="287"/>
      <c r="H1" s="287"/>
      <c r="I1" s="630"/>
      <c r="J1" s="630"/>
      <c r="K1" s="287"/>
      <c r="L1" s="287"/>
      <c r="M1" s="287"/>
      <c r="N1" s="287"/>
    </row>
    <row r="2" spans="1:14" s="623" customFormat="1" ht="15" customHeight="1" x14ac:dyDescent="0.2">
      <c r="A2" s="310"/>
      <c r="B2" s="311"/>
      <c r="C2" s="311"/>
      <c r="D2" s="267" t="s">
        <v>24</v>
      </c>
      <c r="E2" s="267"/>
      <c r="F2" s="267"/>
      <c r="G2" s="267"/>
      <c r="H2" s="277"/>
      <c r="I2" s="269" t="s">
        <v>25</v>
      </c>
      <c r="J2" s="269"/>
      <c r="K2" s="269"/>
      <c r="L2" s="269"/>
      <c r="M2" s="277"/>
      <c r="N2" s="269" t="s">
        <v>26</v>
      </c>
    </row>
    <row r="3" spans="1:14" s="623" customFormat="1" ht="15" customHeight="1" x14ac:dyDescent="0.2">
      <c r="A3" s="271" t="s">
        <v>27</v>
      </c>
      <c r="B3" s="313"/>
      <c r="C3" s="313"/>
      <c r="D3" s="273" t="s">
        <v>29</v>
      </c>
      <c r="E3" s="274" t="s">
        <v>83</v>
      </c>
      <c r="F3" s="275" t="s">
        <v>28</v>
      </c>
      <c r="G3" s="275"/>
      <c r="H3" s="276"/>
      <c r="I3" s="278" t="s">
        <v>29</v>
      </c>
      <c r="J3" s="278" t="s">
        <v>30</v>
      </c>
      <c r="K3" s="279" t="s">
        <v>28</v>
      </c>
      <c r="L3" s="279"/>
      <c r="M3" s="276"/>
      <c r="N3" s="279" t="s">
        <v>31</v>
      </c>
    </row>
    <row r="4" spans="1:14" s="624" customFormat="1" ht="15" customHeight="1" x14ac:dyDescent="0.25">
      <c r="A4" s="314"/>
      <c r="B4" s="314"/>
      <c r="C4" s="314"/>
      <c r="D4" s="284">
        <v>2024</v>
      </c>
      <c r="E4" s="284">
        <v>2025</v>
      </c>
      <c r="F4" s="285" t="s">
        <v>32</v>
      </c>
      <c r="G4" s="285" t="s">
        <v>33</v>
      </c>
      <c r="H4" s="315"/>
      <c r="I4" s="284">
        <v>2024</v>
      </c>
      <c r="J4" s="284">
        <v>2025</v>
      </c>
      <c r="K4" s="285" t="s">
        <v>32</v>
      </c>
      <c r="L4" s="285" t="s">
        <v>33</v>
      </c>
      <c r="M4" s="315"/>
      <c r="N4" s="285" t="s">
        <v>34</v>
      </c>
    </row>
    <row r="5" spans="1:14" s="625" customFormat="1" ht="15" customHeight="1" x14ac:dyDescent="0.25">
      <c r="A5" s="287" t="s">
        <v>288</v>
      </c>
      <c r="B5" s="287"/>
      <c r="C5" s="287"/>
      <c r="D5" s="86">
        <v>8298.6571766399993</v>
      </c>
      <c r="E5" s="86">
        <v>8867.0209999999988</v>
      </c>
      <c r="F5" s="317">
        <v>568.36382335999951</v>
      </c>
      <c r="G5" s="318">
        <v>6.8488649580548344E-2</v>
      </c>
      <c r="H5" s="319"/>
      <c r="I5" s="86">
        <v>8298.6571766399938</v>
      </c>
      <c r="J5" s="86">
        <v>8722.5062841099971</v>
      </c>
      <c r="K5" s="317">
        <v>423.84910747000322</v>
      </c>
      <c r="L5" s="318">
        <v>5.1074420650018215E-2</v>
      </c>
      <c r="M5" s="319"/>
      <c r="N5" s="317">
        <v>-144.51471589000175</v>
      </c>
    </row>
    <row r="6" spans="1:14" s="625" customFormat="1" ht="15" customHeight="1" x14ac:dyDescent="0.25">
      <c r="A6" s="287" t="s">
        <v>289</v>
      </c>
      <c r="B6" s="287"/>
      <c r="C6" s="287"/>
      <c r="D6" s="86">
        <v>941.9268917099995</v>
      </c>
      <c r="E6" s="86">
        <v>900.31899999999973</v>
      </c>
      <c r="F6" s="317">
        <v>-41.607891709999762</v>
      </c>
      <c r="G6" s="318">
        <v>-4.4173164686341693E-2</v>
      </c>
      <c r="H6" s="319"/>
      <c r="I6" s="86">
        <v>941.92689171000018</v>
      </c>
      <c r="J6" s="86">
        <v>929.2119368499998</v>
      </c>
      <c r="K6" s="317">
        <v>-12.714954860000375</v>
      </c>
      <c r="L6" s="318">
        <v>-1.3498876581511832E-2</v>
      </c>
      <c r="M6" s="319"/>
      <c r="N6" s="317">
        <v>28.892936850000069</v>
      </c>
    </row>
    <row r="7" spans="1:14" s="625" customFormat="1" ht="15" customHeight="1" x14ac:dyDescent="0.25">
      <c r="A7" s="287" t="s">
        <v>290</v>
      </c>
      <c r="B7" s="287"/>
      <c r="C7" s="287"/>
      <c r="D7" s="86">
        <v>537.65190517999986</v>
      </c>
      <c r="E7" s="86">
        <v>546.66199999999958</v>
      </c>
      <c r="F7" s="317">
        <v>9.0100948199997219</v>
      </c>
      <c r="G7" s="318">
        <v>1.675823099145024E-2</v>
      </c>
      <c r="H7" s="319"/>
      <c r="I7" s="86">
        <v>537.65190517999997</v>
      </c>
      <c r="J7" s="86">
        <v>545.30373306999945</v>
      </c>
      <c r="K7" s="317">
        <v>7.6518278899994812</v>
      </c>
      <c r="L7" s="318">
        <v>1.4231936716448068E-2</v>
      </c>
      <c r="M7" s="319"/>
      <c r="N7" s="317">
        <v>-1.3582669300001271</v>
      </c>
    </row>
    <row r="8" spans="1:14" s="625" customFormat="1" ht="15" customHeight="1" x14ac:dyDescent="0.25">
      <c r="A8" s="287" t="s">
        <v>291</v>
      </c>
      <c r="B8" s="287"/>
      <c r="C8" s="287"/>
      <c r="D8" s="86">
        <v>2166.1289879700007</v>
      </c>
      <c r="E8" s="86">
        <v>2239.4520000000002</v>
      </c>
      <c r="F8" s="317">
        <v>73.323012029999518</v>
      </c>
      <c r="G8" s="318">
        <v>3.3849790311293759E-2</v>
      </c>
      <c r="H8" s="319"/>
      <c r="I8" s="86">
        <v>2166.1289879699989</v>
      </c>
      <c r="J8" s="86">
        <v>2248.8281006299981</v>
      </c>
      <c r="K8" s="317">
        <v>82.699112659999173</v>
      </c>
      <c r="L8" s="318">
        <v>3.8178295530545192E-2</v>
      </c>
      <c r="M8" s="319"/>
      <c r="N8" s="317">
        <v>9.3761006299978362</v>
      </c>
    </row>
    <row r="9" spans="1:14" s="625" customFormat="1" ht="15" customHeight="1" x14ac:dyDescent="0.25">
      <c r="A9" s="287" t="s">
        <v>292</v>
      </c>
      <c r="B9" s="287"/>
      <c r="C9" s="287"/>
      <c r="D9" s="86">
        <v>175.37589854000004</v>
      </c>
      <c r="E9" s="86">
        <v>145.08300000000003</v>
      </c>
      <c r="F9" s="317">
        <v>-30.29289854000001</v>
      </c>
      <c r="G9" s="318">
        <v>-0.17273125208302642</v>
      </c>
      <c r="H9" s="319"/>
      <c r="I9" s="86">
        <v>175.37589854000015</v>
      </c>
      <c r="J9" s="86">
        <v>177.30922000000001</v>
      </c>
      <c r="K9" s="317">
        <v>1.9333214599998598</v>
      </c>
      <c r="L9" s="318">
        <v>1.1023872014881864E-2</v>
      </c>
      <c r="M9" s="319"/>
      <c r="N9" s="317">
        <v>32.226219999999984</v>
      </c>
    </row>
    <row r="10" spans="1:14" s="625" customFormat="1" ht="15" customHeight="1" x14ac:dyDescent="0.25">
      <c r="A10" s="287" t="s">
        <v>293</v>
      </c>
      <c r="B10" s="287"/>
      <c r="C10" s="287"/>
      <c r="D10" s="86">
        <v>46.301333190000008</v>
      </c>
      <c r="E10" s="86">
        <v>42.561000000000007</v>
      </c>
      <c r="F10" s="317">
        <v>-3.7403331900000012</v>
      </c>
      <c r="G10" s="318">
        <v>-8.0782408028108876E-2</v>
      </c>
      <c r="H10" s="319"/>
      <c r="I10" s="86">
        <v>46.301333190000001</v>
      </c>
      <c r="J10" s="86">
        <v>42.274309560000042</v>
      </c>
      <c r="K10" s="317">
        <v>-4.0270236299999596</v>
      </c>
      <c r="L10" s="318">
        <v>-8.6974247879102129E-2</v>
      </c>
      <c r="M10" s="319"/>
      <c r="N10" s="317">
        <v>-0.28669043999996546</v>
      </c>
    </row>
    <row r="11" spans="1:14" s="625" customFormat="1" ht="15" customHeight="1" x14ac:dyDescent="0.25">
      <c r="A11" s="287" t="s">
        <v>294</v>
      </c>
      <c r="B11" s="287"/>
      <c r="C11" s="287"/>
      <c r="D11" s="86">
        <v>38.128941730000001</v>
      </c>
      <c r="E11" s="86">
        <v>40.049000000000014</v>
      </c>
      <c r="F11" s="317">
        <v>1.9200582700000126</v>
      </c>
      <c r="G11" s="318">
        <v>5.0356977741380815E-2</v>
      </c>
      <c r="H11" s="319"/>
      <c r="I11" s="86">
        <v>38.128941729999987</v>
      </c>
      <c r="J11" s="86">
        <v>38.637397409999963</v>
      </c>
      <c r="K11" s="317">
        <v>0.50845567999997598</v>
      </c>
      <c r="L11" s="318">
        <v>1.3335163708462439E-2</v>
      </c>
      <c r="M11" s="319"/>
      <c r="N11" s="317">
        <v>-1.4116025900000508</v>
      </c>
    </row>
    <row r="12" spans="1:14" s="625" customFormat="1" ht="15" customHeight="1" x14ac:dyDescent="0.25">
      <c r="A12" s="320" t="s">
        <v>295</v>
      </c>
      <c r="B12" s="320"/>
      <c r="C12" s="304"/>
      <c r="D12" s="305">
        <v>12204.17113495999</v>
      </c>
      <c r="E12" s="305">
        <v>12781.147000000001</v>
      </c>
      <c r="F12" s="321">
        <v>576.97586504001083</v>
      </c>
      <c r="G12" s="322">
        <v>4.7276939880596114E-2</v>
      </c>
      <c r="H12" s="305"/>
      <c r="I12" s="305">
        <v>12204.171134960061</v>
      </c>
      <c r="J12" s="305">
        <v>12704.070981629975</v>
      </c>
      <c r="K12" s="321">
        <v>499.89984666991404</v>
      </c>
      <c r="L12" s="322">
        <v>4.0961392719076395E-2</v>
      </c>
      <c r="M12" s="305"/>
      <c r="N12" s="321">
        <v>-77.076018370025849</v>
      </c>
    </row>
  </sheetData>
  <printOptions horizontalCentered="1"/>
  <pageMargins left="0.23622047244094491" right="0.15748031496062992" top="0.62992125984251968" bottom="0.31496062992125984" header="0.19685039370078741" footer="0.19685039370078741"/>
  <pageSetup paperSize="9" scale="71" fitToHeight="0" orientation="portrait" r:id="rId1"/>
  <headerFooter alignWithMargins="0"/>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2354F-2E99-4FC3-92EE-7AA27B0767C9}">
  <sheetPr codeName="Tabelle6"/>
  <dimension ref="A1:O28"/>
  <sheetViews>
    <sheetView showGridLines="0" workbookViewId="0"/>
  </sheetViews>
  <sheetFormatPr baseColWidth="10" defaultRowHeight="12.75" x14ac:dyDescent="0.2"/>
  <cols>
    <col min="1" max="1" width="26.625" style="590" customWidth="1"/>
    <col min="2" max="3" width="7.5" style="590" customWidth="1"/>
    <col min="4" max="4" width="7" style="590" customWidth="1"/>
    <col min="5" max="5" width="5.875" style="590" customWidth="1"/>
    <col min="6" max="6" width="1.875" style="590" customWidth="1"/>
    <col min="7" max="8" width="7.5" style="590" customWidth="1"/>
    <col min="9" max="9" width="7" style="590" customWidth="1"/>
    <col min="10" max="10" width="5.875" style="590" customWidth="1"/>
    <col min="11" max="11" width="1.875" style="590" customWidth="1"/>
    <col min="12" max="13" width="7.5" style="590" customWidth="1"/>
    <col min="14" max="14" width="7" style="590" customWidth="1"/>
    <col min="15" max="15" width="5.875" style="590" customWidth="1"/>
    <col min="16" max="16384" width="11" style="590"/>
  </cols>
  <sheetData>
    <row r="1" spans="1:15" s="133" customFormat="1" ht="15" customHeight="1" x14ac:dyDescent="0.25">
      <c r="A1" s="133" t="s">
        <v>1889</v>
      </c>
    </row>
    <row r="2" spans="1:15" s="133" customFormat="1" ht="15" customHeight="1" x14ac:dyDescent="0.25">
      <c r="A2" s="591"/>
      <c r="B2" s="1049" t="s">
        <v>484</v>
      </c>
      <c r="C2" s="1049"/>
      <c r="D2" s="1064" t="s">
        <v>28</v>
      </c>
      <c r="E2" s="1064"/>
      <c r="F2" s="592"/>
      <c r="G2" s="1049" t="s">
        <v>485</v>
      </c>
      <c r="H2" s="1049"/>
      <c r="I2" s="1064" t="s">
        <v>28</v>
      </c>
      <c r="J2" s="1064"/>
      <c r="K2" s="592"/>
      <c r="L2" s="1049" t="s">
        <v>486</v>
      </c>
      <c r="M2" s="1049"/>
      <c r="N2" s="1064" t="s">
        <v>28</v>
      </c>
      <c r="O2" s="1064"/>
    </row>
    <row r="3" spans="1:15" s="134" customFormat="1" ht="15" customHeight="1" x14ac:dyDescent="0.25">
      <c r="A3" s="593"/>
      <c r="B3" s="594">
        <v>2024</v>
      </c>
      <c r="C3" s="594" t="s">
        <v>487</v>
      </c>
      <c r="D3" s="595" t="s">
        <v>488</v>
      </c>
      <c r="E3" s="595" t="s">
        <v>33</v>
      </c>
      <c r="F3" s="596"/>
      <c r="G3" s="596">
        <v>2024</v>
      </c>
      <c r="H3" s="596">
        <v>2025</v>
      </c>
      <c r="I3" s="595" t="s">
        <v>488</v>
      </c>
      <c r="J3" s="595" t="s">
        <v>33</v>
      </c>
      <c r="K3" s="596"/>
      <c r="L3" s="596">
        <v>2024</v>
      </c>
      <c r="M3" s="596">
        <v>2025</v>
      </c>
      <c r="N3" s="595" t="s">
        <v>488</v>
      </c>
      <c r="O3" s="595" t="s">
        <v>33</v>
      </c>
    </row>
    <row r="4" spans="1:15" s="133" customFormat="1" ht="15" customHeight="1" x14ac:dyDescent="0.25">
      <c r="A4" s="597" t="s">
        <v>489</v>
      </c>
      <c r="B4" s="158">
        <v>74.741</v>
      </c>
      <c r="C4" s="158">
        <v>83.245000000000005</v>
      </c>
      <c r="D4" s="598">
        <v>8.5040000000000049</v>
      </c>
      <c r="E4" s="599">
        <v>0.11377958550193341</v>
      </c>
      <c r="G4" s="158">
        <v>7.8645912699999991</v>
      </c>
      <c r="H4" s="158">
        <v>8.8491193799999994</v>
      </c>
      <c r="I4" s="600">
        <v>0.98452811000000029</v>
      </c>
      <c r="J4" s="601">
        <v>0.12518490487300307</v>
      </c>
      <c r="L4" s="158">
        <v>105224.59252619043</v>
      </c>
      <c r="M4" s="158">
        <v>106302.11279956752</v>
      </c>
      <c r="N4" s="602">
        <v>1077.5202733770857</v>
      </c>
      <c r="O4" s="603">
        <v>1.0240194307323078E-2</v>
      </c>
    </row>
    <row r="5" spans="1:15" s="133" customFormat="1" ht="15" customHeight="1" x14ac:dyDescent="0.25">
      <c r="A5" s="597" t="s">
        <v>490</v>
      </c>
      <c r="B5" s="158">
        <v>470.90699999999998</v>
      </c>
      <c r="C5" s="158">
        <v>482.14600000000002</v>
      </c>
      <c r="D5" s="598">
        <v>11.239000000000033</v>
      </c>
      <c r="E5" s="599">
        <v>2.3866708288473166E-2</v>
      </c>
      <c r="G5" s="158">
        <v>56.354645149999996</v>
      </c>
      <c r="H5" s="158">
        <v>59.04191576000003</v>
      </c>
      <c r="I5" s="600">
        <v>2.6872706100000343</v>
      </c>
      <c r="J5" s="601">
        <v>4.7684988572766027E-2</v>
      </c>
      <c r="L5" s="158">
        <v>119672.55774494752</v>
      </c>
      <c r="M5" s="158">
        <v>122456.50852646299</v>
      </c>
      <c r="N5" s="602">
        <v>2783.9507815154648</v>
      </c>
      <c r="O5" s="603">
        <v>2.326306743981162E-2</v>
      </c>
    </row>
    <row r="6" spans="1:15" s="133" customFormat="1" ht="15" customHeight="1" x14ac:dyDescent="0.25">
      <c r="A6" s="597" t="s">
        <v>491</v>
      </c>
      <c r="B6" s="158">
        <v>102.476</v>
      </c>
      <c r="C6" s="158">
        <v>100.80800000000001</v>
      </c>
      <c r="D6" s="598">
        <v>-1.6679999999999922</v>
      </c>
      <c r="E6" s="599">
        <v>-1.6276981927475627E-2</v>
      </c>
      <c r="G6" s="158">
        <v>10.137302790000001</v>
      </c>
      <c r="H6" s="158">
        <v>10.58397035</v>
      </c>
      <c r="I6" s="600">
        <v>0.44666755999999808</v>
      </c>
      <c r="J6" s="601">
        <v>4.4061775528754628E-2</v>
      </c>
      <c r="L6" s="158">
        <v>98923.677641594142</v>
      </c>
      <c r="M6" s="158">
        <v>104991.37320450757</v>
      </c>
      <c r="N6" s="602">
        <v>6067.6955629134318</v>
      </c>
      <c r="O6" s="603">
        <v>6.1337140991634204E-2</v>
      </c>
    </row>
    <row r="7" spans="1:15" s="133" customFormat="1" ht="15" customHeight="1" x14ac:dyDescent="0.25">
      <c r="A7" s="597" t="s">
        <v>492</v>
      </c>
      <c r="B7" s="158">
        <v>189.24799999999999</v>
      </c>
      <c r="C7" s="158">
        <v>191.46899999999999</v>
      </c>
      <c r="D7" s="598">
        <v>2.2210000000000036</v>
      </c>
      <c r="E7" s="599">
        <v>1.1735923233006445E-2</v>
      </c>
      <c r="G7" s="158">
        <v>23.006284530000006</v>
      </c>
      <c r="H7" s="158">
        <v>23.631208510000004</v>
      </c>
      <c r="I7" s="600">
        <v>0.62492397999999838</v>
      </c>
      <c r="J7" s="601">
        <v>2.7163185745403724E-2</v>
      </c>
      <c r="L7" s="158">
        <v>121566.85687563413</v>
      </c>
      <c r="M7" s="158">
        <v>123420.54593694021</v>
      </c>
      <c r="N7" s="602">
        <v>1853.6890613060823</v>
      </c>
      <c r="O7" s="603">
        <v>1.5248309522409152E-2</v>
      </c>
    </row>
    <row r="8" spans="1:15" s="133" customFormat="1" ht="15" customHeight="1" x14ac:dyDescent="0.25">
      <c r="A8" s="597" t="s">
        <v>493</v>
      </c>
      <c r="B8" s="158">
        <v>84.805000000000007</v>
      </c>
      <c r="C8" s="158">
        <v>88.763999999999996</v>
      </c>
      <c r="D8" s="598">
        <v>3.958999999999989</v>
      </c>
      <c r="E8" s="599">
        <v>4.6683568185837965E-2</v>
      </c>
      <c r="G8" s="158">
        <v>9.6367314699999991</v>
      </c>
      <c r="H8" s="158">
        <v>10.725753090000001</v>
      </c>
      <c r="I8" s="600">
        <v>1.0890216200000022</v>
      </c>
      <c r="J8" s="601">
        <v>0.11300736389617405</v>
      </c>
      <c r="L8" s="158">
        <v>113634.00117917573</v>
      </c>
      <c r="M8" s="158">
        <v>120834.49472759229</v>
      </c>
      <c r="N8" s="602">
        <v>7200.4935484165617</v>
      </c>
      <c r="O8" s="603">
        <v>6.3365660574276297E-2</v>
      </c>
    </row>
    <row r="9" spans="1:15" s="133" customFormat="1" ht="15" customHeight="1" x14ac:dyDescent="0.25">
      <c r="A9" s="597" t="s">
        <v>494</v>
      </c>
      <c r="B9" s="158">
        <v>291.23700000000002</v>
      </c>
      <c r="C9" s="158">
        <v>291.911</v>
      </c>
      <c r="D9" s="598">
        <v>0.67399999999997817</v>
      </c>
      <c r="E9" s="599">
        <v>2.3142663878558635E-3</v>
      </c>
      <c r="G9" s="158">
        <v>38.622457890000007</v>
      </c>
      <c r="H9" s="158">
        <v>40.160711929999998</v>
      </c>
      <c r="I9" s="600">
        <v>1.5382540399999911</v>
      </c>
      <c r="J9" s="601">
        <v>3.9827968597469052E-2</v>
      </c>
      <c r="L9" s="158">
        <v>132615.21678220833</v>
      </c>
      <c r="M9" s="158">
        <v>137578.61790066151</v>
      </c>
      <c r="N9" s="602">
        <v>4963.4011184531846</v>
      </c>
      <c r="O9" s="603">
        <v>3.7427085962574658E-2</v>
      </c>
    </row>
    <row r="10" spans="1:15" s="133" customFormat="1" ht="15" customHeight="1" x14ac:dyDescent="0.25">
      <c r="A10" s="597" t="s">
        <v>495</v>
      </c>
      <c r="B10" s="158">
        <v>771.20777049180333</v>
      </c>
      <c r="C10" s="158">
        <v>836.053</v>
      </c>
      <c r="D10" s="598">
        <v>64.845229508196667</v>
      </c>
      <c r="E10" s="599">
        <v>8.4082697282529345E-2</v>
      </c>
      <c r="G10" s="158">
        <v>76.449563150000017</v>
      </c>
      <c r="H10" s="158">
        <v>86.356879829999983</v>
      </c>
      <c r="I10" s="600">
        <v>9.9073166799999655</v>
      </c>
      <c r="J10" s="601">
        <v>0.12959284882453856</v>
      </c>
      <c r="L10" s="158">
        <v>99129.65879641971</v>
      </c>
      <c r="M10" s="158">
        <v>103291.15478324937</v>
      </c>
      <c r="N10" s="602">
        <v>4161.4959868296573</v>
      </c>
      <c r="O10" s="603">
        <v>4.1980331995049289E-2</v>
      </c>
    </row>
    <row r="11" spans="1:15" s="133" customFormat="1" ht="15" customHeight="1" x14ac:dyDescent="0.25">
      <c r="A11" s="597" t="s">
        <v>496</v>
      </c>
      <c r="B11" s="158">
        <v>36361.370999999999</v>
      </c>
      <c r="C11" s="158">
        <v>36755.925999999999</v>
      </c>
      <c r="D11" s="598">
        <v>394.55500000000029</v>
      </c>
      <c r="E11" s="599">
        <v>1.0850938486340361E-2</v>
      </c>
      <c r="G11" s="158">
        <v>3006.6344699100009</v>
      </c>
      <c r="H11" s="158">
        <v>3096.9294200099998</v>
      </c>
      <c r="I11" s="600">
        <v>90.294950099998914</v>
      </c>
      <c r="J11" s="601">
        <v>3.0031901451160359E-2</v>
      </c>
      <c r="L11" s="158">
        <v>82687.59915323327</v>
      </c>
      <c r="M11" s="158">
        <v>84256.601779261386</v>
      </c>
      <c r="N11" s="602">
        <v>1569.0026260281156</v>
      </c>
      <c r="O11" s="603">
        <v>1.8975065694198042E-2</v>
      </c>
    </row>
    <row r="12" spans="1:15" s="133" customFormat="1" ht="15" customHeight="1" x14ac:dyDescent="0.25">
      <c r="A12" s="597" t="s">
        <v>497</v>
      </c>
      <c r="B12" s="158">
        <v>1134.992</v>
      </c>
      <c r="C12" s="158">
        <v>1147.751</v>
      </c>
      <c r="D12" s="598">
        <v>12.759000000000015</v>
      </c>
      <c r="E12" s="599">
        <v>1.1241488926794212E-2</v>
      </c>
      <c r="G12" s="158">
        <v>159.94836642999996</v>
      </c>
      <c r="H12" s="158">
        <v>165.32829832000002</v>
      </c>
      <c r="I12" s="600">
        <v>5.3799318900000515</v>
      </c>
      <c r="J12" s="601">
        <v>3.3635428795420259E-2</v>
      </c>
      <c r="L12" s="158">
        <v>140924.66416503376</v>
      </c>
      <c r="M12" s="158">
        <v>144045.44044832027</v>
      </c>
      <c r="N12" s="602">
        <v>3120.7762832865119</v>
      </c>
      <c r="O12" s="603">
        <v>2.2144997128620721E-2</v>
      </c>
    </row>
    <row r="13" spans="1:15" s="133" customFormat="1" ht="15" customHeight="1" x14ac:dyDescent="0.25">
      <c r="A13" s="597" t="s">
        <v>498</v>
      </c>
      <c r="B13" s="158">
        <v>12200.534</v>
      </c>
      <c r="C13" s="158">
        <v>12289.437</v>
      </c>
      <c r="D13" s="598">
        <v>88.903000000000247</v>
      </c>
      <c r="E13" s="599">
        <v>7.2868122001873235E-3</v>
      </c>
      <c r="G13" s="158">
        <v>1070.6010616099995</v>
      </c>
      <c r="H13" s="158">
        <v>1125.6561487599977</v>
      </c>
      <c r="I13" s="600">
        <v>55.055087149998144</v>
      </c>
      <c r="J13" s="601">
        <v>5.1424465306623909E-2</v>
      </c>
      <c r="L13" s="158">
        <v>87750.344502134045</v>
      </c>
      <c r="M13" s="158">
        <v>91595.420421618794</v>
      </c>
      <c r="N13" s="602">
        <v>3845.0759194847487</v>
      </c>
      <c r="O13" s="603">
        <v>4.3818356968287897E-2</v>
      </c>
    </row>
    <row r="14" spans="1:15" s="133" customFormat="1" ht="15" customHeight="1" x14ac:dyDescent="0.25">
      <c r="A14" s="597" t="s">
        <v>499</v>
      </c>
      <c r="B14" s="158">
        <v>20212.691999999999</v>
      </c>
      <c r="C14" s="158">
        <v>20638.584999999999</v>
      </c>
      <c r="D14" s="598">
        <v>425.89300000000003</v>
      </c>
      <c r="E14" s="599">
        <v>2.1070572885590898E-2</v>
      </c>
      <c r="G14" s="158">
        <v>1613.2194103099989</v>
      </c>
      <c r="H14" s="158">
        <v>1689.4647855300016</v>
      </c>
      <c r="I14" s="600">
        <v>76.245375220002643</v>
      </c>
      <c r="J14" s="601">
        <v>4.7262867488899851E-2</v>
      </c>
      <c r="L14" s="158">
        <v>79812.199696606418</v>
      </c>
      <c r="M14" s="158">
        <v>81859.526005780033</v>
      </c>
      <c r="N14" s="602">
        <v>2047.3263091736153</v>
      </c>
      <c r="O14" s="603">
        <v>2.5651796554363941E-2</v>
      </c>
    </row>
    <row r="15" spans="1:15" s="133" customFormat="1" ht="15" customHeight="1" x14ac:dyDescent="0.25">
      <c r="A15" s="597" t="s">
        <v>500</v>
      </c>
      <c r="B15" s="158">
        <v>11003.561</v>
      </c>
      <c r="C15" s="158">
        <v>10842.039000000001</v>
      </c>
      <c r="D15" s="598">
        <v>-161.52199999999903</v>
      </c>
      <c r="E15" s="599">
        <v>-1.467906616776142E-2</v>
      </c>
      <c r="G15" s="158">
        <v>960.69193782999832</v>
      </c>
      <c r="H15" s="158">
        <v>969.82768683999723</v>
      </c>
      <c r="I15" s="600">
        <v>9.1357490099989036</v>
      </c>
      <c r="J15" s="601">
        <v>9.5095510332215815E-3</v>
      </c>
      <c r="L15" s="158">
        <v>87307.366936030841</v>
      </c>
      <c r="M15" s="158">
        <v>89450.673147366208</v>
      </c>
      <c r="N15" s="602">
        <v>2143.3062113353662</v>
      </c>
      <c r="O15" s="603">
        <v>2.4548973202980034E-2</v>
      </c>
    </row>
    <row r="16" spans="1:15" s="133" customFormat="1" ht="15" customHeight="1" x14ac:dyDescent="0.25">
      <c r="A16" s="597" t="s">
        <v>501</v>
      </c>
      <c r="B16" s="158">
        <v>305.27</v>
      </c>
      <c r="C16" s="158">
        <v>317.87299999999999</v>
      </c>
      <c r="D16" s="598">
        <v>12.603000000000009</v>
      </c>
      <c r="E16" s="599">
        <v>4.1284764307006942E-2</v>
      </c>
      <c r="G16" s="158">
        <v>31.906669749999995</v>
      </c>
      <c r="H16" s="158">
        <v>34.434113139999987</v>
      </c>
      <c r="I16" s="600">
        <v>2.5274433899999913</v>
      </c>
      <c r="J16" s="601">
        <v>7.9213638082676799E-2</v>
      </c>
      <c r="L16" s="158">
        <v>104519.50650244046</v>
      </c>
      <c r="M16" s="158">
        <v>108326.63717899912</v>
      </c>
      <c r="N16" s="602">
        <v>3807.1306765586633</v>
      </c>
      <c r="O16" s="603">
        <v>3.6425073213197476E-2</v>
      </c>
    </row>
    <row r="17" spans="1:15" s="133" customFormat="1" ht="15" customHeight="1" x14ac:dyDescent="0.25">
      <c r="A17" s="597" t="s">
        <v>502</v>
      </c>
      <c r="B17" s="158">
        <v>1311.039</v>
      </c>
      <c r="C17" s="158">
        <v>1316.9960000000001</v>
      </c>
      <c r="D17" s="598">
        <v>5.9570000000001073</v>
      </c>
      <c r="E17" s="599">
        <v>4.5437244811177297E-3</v>
      </c>
      <c r="G17" s="158">
        <v>107.98200472999996</v>
      </c>
      <c r="H17" s="158">
        <v>113.42944563000002</v>
      </c>
      <c r="I17" s="600">
        <v>5.4474409000000605</v>
      </c>
      <c r="J17" s="601">
        <v>5.0447673328726711E-2</v>
      </c>
      <c r="L17" s="158">
        <v>82363.686152738373</v>
      </c>
      <c r="M17" s="158">
        <v>86127.40329507456</v>
      </c>
      <c r="N17" s="602">
        <v>3763.717142336187</v>
      </c>
      <c r="O17" s="603">
        <v>4.5696317371670396E-2</v>
      </c>
    </row>
    <row r="18" spans="1:15" s="133" customFormat="1" ht="15" customHeight="1" x14ac:dyDescent="0.25">
      <c r="A18" s="597" t="s">
        <v>124</v>
      </c>
      <c r="B18" s="158">
        <v>936.7386557377049</v>
      </c>
      <c r="C18" s="158">
        <v>692.15100000000007</v>
      </c>
      <c r="D18" s="598">
        <v>-244.58765573770484</v>
      </c>
      <c r="E18" s="599">
        <v>-0.2611055434080341</v>
      </c>
      <c r="G18" s="158">
        <v>101.38632560000002</v>
      </c>
      <c r="H18" s="158">
        <v>74.990269159999968</v>
      </c>
      <c r="I18" s="600">
        <v>-26.396056440000052</v>
      </c>
      <c r="J18" s="601">
        <v>-0.26035124839360041</v>
      </c>
      <c r="L18" s="158">
        <v>108233.31030377494</v>
      </c>
      <c r="M18" s="158">
        <v>108343.79948883981</v>
      </c>
      <c r="N18" s="602">
        <v>110.48918506487098</v>
      </c>
      <c r="O18" s="603">
        <v>1.0208427031822695E-3</v>
      </c>
    </row>
    <row r="19" spans="1:15" s="133" customFormat="1" ht="15" customHeight="1" x14ac:dyDescent="0.25">
      <c r="A19" s="597" t="s">
        <v>503</v>
      </c>
      <c r="B19" s="158">
        <v>1241.4649999999999</v>
      </c>
      <c r="C19" s="158">
        <v>1449.557</v>
      </c>
      <c r="D19" s="598">
        <v>208.0920000000001</v>
      </c>
      <c r="E19" s="599">
        <v>0.16761809636195954</v>
      </c>
      <c r="G19" s="158">
        <v>117.87576364</v>
      </c>
      <c r="H19" s="158">
        <v>143.59189745</v>
      </c>
      <c r="I19" s="600">
        <v>25.716133810000002</v>
      </c>
      <c r="J19" s="601">
        <v>0.21816303043040036</v>
      </c>
      <c r="L19" s="158">
        <v>94948.922152456988</v>
      </c>
      <c r="M19" s="158">
        <v>99059.159074117139</v>
      </c>
      <c r="N19" s="602">
        <v>4110.236921660151</v>
      </c>
      <c r="O19" s="603">
        <v>4.3288926598455235E-2</v>
      </c>
    </row>
    <row r="20" spans="1:15" s="133" customFormat="1" ht="15" customHeight="1" x14ac:dyDescent="0.25">
      <c r="A20" s="597" t="s">
        <v>51</v>
      </c>
      <c r="B20" s="158">
        <v>126.986</v>
      </c>
      <c r="C20" s="158">
        <v>123.372</v>
      </c>
      <c r="D20" s="598">
        <v>-3.6140000000000043</v>
      </c>
      <c r="E20" s="599">
        <v>-2.8459830217504326E-2</v>
      </c>
      <c r="G20" s="158">
        <v>11.466241749999995</v>
      </c>
      <c r="H20" s="158">
        <v>11.673091270000002</v>
      </c>
      <c r="I20" s="600">
        <v>0.20684952000000756</v>
      </c>
      <c r="J20" s="601">
        <v>1.8039870823411484E-2</v>
      </c>
      <c r="L20" s="158">
        <v>90295.321925251556</v>
      </c>
      <c r="M20" s="158">
        <v>94617.022257886725</v>
      </c>
      <c r="N20" s="602">
        <v>4321.7003326351696</v>
      </c>
      <c r="O20" s="603">
        <v>4.7861840907026922E-2</v>
      </c>
    </row>
    <row r="21" spans="1:15" s="133" customFormat="1" ht="15" customHeight="1" x14ac:dyDescent="0.25">
      <c r="A21" s="597" t="s">
        <v>504</v>
      </c>
      <c r="B21" s="158">
        <v>44551.58336612022</v>
      </c>
      <c r="C21" s="158">
        <v>44812.034</v>
      </c>
      <c r="D21" s="598">
        <v>260.45063387978007</v>
      </c>
      <c r="E21" s="599">
        <v>5.8460466318205617E-3</v>
      </c>
      <c r="G21" s="158">
        <v>4255.7175946699972</v>
      </c>
      <c r="H21" s="158">
        <v>4454.0334337599979</v>
      </c>
      <c r="I21" s="600">
        <v>198.31583909000074</v>
      </c>
      <c r="J21" s="601">
        <v>4.6599858820138375E-2</v>
      </c>
      <c r="L21" s="158">
        <v>95523.374774291602</v>
      </c>
      <c r="M21" s="158">
        <v>99393.690403787477</v>
      </c>
      <c r="N21" s="602">
        <v>3870.3156294958753</v>
      </c>
      <c r="O21" s="603">
        <v>4.0516948219646666E-2</v>
      </c>
    </row>
    <row r="22" spans="1:15" s="133" customFormat="1" ht="15" customHeight="1" x14ac:dyDescent="0.25">
      <c r="A22" s="597" t="s">
        <v>505</v>
      </c>
      <c r="B22" s="158">
        <v>514.29999999999995</v>
      </c>
      <c r="C22" s="158">
        <v>618.56100000000004</v>
      </c>
      <c r="D22" s="598">
        <v>104.26100000000008</v>
      </c>
      <c r="E22" s="599">
        <v>0.20272409099747246</v>
      </c>
      <c r="G22" s="158">
        <v>50.741250959999981</v>
      </c>
      <c r="H22" s="158">
        <v>63.135806670000022</v>
      </c>
      <c r="I22" s="600">
        <v>12.394555710000041</v>
      </c>
      <c r="J22" s="601">
        <v>0.2442698095829533</v>
      </c>
      <c r="L22" s="158">
        <v>98660.802955473424</v>
      </c>
      <c r="M22" s="158">
        <v>102068.8447380291</v>
      </c>
      <c r="N22" s="602">
        <v>3408.0417825556797</v>
      </c>
      <c r="O22" s="603">
        <v>3.4543016886795071E-2</v>
      </c>
    </row>
    <row r="23" spans="1:15" s="133" customFormat="1" ht="15" customHeight="1" x14ac:dyDescent="0.25">
      <c r="A23" s="597" t="s">
        <v>506</v>
      </c>
      <c r="B23" s="158">
        <v>285.04300000000001</v>
      </c>
      <c r="C23" s="158">
        <v>287.93299999999999</v>
      </c>
      <c r="D23" s="598">
        <v>2.8899999999999864</v>
      </c>
      <c r="E23" s="599">
        <v>1.0138821160316116E-2</v>
      </c>
      <c r="G23" s="158">
        <v>26.167427930000002</v>
      </c>
      <c r="H23" s="158">
        <v>27.291713439999999</v>
      </c>
      <c r="I23" s="600">
        <v>1.1242855099999964</v>
      </c>
      <c r="J23" s="601">
        <v>4.2965075245742591E-2</v>
      </c>
      <c r="L23" s="158">
        <v>91801.685815824283</v>
      </c>
      <c r="M23" s="158">
        <v>94784.944553073103</v>
      </c>
      <c r="N23" s="602">
        <v>2983.2587372488197</v>
      </c>
      <c r="O23" s="603">
        <v>3.2496775094456726E-2</v>
      </c>
    </row>
    <row r="24" spans="1:15" s="133" customFormat="1" ht="15" customHeight="1" x14ac:dyDescent="0.25">
      <c r="A24" s="597" t="s">
        <v>507</v>
      </c>
      <c r="B24" s="158">
        <v>1803.2629999999999</v>
      </c>
      <c r="C24" s="158">
        <v>1900.3689999999999</v>
      </c>
      <c r="D24" s="598">
        <v>97.105999999999995</v>
      </c>
      <c r="E24" s="599">
        <v>5.3850159405477736E-2</v>
      </c>
      <c r="G24" s="158">
        <v>161.57445205000016</v>
      </c>
      <c r="H24" s="158">
        <v>174.2643674200001</v>
      </c>
      <c r="I24" s="600">
        <v>12.689915369999937</v>
      </c>
      <c r="J24" s="601">
        <v>7.8539120566368803E-2</v>
      </c>
      <c r="L24" s="158">
        <v>89601.157485070216</v>
      </c>
      <c r="M24" s="158">
        <v>91700.278956350114</v>
      </c>
      <c r="N24" s="602">
        <v>2099.1214712798974</v>
      </c>
      <c r="O24" s="603">
        <v>2.3427392348471205E-2</v>
      </c>
    </row>
    <row r="25" spans="1:15" s="133" customFormat="1" ht="15" customHeight="1" x14ac:dyDescent="0.25">
      <c r="A25" s="597" t="s">
        <v>508</v>
      </c>
      <c r="B25" s="158">
        <v>1097.855</v>
      </c>
      <c r="C25" s="158">
        <v>902.05600000000004</v>
      </c>
      <c r="D25" s="598">
        <v>-195.79899999999998</v>
      </c>
      <c r="E25" s="599">
        <v>-0.17834686730032653</v>
      </c>
      <c r="G25" s="158">
        <v>112.69306188</v>
      </c>
      <c r="H25" s="158">
        <v>92.303236179999985</v>
      </c>
      <c r="I25" s="600">
        <v>-20.389825700000017</v>
      </c>
      <c r="J25" s="601">
        <v>-0.18093239601309177</v>
      </c>
      <c r="L25" s="158">
        <v>102648.40245751943</v>
      </c>
      <c r="M25" s="158">
        <v>102325.39463181884</v>
      </c>
      <c r="N25" s="602">
        <v>-323.00782570059528</v>
      </c>
      <c r="O25" s="603">
        <v>-3.1467399196423982E-3</v>
      </c>
    </row>
    <row r="26" spans="1:15" s="133" customFormat="1" ht="15" customHeight="1" x14ac:dyDescent="0.25">
      <c r="A26" s="597" t="s">
        <v>509</v>
      </c>
      <c r="B26" s="158">
        <v>2158.422</v>
      </c>
      <c r="C26" s="158">
        <v>2359.91</v>
      </c>
      <c r="D26" s="604">
        <v>201.48799999999983</v>
      </c>
      <c r="E26" s="605">
        <v>9.3349678607797651E-2</v>
      </c>
      <c r="G26" s="158">
        <v>193.49351965999995</v>
      </c>
      <c r="H26" s="158">
        <v>228.36770920000004</v>
      </c>
      <c r="I26" s="600">
        <v>34.874189540000089</v>
      </c>
      <c r="J26" s="601">
        <v>0.18023440578929875</v>
      </c>
      <c r="L26" s="158">
        <v>89645.824430996319</v>
      </c>
      <c r="M26" s="158">
        <v>96769.668843303371</v>
      </c>
      <c r="N26" s="602">
        <v>7123.8444123070512</v>
      </c>
      <c r="O26" s="605">
        <v>7.9466550255115745E-2</v>
      </c>
    </row>
    <row r="27" spans="1:15" s="613" customFormat="1" ht="15" customHeight="1" x14ac:dyDescent="0.25">
      <c r="A27" s="606" t="s">
        <v>42</v>
      </c>
      <c r="B27" s="196">
        <v>137229.73679234975</v>
      </c>
      <c r="C27" s="196">
        <v>138528.94600000003</v>
      </c>
      <c r="D27" s="607">
        <v>1299.209207650274</v>
      </c>
      <c r="E27" s="608">
        <v>9.4674028969113488E-3</v>
      </c>
      <c r="F27" s="194"/>
      <c r="G27" s="196">
        <v>12204.171134959995</v>
      </c>
      <c r="H27" s="196">
        <v>12704.070981629993</v>
      </c>
      <c r="I27" s="609">
        <v>499.89984666999771</v>
      </c>
      <c r="J27" s="610">
        <v>4.0961392719083362E-2</v>
      </c>
      <c r="K27" s="194"/>
      <c r="L27" s="196">
        <v>88932.40940501717</v>
      </c>
      <c r="M27" s="196">
        <v>91706.977844399327</v>
      </c>
      <c r="N27" s="611">
        <v>2774.5684393821575</v>
      </c>
      <c r="O27" s="612">
        <v>3.1198619917584609E-2</v>
      </c>
    </row>
    <row r="28" spans="1:15" x14ac:dyDescent="0.2">
      <c r="A28" s="590" t="s">
        <v>510</v>
      </c>
    </row>
  </sheetData>
  <mergeCells count="6">
    <mergeCell ref="N2:O2"/>
    <mergeCell ref="B2:C2"/>
    <mergeCell ref="D2:E2"/>
    <mergeCell ref="G2:H2"/>
    <mergeCell ref="I2:J2"/>
    <mergeCell ref="L2:M2"/>
  </mergeCells>
  <pageMargins left="0.7" right="0.7" top="0.78740157499999996" bottom="0.78740157499999996" header="0.3" footer="0.3"/>
  <pageSetup paperSize="9" orientation="portrait" r:id="rId1"/>
  <customProperties>
    <customPr name="_pios_id" r:id="rId2"/>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2EAD3-D8E4-4259-B2B0-26F28F877427}">
  <sheetPr codeName="Tabelle40">
    <pageSetUpPr fitToPage="1"/>
  </sheetPr>
  <dimension ref="A1:N18"/>
  <sheetViews>
    <sheetView showGridLines="0" workbookViewId="0"/>
  </sheetViews>
  <sheetFormatPr baseColWidth="10" defaultColWidth="10" defaultRowHeight="12.75" x14ac:dyDescent="0.2"/>
  <cols>
    <col min="1" max="2" width="1.875" style="263" customWidth="1"/>
    <col min="3" max="3" width="42.5" style="263" customWidth="1"/>
    <col min="4" max="7" width="8.375" style="263" customWidth="1"/>
    <col min="8" max="8" width="1.875" style="263" customWidth="1"/>
    <col min="9" max="10" width="8.375" style="353" customWidth="1"/>
    <col min="11" max="12" width="8.375" style="263" customWidth="1"/>
    <col min="13" max="13" width="1.875" style="263" customWidth="1"/>
    <col min="14" max="14" width="8.375" style="263" customWidth="1"/>
    <col min="15" max="16384" width="10" style="622"/>
  </cols>
  <sheetData>
    <row r="1" spans="1:14" s="625" customFormat="1" ht="15" customHeight="1" x14ac:dyDescent="0.25">
      <c r="A1" s="287" t="s">
        <v>1731</v>
      </c>
      <c r="B1" s="287"/>
      <c r="C1" s="287"/>
      <c r="D1" s="287"/>
      <c r="E1" s="287"/>
      <c r="F1" s="287"/>
      <c r="G1" s="287"/>
      <c r="H1" s="287"/>
      <c r="I1" s="630"/>
      <c r="J1" s="630"/>
      <c r="K1" s="287"/>
      <c r="L1" s="287"/>
      <c r="M1" s="287"/>
      <c r="N1" s="287"/>
    </row>
    <row r="2" spans="1:14" s="623" customFormat="1" ht="15" customHeight="1" x14ac:dyDescent="0.2">
      <c r="A2" s="310"/>
      <c r="B2" s="311"/>
      <c r="C2" s="311"/>
      <c r="D2" s="267" t="s">
        <v>24</v>
      </c>
      <c r="E2" s="267"/>
      <c r="F2" s="267"/>
      <c r="G2" s="267"/>
      <c r="H2" s="277"/>
      <c r="I2" s="269" t="s">
        <v>25</v>
      </c>
      <c r="J2" s="269"/>
      <c r="K2" s="269"/>
      <c r="L2" s="269"/>
      <c r="M2" s="277"/>
      <c r="N2" s="269" t="s">
        <v>26</v>
      </c>
    </row>
    <row r="3" spans="1:14" s="623" customFormat="1" ht="15" customHeight="1" x14ac:dyDescent="0.2">
      <c r="A3" s="271" t="s">
        <v>27</v>
      </c>
      <c r="B3" s="313"/>
      <c r="C3" s="313"/>
      <c r="D3" s="273" t="s">
        <v>29</v>
      </c>
      <c r="E3" s="274" t="s">
        <v>83</v>
      </c>
      <c r="F3" s="275" t="s">
        <v>28</v>
      </c>
      <c r="G3" s="275"/>
      <c r="H3" s="276"/>
      <c r="I3" s="278" t="s">
        <v>29</v>
      </c>
      <c r="J3" s="278" t="s">
        <v>30</v>
      </c>
      <c r="K3" s="279" t="s">
        <v>28</v>
      </c>
      <c r="L3" s="279"/>
      <c r="M3" s="276"/>
      <c r="N3" s="279" t="s">
        <v>31</v>
      </c>
    </row>
    <row r="4" spans="1:14" s="624" customFormat="1" ht="15" customHeight="1" x14ac:dyDescent="0.25">
      <c r="A4" s="314"/>
      <c r="B4" s="314"/>
      <c r="C4" s="314"/>
      <c r="D4" s="284">
        <v>2024</v>
      </c>
      <c r="E4" s="284">
        <v>2025</v>
      </c>
      <c r="F4" s="285" t="s">
        <v>32</v>
      </c>
      <c r="G4" s="285" t="s">
        <v>33</v>
      </c>
      <c r="H4" s="315"/>
      <c r="I4" s="284">
        <v>2024</v>
      </c>
      <c r="J4" s="284">
        <v>2025</v>
      </c>
      <c r="K4" s="285" t="s">
        <v>32</v>
      </c>
      <c r="L4" s="285" t="s">
        <v>33</v>
      </c>
      <c r="M4" s="315"/>
      <c r="N4" s="285" t="s">
        <v>34</v>
      </c>
    </row>
    <row r="5" spans="1:14" s="625" customFormat="1" ht="15" customHeight="1" x14ac:dyDescent="0.25">
      <c r="A5" s="287" t="s">
        <v>296</v>
      </c>
      <c r="B5" s="287"/>
      <c r="C5" s="287"/>
      <c r="D5" s="86">
        <v>82.297941850000029</v>
      </c>
      <c r="E5" s="86">
        <v>10.444999999999999</v>
      </c>
      <c r="F5" s="317">
        <v>-71.852941850000036</v>
      </c>
      <c r="G5" s="318">
        <v>-0.87308309581985011</v>
      </c>
      <c r="H5" s="319"/>
      <c r="I5" s="86">
        <v>82.297941849999901</v>
      </c>
      <c r="J5" s="86">
        <v>5.8730668299999991</v>
      </c>
      <c r="K5" s="317">
        <v>-76.424875019999902</v>
      </c>
      <c r="L5" s="318">
        <v>-0.92863652847230949</v>
      </c>
      <c r="M5" s="319"/>
      <c r="N5" s="317">
        <v>-4.5719331699999994</v>
      </c>
    </row>
    <row r="6" spans="1:14" s="625" customFormat="1" ht="15" customHeight="1" x14ac:dyDescent="0.25">
      <c r="A6" s="287" t="s">
        <v>297</v>
      </c>
      <c r="B6" s="287"/>
      <c r="C6" s="287"/>
      <c r="D6" s="86">
        <v>14.221676329999999</v>
      </c>
      <c r="E6" s="86">
        <v>14.080999999999994</v>
      </c>
      <c r="F6" s="317">
        <v>-0.14067633000000512</v>
      </c>
      <c r="G6" s="318">
        <v>-9.8916841261008637E-3</v>
      </c>
      <c r="H6" s="319"/>
      <c r="I6" s="86">
        <v>14.221676330000001</v>
      </c>
      <c r="J6" s="86">
        <v>12.425977259999998</v>
      </c>
      <c r="K6" s="317">
        <v>-1.7956990700000031</v>
      </c>
      <c r="L6" s="318">
        <v>-0.12626493729238197</v>
      </c>
      <c r="M6" s="319"/>
      <c r="N6" s="317">
        <v>-1.6550227399999962</v>
      </c>
    </row>
    <row r="7" spans="1:14" s="625" customFormat="1" ht="15" customHeight="1" x14ac:dyDescent="0.25">
      <c r="A7" s="287" t="s">
        <v>298</v>
      </c>
      <c r="B7" s="287"/>
      <c r="C7" s="287"/>
      <c r="D7" s="86">
        <v>1311.9358236799997</v>
      </c>
      <c r="E7" s="86">
        <v>1383.6239999999998</v>
      </c>
      <c r="F7" s="317">
        <v>71.688176320000139</v>
      </c>
      <c r="G7" s="318">
        <v>5.4643051150866206E-2</v>
      </c>
      <c r="H7" s="319"/>
      <c r="I7" s="86">
        <v>1311.9358236799999</v>
      </c>
      <c r="J7" s="86">
        <v>1376.6156599599985</v>
      </c>
      <c r="K7" s="317">
        <v>64.679836279998653</v>
      </c>
      <c r="L7" s="318">
        <v>4.9301067256910969E-2</v>
      </c>
      <c r="M7" s="319"/>
      <c r="N7" s="317">
        <v>-7.0083400400012579</v>
      </c>
    </row>
    <row r="8" spans="1:14" s="625" customFormat="1" ht="15" customHeight="1" x14ac:dyDescent="0.25">
      <c r="A8" s="287" t="s">
        <v>299</v>
      </c>
      <c r="B8" s="287"/>
      <c r="C8" s="287"/>
      <c r="D8" s="86">
        <v>388.24180983000002</v>
      </c>
      <c r="E8" s="86">
        <v>390.76299999999998</v>
      </c>
      <c r="F8" s="317">
        <v>2.5211901699999544</v>
      </c>
      <c r="G8" s="318">
        <v>6.4938656944337758E-3</v>
      </c>
      <c r="H8" s="319"/>
      <c r="I8" s="86">
        <v>388.24180982999997</v>
      </c>
      <c r="J8" s="86">
        <v>407.92136255999947</v>
      </c>
      <c r="K8" s="317">
        <v>19.6795527299995</v>
      </c>
      <c r="L8" s="318">
        <v>5.0688906325201399E-2</v>
      </c>
      <c r="M8" s="319"/>
      <c r="N8" s="317">
        <v>17.158362559999489</v>
      </c>
    </row>
    <row r="9" spans="1:14" s="625" customFormat="1" ht="15" customHeight="1" x14ac:dyDescent="0.25">
      <c r="A9" s="287" t="s">
        <v>300</v>
      </c>
      <c r="B9" s="287"/>
      <c r="C9" s="287"/>
      <c r="D9" s="86">
        <v>139.49719115000008</v>
      </c>
      <c r="E9" s="86">
        <v>138.43500000000006</v>
      </c>
      <c r="F9" s="317">
        <v>-1.0621911500000181</v>
      </c>
      <c r="G9" s="318">
        <v>-7.6144267941413712E-3</v>
      </c>
      <c r="H9" s="319"/>
      <c r="I9" s="86">
        <v>139.49719114999988</v>
      </c>
      <c r="J9" s="86">
        <v>123.33047819999994</v>
      </c>
      <c r="K9" s="317">
        <v>-16.166712949999933</v>
      </c>
      <c r="L9" s="318">
        <v>-0.11589274892722412</v>
      </c>
      <c r="M9" s="319"/>
      <c r="N9" s="317">
        <v>-15.104521800000114</v>
      </c>
    </row>
    <row r="10" spans="1:14" s="625" customFormat="1" ht="15" customHeight="1" x14ac:dyDescent="0.25">
      <c r="A10" s="287" t="s">
        <v>301</v>
      </c>
      <c r="B10" s="287"/>
      <c r="C10" s="287"/>
      <c r="D10" s="86">
        <v>113.89072992000008</v>
      </c>
      <c r="E10" s="86">
        <v>111.60500000000002</v>
      </c>
      <c r="F10" s="317">
        <v>-2.2857299200000654</v>
      </c>
      <c r="G10" s="318">
        <v>-2.006949926131496E-2</v>
      </c>
      <c r="H10" s="319"/>
      <c r="I10" s="86">
        <v>113.89072991999998</v>
      </c>
      <c r="J10" s="86">
        <v>116.28031749999994</v>
      </c>
      <c r="K10" s="317">
        <v>2.3895875799999544</v>
      </c>
      <c r="L10" s="318">
        <v>2.0981405437285883E-2</v>
      </c>
      <c r="M10" s="319"/>
      <c r="N10" s="317">
        <v>4.6753174999999203</v>
      </c>
    </row>
    <row r="11" spans="1:14" s="625" customFormat="1" ht="15" customHeight="1" x14ac:dyDescent="0.25">
      <c r="A11" s="287" t="s">
        <v>302</v>
      </c>
      <c r="B11" s="287"/>
      <c r="C11" s="287"/>
      <c r="D11" s="86">
        <v>3582.2384290900022</v>
      </c>
      <c r="E11" s="86">
        <v>3829.4710000000032</v>
      </c>
      <c r="F11" s="317">
        <v>247.23257091000096</v>
      </c>
      <c r="G11" s="318">
        <v>6.9016224297723694E-2</v>
      </c>
      <c r="H11" s="319"/>
      <c r="I11" s="86">
        <v>3582.2384290900009</v>
      </c>
      <c r="J11" s="86">
        <v>3734.4594095499992</v>
      </c>
      <c r="K11" s="317">
        <v>152.22098045999837</v>
      </c>
      <c r="L11" s="318">
        <v>4.2493257630164871E-2</v>
      </c>
      <c r="M11" s="319"/>
      <c r="N11" s="317">
        <v>-95.011590450003951</v>
      </c>
    </row>
    <row r="12" spans="1:14" s="625" customFormat="1" ht="15" customHeight="1" x14ac:dyDescent="0.25">
      <c r="A12" s="287" t="s">
        <v>303</v>
      </c>
      <c r="B12" s="287"/>
      <c r="C12" s="287"/>
      <c r="D12" s="86">
        <v>363.63305685000006</v>
      </c>
      <c r="E12" s="86">
        <v>373.07600000000008</v>
      </c>
      <c r="F12" s="317">
        <v>9.4429431500000192</v>
      </c>
      <c r="G12" s="318">
        <v>2.5968329809727075E-2</v>
      </c>
      <c r="H12" s="319"/>
      <c r="I12" s="86">
        <v>363.63305685000017</v>
      </c>
      <c r="J12" s="86">
        <v>370.09143983000013</v>
      </c>
      <c r="K12" s="317">
        <v>6.4583829799999535</v>
      </c>
      <c r="L12" s="318">
        <v>1.7760714704945224E-2</v>
      </c>
      <c r="M12" s="319"/>
      <c r="N12" s="317">
        <v>-2.984560169999952</v>
      </c>
    </row>
    <row r="13" spans="1:14" s="625" customFormat="1" ht="15" customHeight="1" x14ac:dyDescent="0.25">
      <c r="A13" s="287" t="s">
        <v>304</v>
      </c>
      <c r="B13" s="287"/>
      <c r="C13" s="287"/>
      <c r="D13" s="86">
        <v>552.63490515000035</v>
      </c>
      <c r="E13" s="86">
        <v>553.64599999999973</v>
      </c>
      <c r="F13" s="317">
        <v>1.011094849999381</v>
      </c>
      <c r="G13" s="318">
        <v>1.8295891927508912E-3</v>
      </c>
      <c r="H13" s="319"/>
      <c r="I13" s="86">
        <v>552.63490515000012</v>
      </c>
      <c r="J13" s="86">
        <v>561.85548943000038</v>
      </c>
      <c r="K13" s="317">
        <v>9.2205842800002529</v>
      </c>
      <c r="L13" s="318">
        <v>1.6684766369394533E-2</v>
      </c>
      <c r="M13" s="319"/>
      <c r="N13" s="317">
        <v>8.2094894300006445</v>
      </c>
    </row>
    <row r="14" spans="1:14" s="625" customFormat="1" ht="15" customHeight="1" x14ac:dyDescent="0.25">
      <c r="A14" s="287" t="s">
        <v>305</v>
      </c>
      <c r="B14" s="287"/>
      <c r="C14" s="287"/>
      <c r="D14" s="86">
        <v>180.98405961999998</v>
      </c>
      <c r="E14" s="86">
        <v>174.68200000000007</v>
      </c>
      <c r="F14" s="317">
        <v>-6.302059619999909</v>
      </c>
      <c r="G14" s="318">
        <v>-3.482107558661196E-2</v>
      </c>
      <c r="H14" s="319"/>
      <c r="I14" s="86">
        <v>180.98405961999995</v>
      </c>
      <c r="J14" s="86">
        <v>218.52833995</v>
      </c>
      <c r="K14" s="317">
        <v>37.544280330000049</v>
      </c>
      <c r="L14" s="318">
        <v>0.20744523251842861</v>
      </c>
      <c r="M14" s="319"/>
      <c r="N14" s="317">
        <v>43.84633994999993</v>
      </c>
    </row>
    <row r="15" spans="1:14" s="625" customFormat="1" ht="15" customHeight="1" x14ac:dyDescent="0.25">
      <c r="A15" s="287" t="s">
        <v>306</v>
      </c>
      <c r="B15" s="287"/>
      <c r="C15" s="287"/>
      <c r="D15" s="86">
        <v>108.22390520000002</v>
      </c>
      <c r="E15" s="86">
        <v>113.411</v>
      </c>
      <c r="F15" s="317">
        <v>5.1870947999999828</v>
      </c>
      <c r="G15" s="318">
        <v>4.7929288731672681E-2</v>
      </c>
      <c r="H15" s="319"/>
      <c r="I15" s="86">
        <v>108.22390520000005</v>
      </c>
      <c r="J15" s="86">
        <v>111.82024232999999</v>
      </c>
      <c r="K15" s="317">
        <v>3.596337129999938</v>
      </c>
      <c r="L15" s="318">
        <v>3.323052447011432E-2</v>
      </c>
      <c r="M15" s="319"/>
      <c r="N15" s="317">
        <v>-1.5907576700000163</v>
      </c>
    </row>
    <row r="16" spans="1:14" s="625" customFormat="1" ht="15" customHeight="1" x14ac:dyDescent="0.25">
      <c r="A16" s="287" t="s">
        <v>307</v>
      </c>
      <c r="B16" s="287"/>
      <c r="C16" s="287"/>
      <c r="D16" s="86">
        <v>102.38872856999994</v>
      </c>
      <c r="E16" s="86">
        <v>103.07000000000001</v>
      </c>
      <c r="F16" s="317">
        <v>0.6812714300000664</v>
      </c>
      <c r="G16" s="318">
        <v>6.6537737064906732E-3</v>
      </c>
      <c r="H16" s="319"/>
      <c r="I16" s="86">
        <v>102.38872856999993</v>
      </c>
      <c r="J16" s="86">
        <v>78.686977960000007</v>
      </c>
      <c r="K16" s="317">
        <v>-23.70175060999992</v>
      </c>
      <c r="L16" s="318">
        <v>-0.2314878887649805</v>
      </c>
      <c r="M16" s="319"/>
      <c r="N16" s="317">
        <v>-24.38302204</v>
      </c>
    </row>
    <row r="17" spans="1:14" s="625" customFormat="1" ht="15" customHeight="1" x14ac:dyDescent="0.25">
      <c r="A17" s="287" t="s">
        <v>308</v>
      </c>
      <c r="B17" s="287"/>
      <c r="C17" s="287"/>
      <c r="D17" s="86">
        <v>1327.4429210399994</v>
      </c>
      <c r="E17" s="86">
        <v>1308.9989999999989</v>
      </c>
      <c r="F17" s="317">
        <v>-18.443921040000532</v>
      </c>
      <c r="G17" s="318">
        <v>-1.3894323249357021E-2</v>
      </c>
      <c r="H17" s="319"/>
      <c r="I17" s="86">
        <v>1327.442921040001</v>
      </c>
      <c r="J17" s="86">
        <v>1194.5851087500005</v>
      </c>
      <c r="K17" s="317">
        <v>-132.85781229000054</v>
      </c>
      <c r="L17" s="318">
        <v>-0.1000855179414506</v>
      </c>
      <c r="M17" s="319"/>
      <c r="N17" s="317">
        <v>-114.41389124999841</v>
      </c>
    </row>
    <row r="18" spans="1:14" s="625" customFormat="1" ht="15" customHeight="1" x14ac:dyDescent="0.25">
      <c r="A18" s="320" t="s">
        <v>309</v>
      </c>
      <c r="B18" s="320"/>
      <c r="C18" s="304"/>
      <c r="D18" s="305">
        <v>8267.6311782799967</v>
      </c>
      <c r="E18" s="305">
        <v>8505.3080000000082</v>
      </c>
      <c r="F18" s="321">
        <v>237.6768217200115</v>
      </c>
      <c r="G18" s="322">
        <v>2.8747874281622066E-2</v>
      </c>
      <c r="H18" s="305"/>
      <c r="I18" s="305">
        <v>8267.6311782799949</v>
      </c>
      <c r="J18" s="305">
        <v>8312.4738701099996</v>
      </c>
      <c r="K18" s="321">
        <v>44.842691830004696</v>
      </c>
      <c r="L18" s="322">
        <v>5.4238863421740557E-3</v>
      </c>
      <c r="M18" s="305"/>
      <c r="N18" s="321">
        <v>-192.83412989000863</v>
      </c>
    </row>
  </sheetData>
  <printOptions horizontalCentered="1"/>
  <pageMargins left="0.23622047244094491" right="0.15748031496062992" top="0.62992125984251968" bottom="0.31496062992125984" header="0.19685039370078741" footer="0.19685039370078741"/>
  <pageSetup paperSize="9" scale="71" fitToHeight="0" orientation="portrait" r:id="rId1"/>
  <headerFooter alignWithMargins="0"/>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8FF28-C979-46E6-BE72-19B108D412C0}">
  <sheetPr codeName="Tabelle60">
    <pageSetUpPr fitToPage="1"/>
  </sheetPr>
  <dimension ref="A1:N73"/>
  <sheetViews>
    <sheetView showGridLines="0" workbookViewId="0"/>
  </sheetViews>
  <sheetFormatPr baseColWidth="10" defaultColWidth="10" defaultRowHeight="12.75" x14ac:dyDescent="0.2"/>
  <cols>
    <col min="1" max="2" width="1.875" style="263" customWidth="1"/>
    <col min="3" max="3" width="42.5" style="263" customWidth="1"/>
    <col min="4" max="7" width="8.375" style="263" customWidth="1"/>
    <col min="8" max="8" width="1.875" style="263" customWidth="1"/>
    <col min="9" max="10" width="8.375" style="353" customWidth="1"/>
    <col min="11" max="12" width="8.375" style="263" customWidth="1"/>
    <col min="13" max="13" width="1.875" style="263" customWidth="1"/>
    <col min="14" max="14" width="8.375" style="263" customWidth="1"/>
    <col min="15" max="16384" width="10" style="622"/>
  </cols>
  <sheetData>
    <row r="1" spans="1:14" s="625" customFormat="1" ht="15" customHeight="1" x14ac:dyDescent="0.25">
      <c r="A1" s="287" t="s">
        <v>1890</v>
      </c>
      <c r="B1" s="287"/>
      <c r="C1" s="287"/>
      <c r="D1" s="287"/>
      <c r="E1" s="287"/>
      <c r="F1" s="287"/>
      <c r="G1" s="287"/>
      <c r="H1" s="287"/>
      <c r="I1" s="630"/>
      <c r="J1" s="630"/>
      <c r="K1" s="287"/>
      <c r="L1" s="287"/>
      <c r="M1" s="287"/>
      <c r="N1" s="287"/>
    </row>
    <row r="2" spans="1:14" s="623" customFormat="1" ht="15" customHeight="1" x14ac:dyDescent="0.2">
      <c r="A2" s="310"/>
      <c r="B2" s="311"/>
      <c r="C2" s="311"/>
      <c r="D2" s="267" t="s">
        <v>24</v>
      </c>
      <c r="E2" s="267"/>
      <c r="F2" s="267"/>
      <c r="G2" s="267"/>
      <c r="H2" s="277"/>
      <c r="I2" s="269" t="s">
        <v>25</v>
      </c>
      <c r="J2" s="269"/>
      <c r="K2" s="269"/>
      <c r="L2" s="269"/>
      <c r="M2" s="277"/>
      <c r="N2" s="269" t="s">
        <v>26</v>
      </c>
    </row>
    <row r="3" spans="1:14" s="623" customFormat="1" ht="15" customHeight="1" x14ac:dyDescent="0.2">
      <c r="A3" s="271" t="s">
        <v>27</v>
      </c>
      <c r="B3" s="313"/>
      <c r="C3" s="313"/>
      <c r="D3" s="273" t="s">
        <v>29</v>
      </c>
      <c r="E3" s="274" t="s">
        <v>83</v>
      </c>
      <c r="F3" s="275" t="s">
        <v>28</v>
      </c>
      <c r="G3" s="275"/>
      <c r="H3" s="276"/>
      <c r="I3" s="278" t="s">
        <v>29</v>
      </c>
      <c r="J3" s="278" t="s">
        <v>30</v>
      </c>
      <c r="K3" s="279" t="s">
        <v>28</v>
      </c>
      <c r="L3" s="279"/>
      <c r="M3" s="276"/>
      <c r="N3" s="279" t="s">
        <v>31</v>
      </c>
    </row>
    <row r="4" spans="1:14" s="624" customFormat="1" ht="15" customHeight="1" x14ac:dyDescent="0.25">
      <c r="A4" s="314"/>
      <c r="B4" s="314"/>
      <c r="C4" s="314"/>
      <c r="D4" s="284">
        <v>2024</v>
      </c>
      <c r="E4" s="284">
        <v>2025</v>
      </c>
      <c r="F4" s="285" t="s">
        <v>32</v>
      </c>
      <c r="G4" s="285" t="s">
        <v>33</v>
      </c>
      <c r="H4" s="315"/>
      <c r="I4" s="284">
        <v>2024</v>
      </c>
      <c r="J4" s="284">
        <v>2025</v>
      </c>
      <c r="K4" s="285" t="s">
        <v>32</v>
      </c>
      <c r="L4" s="285" t="s">
        <v>33</v>
      </c>
      <c r="M4" s="315"/>
      <c r="N4" s="285" t="s">
        <v>34</v>
      </c>
    </row>
    <row r="5" spans="1:14" s="625" customFormat="1" ht="15" customHeight="1" x14ac:dyDescent="0.25">
      <c r="A5" s="287" t="s">
        <v>148</v>
      </c>
      <c r="B5" s="287"/>
      <c r="C5" s="287"/>
      <c r="D5" s="86">
        <v>0</v>
      </c>
      <c r="E5" s="86">
        <v>0</v>
      </c>
      <c r="F5" s="317">
        <v>0</v>
      </c>
      <c r="G5" s="318" t="s">
        <v>146</v>
      </c>
      <c r="H5" s="319"/>
      <c r="I5" s="86">
        <v>0</v>
      </c>
      <c r="J5" s="86">
        <v>0</v>
      </c>
      <c r="K5" s="317">
        <v>0</v>
      </c>
      <c r="L5" s="318" t="s">
        <v>146</v>
      </c>
      <c r="M5" s="319"/>
      <c r="N5" s="317">
        <v>0</v>
      </c>
    </row>
    <row r="6" spans="1:14" s="625" customFormat="1" ht="15" customHeight="1" x14ac:dyDescent="0.25">
      <c r="A6" s="287" t="s">
        <v>149</v>
      </c>
      <c r="B6" s="287"/>
      <c r="C6" s="287"/>
      <c r="D6" s="86">
        <v>62.878084799999996</v>
      </c>
      <c r="E6" s="86">
        <v>53.603000000000002</v>
      </c>
      <c r="F6" s="317">
        <v>-9.2750847999999948</v>
      </c>
      <c r="G6" s="318">
        <v>-0.14750902209413341</v>
      </c>
      <c r="H6" s="319"/>
      <c r="I6" s="86">
        <v>62.878084800000003</v>
      </c>
      <c r="J6" s="86">
        <v>49.150535670000004</v>
      </c>
      <c r="K6" s="317">
        <v>-13.72754913</v>
      </c>
      <c r="L6" s="318">
        <v>-0.21832008995922847</v>
      </c>
      <c r="M6" s="319"/>
      <c r="N6" s="317">
        <v>-4.452464329999998</v>
      </c>
    </row>
    <row r="7" spans="1:14" s="625" customFormat="1" ht="15" customHeight="1" x14ac:dyDescent="0.25">
      <c r="A7" s="287" t="s">
        <v>150</v>
      </c>
      <c r="B7" s="287"/>
      <c r="C7" s="287"/>
      <c r="D7" s="86">
        <v>1.7841274099999997</v>
      </c>
      <c r="E7" s="86">
        <v>1.6969999999999998</v>
      </c>
      <c r="F7" s="317">
        <v>-8.7127409999999905E-2</v>
      </c>
      <c r="G7" s="318">
        <v>-4.8834746617115177E-2</v>
      </c>
      <c r="H7" s="319"/>
      <c r="I7" s="86">
        <v>1.78412741</v>
      </c>
      <c r="J7" s="86">
        <v>1.6796715499999997</v>
      </c>
      <c r="K7" s="317">
        <v>-0.10445586000000029</v>
      </c>
      <c r="L7" s="318">
        <v>-5.8547309690175298E-2</v>
      </c>
      <c r="M7" s="319"/>
      <c r="N7" s="317">
        <v>-1.7328450000000162E-2</v>
      </c>
    </row>
    <row r="8" spans="1:14" s="625" customFormat="1" ht="15" customHeight="1" x14ac:dyDescent="0.25">
      <c r="A8" s="287" t="s">
        <v>151</v>
      </c>
      <c r="B8" s="287"/>
      <c r="C8" s="287"/>
      <c r="D8" s="86">
        <v>4.3E-3</v>
      </c>
      <c r="E8" s="86">
        <v>5.0000000000000001E-3</v>
      </c>
      <c r="F8" s="317">
        <v>7.000000000000001E-4</v>
      </c>
      <c r="G8" s="318" t="s">
        <v>146</v>
      </c>
      <c r="H8" s="319"/>
      <c r="I8" s="86">
        <v>4.3E-3</v>
      </c>
      <c r="J8" s="86">
        <v>4.3E-3</v>
      </c>
      <c r="K8" s="317">
        <v>0</v>
      </c>
      <c r="L8" s="318" t="s">
        <v>146</v>
      </c>
      <c r="M8" s="319"/>
      <c r="N8" s="317">
        <v>-7.000000000000001E-4</v>
      </c>
    </row>
    <row r="9" spans="1:14" s="625" customFormat="1" ht="15" customHeight="1" x14ac:dyDescent="0.25">
      <c r="A9" s="287" t="s">
        <v>152</v>
      </c>
      <c r="B9" s="287"/>
      <c r="C9" s="287"/>
      <c r="D9" s="86">
        <v>0.91610119999999995</v>
      </c>
      <c r="E9" s="86">
        <v>0.92</v>
      </c>
      <c r="F9" s="317">
        <v>3.8988000000000911E-3</v>
      </c>
      <c r="G9" s="318">
        <v>4.2558616886432254E-3</v>
      </c>
      <c r="H9" s="319"/>
      <c r="I9" s="86">
        <v>0.91610119999999995</v>
      </c>
      <c r="J9" s="86">
        <v>0.84128111000000005</v>
      </c>
      <c r="K9" s="317">
        <v>-7.4820089999999895E-2</v>
      </c>
      <c r="L9" s="318">
        <v>-8.1672297776708369E-2</v>
      </c>
      <c r="M9" s="319"/>
      <c r="N9" s="317">
        <v>-7.8718889999999986E-2</v>
      </c>
    </row>
    <row r="10" spans="1:14" s="625" customFormat="1" ht="15" customHeight="1" x14ac:dyDescent="0.25">
      <c r="A10" s="287" t="s">
        <v>153</v>
      </c>
      <c r="B10" s="287"/>
      <c r="C10" s="287"/>
      <c r="D10" s="86">
        <v>0.16583103999999999</v>
      </c>
      <c r="E10" s="86">
        <v>0.188</v>
      </c>
      <c r="F10" s="317">
        <v>2.2168960000000015E-2</v>
      </c>
      <c r="G10" s="318">
        <v>0.13368401959005993</v>
      </c>
      <c r="H10" s="319"/>
      <c r="I10" s="86">
        <v>0.16583104000000001</v>
      </c>
      <c r="J10" s="86">
        <v>0.16879372999999998</v>
      </c>
      <c r="K10" s="317">
        <v>2.9626899999999623E-3</v>
      </c>
      <c r="L10" s="318">
        <v>1.7865714404251332E-2</v>
      </c>
      <c r="M10" s="319"/>
      <c r="N10" s="317">
        <v>-1.9206270000000025E-2</v>
      </c>
    </row>
    <row r="11" spans="1:14" s="625" customFormat="1" ht="15" customHeight="1" x14ac:dyDescent="0.25">
      <c r="A11" s="287" t="s">
        <v>154</v>
      </c>
      <c r="B11" s="287"/>
      <c r="C11" s="287"/>
      <c r="D11" s="86">
        <v>681.05482937000011</v>
      </c>
      <c r="E11" s="86">
        <v>386.44599999999997</v>
      </c>
      <c r="F11" s="317">
        <v>-294.60882937000014</v>
      </c>
      <c r="G11" s="318">
        <v>-0.43257725614033715</v>
      </c>
      <c r="H11" s="319"/>
      <c r="I11" s="86">
        <v>681.05482937000011</v>
      </c>
      <c r="J11" s="86">
        <v>396.7391097200001</v>
      </c>
      <c r="K11" s="317">
        <v>-284.31571965000001</v>
      </c>
      <c r="L11" s="318">
        <v>-0.41746377441152882</v>
      </c>
      <c r="M11" s="319"/>
      <c r="N11" s="317">
        <v>10.293109720000132</v>
      </c>
    </row>
    <row r="12" spans="1:14" s="625" customFormat="1" ht="15" customHeight="1" x14ac:dyDescent="0.25">
      <c r="A12" s="287" t="s">
        <v>155</v>
      </c>
      <c r="B12" s="287"/>
      <c r="C12" s="287"/>
      <c r="D12" s="86">
        <v>99.815359830000006</v>
      </c>
      <c r="E12" s="86">
        <v>93.683000000000007</v>
      </c>
      <c r="F12" s="317">
        <v>-6.1323598299999986</v>
      </c>
      <c r="G12" s="318">
        <v>-6.1437035747246682E-2</v>
      </c>
      <c r="H12" s="319"/>
      <c r="I12" s="86">
        <v>99.815359830000077</v>
      </c>
      <c r="J12" s="86">
        <v>95.765397960000016</v>
      </c>
      <c r="K12" s="317">
        <v>-4.049961870000061</v>
      </c>
      <c r="L12" s="318">
        <v>-4.0574535591493377E-2</v>
      </c>
      <c r="M12" s="319"/>
      <c r="N12" s="317">
        <v>2.0823979600000087</v>
      </c>
    </row>
    <row r="13" spans="1:14" s="625" customFormat="1" ht="15" customHeight="1" x14ac:dyDescent="0.25">
      <c r="A13" s="287" t="s">
        <v>156</v>
      </c>
      <c r="B13" s="287"/>
      <c r="C13" s="287"/>
      <c r="D13" s="86">
        <v>324.93532705999996</v>
      </c>
      <c r="E13" s="86">
        <v>303.142</v>
      </c>
      <c r="F13" s="317">
        <v>-21.793327059999967</v>
      </c>
      <c r="G13" s="318">
        <v>-6.7069737406471042E-2</v>
      </c>
      <c r="H13" s="319"/>
      <c r="I13" s="86">
        <v>324.93532706000008</v>
      </c>
      <c r="J13" s="86">
        <v>302.68592480999985</v>
      </c>
      <c r="K13" s="317">
        <v>-22.24940225000023</v>
      </c>
      <c r="L13" s="318">
        <v>-6.8473324988427064E-2</v>
      </c>
      <c r="M13" s="319"/>
      <c r="N13" s="317">
        <v>-0.45607519000014918</v>
      </c>
    </row>
    <row r="14" spans="1:14" s="625" customFormat="1" ht="15" customHeight="1" x14ac:dyDescent="0.25">
      <c r="A14" s="287" t="s">
        <v>157</v>
      </c>
      <c r="B14" s="287"/>
      <c r="C14" s="287"/>
      <c r="D14" s="86">
        <v>118.92048632999997</v>
      </c>
      <c r="E14" s="86">
        <v>120.42100000000001</v>
      </c>
      <c r="F14" s="317">
        <v>1.5005136700000321</v>
      </c>
      <c r="G14" s="318">
        <v>1.2617789552560099E-2</v>
      </c>
      <c r="H14" s="319"/>
      <c r="I14" s="86">
        <v>118.92048632999999</v>
      </c>
      <c r="J14" s="86">
        <v>118.74473518000005</v>
      </c>
      <c r="K14" s="317">
        <v>-0.17575114999993957</v>
      </c>
      <c r="L14" s="318">
        <v>-1.4778879184217386E-3</v>
      </c>
      <c r="M14" s="319"/>
      <c r="N14" s="317">
        <v>-1.6762648199999575</v>
      </c>
    </row>
    <row r="15" spans="1:14" s="625" customFormat="1" ht="15" customHeight="1" x14ac:dyDescent="0.25">
      <c r="A15" s="287" t="s">
        <v>56</v>
      </c>
      <c r="B15" s="287"/>
      <c r="C15" s="287"/>
      <c r="D15" s="86">
        <v>63.109678449999997</v>
      </c>
      <c r="E15" s="86">
        <v>39.913999999999994</v>
      </c>
      <c r="F15" s="317">
        <v>-23.195678450000003</v>
      </c>
      <c r="G15" s="318">
        <v>-0.36754550204810943</v>
      </c>
      <c r="H15" s="319"/>
      <c r="I15" s="86">
        <v>63.109678450000011</v>
      </c>
      <c r="J15" s="86">
        <v>58.734237050000026</v>
      </c>
      <c r="K15" s="317">
        <v>-4.3754413999999855</v>
      </c>
      <c r="L15" s="318">
        <v>-6.9330750963444099E-2</v>
      </c>
      <c r="M15" s="319"/>
      <c r="N15" s="317">
        <v>18.820237050000031</v>
      </c>
    </row>
    <row r="16" spans="1:14" s="625" customFormat="1" ht="15" customHeight="1" x14ac:dyDescent="0.25">
      <c r="A16" s="287" t="s">
        <v>158</v>
      </c>
      <c r="B16" s="287"/>
      <c r="C16" s="287"/>
      <c r="D16" s="86">
        <v>155.67095561000002</v>
      </c>
      <c r="E16" s="86">
        <v>138.92399999999998</v>
      </c>
      <c r="F16" s="317">
        <v>-16.746955610000043</v>
      </c>
      <c r="G16" s="318">
        <v>-0.10757919192039855</v>
      </c>
      <c r="H16" s="319"/>
      <c r="I16" s="86">
        <v>155.67095561000002</v>
      </c>
      <c r="J16" s="86">
        <v>134.40396367999992</v>
      </c>
      <c r="K16" s="317">
        <v>-21.266991930000103</v>
      </c>
      <c r="L16" s="318">
        <v>-0.13661502781083945</v>
      </c>
      <c r="M16" s="319"/>
      <c r="N16" s="317">
        <v>-4.5200363200000595</v>
      </c>
    </row>
    <row r="17" spans="1:14" s="625" customFormat="1" ht="15" customHeight="1" x14ac:dyDescent="0.25">
      <c r="A17" s="287" t="s">
        <v>159</v>
      </c>
      <c r="B17" s="287"/>
      <c r="C17" s="287"/>
      <c r="D17" s="86">
        <v>222.33025011000004</v>
      </c>
      <c r="E17" s="86">
        <v>347.24999999999994</v>
      </c>
      <c r="F17" s="317">
        <v>124.91974988999991</v>
      </c>
      <c r="G17" s="318">
        <v>0.56186573724535749</v>
      </c>
      <c r="H17" s="319"/>
      <c r="I17" s="86">
        <v>222.33025011000001</v>
      </c>
      <c r="J17" s="86">
        <v>336.94099838000011</v>
      </c>
      <c r="K17" s="317">
        <v>114.6107482700001</v>
      </c>
      <c r="L17" s="318">
        <v>0.51549777060609325</v>
      </c>
      <c r="M17" s="319"/>
      <c r="N17" s="317">
        <v>-10.309001619999833</v>
      </c>
    </row>
    <row r="18" spans="1:14" s="625" customFormat="1" ht="15" customHeight="1" x14ac:dyDescent="0.25">
      <c r="A18" s="287" t="s">
        <v>160</v>
      </c>
      <c r="B18" s="287"/>
      <c r="C18" s="287"/>
      <c r="D18" s="86">
        <v>458.41050156000006</v>
      </c>
      <c r="E18" s="86">
        <v>521.05500000000006</v>
      </c>
      <c r="F18" s="317">
        <v>62.644498440000007</v>
      </c>
      <c r="G18" s="318">
        <v>0.13665589733833938</v>
      </c>
      <c r="H18" s="319"/>
      <c r="I18" s="86">
        <v>458.41050156</v>
      </c>
      <c r="J18" s="86">
        <v>509.84861315000012</v>
      </c>
      <c r="K18" s="317">
        <v>51.438111590000119</v>
      </c>
      <c r="L18" s="318">
        <v>0.1122097146879335</v>
      </c>
      <c r="M18" s="319"/>
      <c r="N18" s="317">
        <v>-11.206386849999944</v>
      </c>
    </row>
    <row r="19" spans="1:14" s="625" customFormat="1" ht="15" customHeight="1" x14ac:dyDescent="0.25">
      <c r="A19" s="287" t="s">
        <v>36</v>
      </c>
      <c r="B19" s="287"/>
      <c r="C19" s="287"/>
      <c r="D19" s="86">
        <v>9661.5088074799987</v>
      </c>
      <c r="E19" s="86">
        <v>9912.9439999999995</v>
      </c>
      <c r="F19" s="317">
        <v>251.43519252000078</v>
      </c>
      <c r="G19" s="318">
        <v>2.6024423051328904E-2</v>
      </c>
      <c r="H19" s="319"/>
      <c r="I19" s="86">
        <v>9661.5088074800005</v>
      </c>
      <c r="J19" s="86">
        <v>10310.060236149997</v>
      </c>
      <c r="K19" s="317">
        <v>648.55142866999631</v>
      </c>
      <c r="L19" s="318">
        <v>6.7127344351006979E-2</v>
      </c>
      <c r="M19" s="319"/>
      <c r="N19" s="317">
        <v>397.11623614999735</v>
      </c>
    </row>
    <row r="20" spans="1:14" s="625" customFormat="1" ht="15" customHeight="1" x14ac:dyDescent="0.25">
      <c r="A20" s="324" t="s">
        <v>38</v>
      </c>
      <c r="B20" s="294"/>
      <c r="C20" s="294"/>
      <c r="D20" s="344">
        <v>6100.6225629500004</v>
      </c>
      <c r="E20" s="344">
        <v>6495.3959999999997</v>
      </c>
      <c r="F20" s="345">
        <v>394.7734370499993</v>
      </c>
      <c r="G20" s="346">
        <v>6.4710352587212583E-2</v>
      </c>
      <c r="H20" s="295"/>
      <c r="I20" s="344">
        <v>6100.6225629499995</v>
      </c>
      <c r="J20" s="344">
        <v>6820.9255907499992</v>
      </c>
      <c r="K20" s="345">
        <v>720.30302779999965</v>
      </c>
      <c r="L20" s="346">
        <v>0.11807041336641744</v>
      </c>
      <c r="M20" s="295"/>
      <c r="N20" s="345">
        <v>325.52959074999944</v>
      </c>
    </row>
    <row r="21" spans="1:14" s="625" customFormat="1" ht="15" customHeight="1" x14ac:dyDescent="0.25">
      <c r="A21" s="324" t="s">
        <v>90</v>
      </c>
      <c r="B21" s="294"/>
      <c r="C21" s="294"/>
      <c r="D21" s="344">
        <v>1074.3890474099999</v>
      </c>
      <c r="E21" s="344">
        <v>1090</v>
      </c>
      <c r="F21" s="345">
        <v>15.610952590000124</v>
      </c>
      <c r="G21" s="346">
        <v>1.4530074210671762E-2</v>
      </c>
      <c r="H21" s="295"/>
      <c r="I21" s="344">
        <v>1074.3890474100001</v>
      </c>
      <c r="J21" s="344">
        <v>1043.9060369599997</v>
      </c>
      <c r="K21" s="345">
        <v>-30.483010450000393</v>
      </c>
      <c r="L21" s="346">
        <v>-2.8372413627526183E-2</v>
      </c>
      <c r="M21" s="295"/>
      <c r="N21" s="345">
        <v>-46.09396304000029</v>
      </c>
    </row>
    <row r="22" spans="1:14" s="625" customFormat="1" ht="15" customHeight="1" x14ac:dyDescent="0.25">
      <c r="A22" s="324" t="s">
        <v>317</v>
      </c>
      <c r="B22" s="294"/>
      <c r="C22" s="294"/>
      <c r="D22" s="344">
        <v>84.407904649999992</v>
      </c>
      <c r="E22" s="344">
        <v>46.4</v>
      </c>
      <c r="F22" s="345">
        <v>-38.007904649999993</v>
      </c>
      <c r="G22" s="346">
        <v>-0.45028845115396421</v>
      </c>
      <c r="H22" s="295"/>
      <c r="I22" s="344">
        <v>84.407904650000006</v>
      </c>
      <c r="J22" s="344">
        <v>3.2080002600000004</v>
      </c>
      <c r="K22" s="345">
        <v>-81.19990439</v>
      </c>
      <c r="L22" s="346">
        <v>-0.96199407776674384</v>
      </c>
      <c r="M22" s="295"/>
      <c r="N22" s="345">
        <v>-43.19199974</v>
      </c>
    </row>
    <row r="23" spans="1:14" s="625" customFormat="1" ht="15" customHeight="1" x14ac:dyDescent="0.25">
      <c r="A23" s="324" t="s">
        <v>318</v>
      </c>
      <c r="B23" s="294"/>
      <c r="C23" s="294"/>
      <c r="D23" s="344">
        <v>594.01343253000005</v>
      </c>
      <c r="E23" s="344">
        <v>600</v>
      </c>
      <c r="F23" s="345">
        <v>5.9865674699999545</v>
      </c>
      <c r="G23" s="346">
        <v>1.0078168509594532E-2</v>
      </c>
      <c r="H23" s="295"/>
      <c r="I23" s="344">
        <v>594.01343252999993</v>
      </c>
      <c r="J23" s="344">
        <v>687.29878328999996</v>
      </c>
      <c r="K23" s="345">
        <v>93.285350760000028</v>
      </c>
      <c r="L23" s="346">
        <v>0.15704249374072665</v>
      </c>
      <c r="M23" s="295"/>
      <c r="N23" s="345">
        <v>87.29878328999996</v>
      </c>
    </row>
    <row r="24" spans="1:14" s="625" customFormat="1" ht="15" customHeight="1" x14ac:dyDescent="0.25">
      <c r="A24" s="324" t="s">
        <v>39</v>
      </c>
      <c r="B24" s="294"/>
      <c r="C24" s="294"/>
      <c r="D24" s="344">
        <v>440.18313434999999</v>
      </c>
      <c r="E24" s="344">
        <v>275</v>
      </c>
      <c r="F24" s="345">
        <v>-165.18313434999999</v>
      </c>
      <c r="G24" s="346">
        <v>-0.37526002579339846</v>
      </c>
      <c r="H24" s="295"/>
      <c r="I24" s="344">
        <v>440.18313434999999</v>
      </c>
      <c r="J24" s="344">
        <v>376.86080103</v>
      </c>
      <c r="K24" s="345">
        <v>-63.322333319999984</v>
      </c>
      <c r="L24" s="346">
        <v>-0.14385451958195861</v>
      </c>
      <c r="M24" s="295"/>
      <c r="N24" s="345">
        <v>101.86080103</v>
      </c>
    </row>
    <row r="25" spans="1:14" s="625" customFormat="1" ht="15" customHeight="1" x14ac:dyDescent="0.25">
      <c r="A25" s="324" t="s">
        <v>319</v>
      </c>
      <c r="B25" s="294"/>
      <c r="C25" s="294"/>
      <c r="D25" s="344">
        <v>-4.6369289499999997</v>
      </c>
      <c r="E25" s="344">
        <v>20</v>
      </c>
      <c r="F25" s="345">
        <v>24.636928949999998</v>
      </c>
      <c r="G25" s="346" t="s">
        <v>146</v>
      </c>
      <c r="H25" s="295"/>
      <c r="I25" s="344">
        <v>-4.6369289499999997</v>
      </c>
      <c r="J25" s="344">
        <v>-1.4089496799999999</v>
      </c>
      <c r="K25" s="345">
        <v>3.2279792699999996</v>
      </c>
      <c r="L25" s="346">
        <v>-0.69614594159351961</v>
      </c>
      <c r="M25" s="295"/>
      <c r="N25" s="345">
        <v>-21.408949679999999</v>
      </c>
    </row>
    <row r="26" spans="1:14" s="625" customFormat="1" ht="15" customHeight="1" x14ac:dyDescent="0.25">
      <c r="A26" s="324" t="s">
        <v>320</v>
      </c>
      <c r="B26" s="294"/>
      <c r="C26" s="294"/>
      <c r="D26" s="344">
        <v>1372.5296545399979</v>
      </c>
      <c r="E26" s="344">
        <v>1386.148000000001</v>
      </c>
      <c r="F26" s="345">
        <v>13.618345460003184</v>
      </c>
      <c r="G26" s="346">
        <v>9.9220773955279729E-3</v>
      </c>
      <c r="H26" s="295"/>
      <c r="I26" s="344">
        <v>1372.5296545400015</v>
      </c>
      <c r="J26" s="344">
        <v>1379.2699735400001</v>
      </c>
      <c r="K26" s="345">
        <v>6.7403189999986353</v>
      </c>
      <c r="L26" s="346">
        <v>4.9108731295555152E-3</v>
      </c>
      <c r="M26" s="295"/>
      <c r="N26" s="345">
        <v>-6.8780264600009104</v>
      </c>
    </row>
    <row r="27" spans="1:14" s="625" customFormat="1" ht="15" customHeight="1" x14ac:dyDescent="0.25">
      <c r="A27" s="287" t="s">
        <v>161</v>
      </c>
      <c r="B27" s="287"/>
      <c r="C27" s="287"/>
      <c r="D27" s="86">
        <v>5449.1548722800017</v>
      </c>
      <c r="E27" s="86">
        <v>5505.4869999999992</v>
      </c>
      <c r="F27" s="317">
        <v>56.332127719997516</v>
      </c>
      <c r="G27" s="318">
        <v>1.033777329518748E-2</v>
      </c>
      <c r="H27" s="319"/>
      <c r="I27" s="86">
        <v>5449.1548722799989</v>
      </c>
      <c r="J27" s="86">
        <v>5353.678118249999</v>
      </c>
      <c r="K27" s="317">
        <v>-95.476754029999938</v>
      </c>
      <c r="L27" s="318">
        <v>-1.7521387493626417E-2</v>
      </c>
      <c r="M27" s="319"/>
      <c r="N27" s="317">
        <v>-151.80888175000018</v>
      </c>
    </row>
    <row r="28" spans="1:14" s="625" customFormat="1" ht="15" customHeight="1" x14ac:dyDescent="0.25">
      <c r="A28" s="324" t="s">
        <v>321</v>
      </c>
      <c r="B28" s="294"/>
      <c r="C28" s="294"/>
      <c r="D28" s="344">
        <v>25.364999999999998</v>
      </c>
      <c r="E28" s="344">
        <v>52.311999999999998</v>
      </c>
      <c r="F28" s="345">
        <v>26.946999999999999</v>
      </c>
      <c r="G28" s="346">
        <v>1.0623694066627243</v>
      </c>
      <c r="H28" s="295"/>
      <c r="I28" s="344">
        <v>25.364999999999998</v>
      </c>
      <c r="J28" s="344">
        <v>24.673720700000001</v>
      </c>
      <c r="K28" s="345">
        <v>-0.69127929999999793</v>
      </c>
      <c r="L28" s="346">
        <v>-2.7253274196727739E-2</v>
      </c>
      <c r="M28" s="295"/>
      <c r="N28" s="345">
        <v>-27.638279299999997</v>
      </c>
    </row>
    <row r="29" spans="1:14" s="625" customFormat="1" ht="15" customHeight="1" x14ac:dyDescent="0.25">
      <c r="A29" s="324" t="s">
        <v>322</v>
      </c>
      <c r="B29" s="294"/>
      <c r="C29" s="294"/>
      <c r="D29" s="344">
        <v>269.73212199</v>
      </c>
      <c r="E29" s="344">
        <v>130</v>
      </c>
      <c r="F29" s="345">
        <v>-139.73212199</v>
      </c>
      <c r="G29" s="346">
        <v>-0.51804034669322929</v>
      </c>
      <c r="H29" s="295"/>
      <c r="I29" s="344">
        <v>269.73212199000005</v>
      </c>
      <c r="J29" s="344">
        <v>80.357197740000004</v>
      </c>
      <c r="K29" s="345">
        <v>-189.37492425000005</v>
      </c>
      <c r="L29" s="346">
        <v>-0.70208517566558448</v>
      </c>
      <c r="M29" s="295"/>
      <c r="N29" s="345">
        <v>-49.642802259999996</v>
      </c>
    </row>
    <row r="30" spans="1:14" s="625" customFormat="1" ht="15" customHeight="1" x14ac:dyDescent="0.25">
      <c r="A30" s="324" t="s">
        <v>323</v>
      </c>
      <c r="B30" s="294"/>
      <c r="C30" s="294"/>
      <c r="D30" s="344">
        <v>12.21890344</v>
      </c>
      <c r="E30" s="344">
        <v>36.982999999999997</v>
      </c>
      <c r="F30" s="345">
        <v>24.764096559999999</v>
      </c>
      <c r="G30" s="346">
        <v>2.0267036793933446</v>
      </c>
      <c r="H30" s="295"/>
      <c r="I30" s="344">
        <v>12.21890344</v>
      </c>
      <c r="J30" s="344">
        <v>-11.169999999999998</v>
      </c>
      <c r="K30" s="345">
        <v>-23.38890344</v>
      </c>
      <c r="L30" s="346" t="s">
        <v>146</v>
      </c>
      <c r="M30" s="295"/>
      <c r="N30" s="345">
        <v>-48.152999999999992</v>
      </c>
    </row>
    <row r="31" spans="1:14" s="625" customFormat="1" ht="15" customHeight="1" x14ac:dyDescent="0.25">
      <c r="A31" s="324" t="s">
        <v>324</v>
      </c>
      <c r="B31" s="294"/>
      <c r="C31" s="294"/>
      <c r="D31" s="344">
        <v>20.275894999999998</v>
      </c>
      <c r="E31" s="344">
        <v>0</v>
      </c>
      <c r="F31" s="345">
        <v>-20.275894999999998</v>
      </c>
      <c r="G31" s="346" t="s">
        <v>146</v>
      </c>
      <c r="H31" s="295"/>
      <c r="I31" s="344">
        <v>20.275894999999998</v>
      </c>
      <c r="J31" s="344">
        <v>-10</v>
      </c>
      <c r="K31" s="345">
        <v>-30.275894999999998</v>
      </c>
      <c r="L31" s="346" t="s">
        <v>146</v>
      </c>
      <c r="M31" s="295"/>
      <c r="N31" s="345">
        <v>-10</v>
      </c>
    </row>
    <row r="32" spans="1:14" s="625" customFormat="1" ht="15" customHeight="1" x14ac:dyDescent="0.25">
      <c r="A32" s="324" t="s">
        <v>320</v>
      </c>
      <c r="B32" s="294"/>
      <c r="C32" s="294"/>
      <c r="D32" s="344">
        <v>5121.5629518500018</v>
      </c>
      <c r="E32" s="344">
        <v>5286.1919999999991</v>
      </c>
      <c r="F32" s="345">
        <v>164.62904814999729</v>
      </c>
      <c r="G32" s="346">
        <v>3.214429846860134E-2</v>
      </c>
      <c r="H32" s="295"/>
      <c r="I32" s="344">
        <v>5121.5629518499991</v>
      </c>
      <c r="J32" s="344">
        <v>5269.8171998099988</v>
      </c>
      <c r="K32" s="345">
        <v>148.2542479599997</v>
      </c>
      <c r="L32" s="346">
        <v>2.8947071304951555E-2</v>
      </c>
      <c r="M32" s="295"/>
      <c r="N32" s="345">
        <v>-16.374800190000315</v>
      </c>
    </row>
    <row r="33" spans="1:14" s="625" customFormat="1" ht="15" customHeight="1" x14ac:dyDescent="0.25">
      <c r="A33" s="287" t="s">
        <v>167</v>
      </c>
      <c r="B33" s="287"/>
      <c r="C33" s="287"/>
      <c r="D33" s="86">
        <v>17356.826703520001</v>
      </c>
      <c r="E33" s="86">
        <v>19446.756999999998</v>
      </c>
      <c r="F33" s="317">
        <v>2089.9302964799972</v>
      </c>
      <c r="G33" s="318">
        <v>0.12040970000905493</v>
      </c>
      <c r="H33" s="319"/>
      <c r="I33" s="86">
        <v>17356.826703520004</v>
      </c>
      <c r="J33" s="86">
        <v>19446.736597280003</v>
      </c>
      <c r="K33" s="317">
        <v>2089.9098937599992</v>
      </c>
      <c r="L33" s="318">
        <v>0.12040852452229411</v>
      </c>
      <c r="M33" s="319"/>
      <c r="N33" s="317">
        <v>-2.0402719994308427E-2</v>
      </c>
    </row>
    <row r="34" spans="1:14" s="625" customFormat="1" ht="15" customHeight="1" x14ac:dyDescent="0.25">
      <c r="A34" s="287" t="s">
        <v>168</v>
      </c>
      <c r="B34" s="287"/>
      <c r="C34" s="287"/>
      <c r="D34" s="86">
        <v>12657.574340060002</v>
      </c>
      <c r="E34" s="86">
        <v>13427.665999999999</v>
      </c>
      <c r="F34" s="317">
        <v>770.09165993999704</v>
      </c>
      <c r="G34" s="318">
        <v>6.0840382149898176E-2</v>
      </c>
      <c r="H34" s="319"/>
      <c r="I34" s="86">
        <v>12657.574340060019</v>
      </c>
      <c r="J34" s="86">
        <v>13308.204353300005</v>
      </c>
      <c r="K34" s="317">
        <v>650.63001323998651</v>
      </c>
      <c r="L34" s="318">
        <v>5.1402424805897073E-2</v>
      </c>
      <c r="M34" s="319"/>
      <c r="N34" s="317">
        <v>-119.46164669999416</v>
      </c>
    </row>
    <row r="35" spans="1:14" s="625" customFormat="1" ht="15" customHeight="1" x14ac:dyDescent="0.25">
      <c r="A35" s="287" t="s">
        <v>244</v>
      </c>
      <c r="B35" s="287"/>
      <c r="C35" s="287"/>
      <c r="D35" s="86">
        <v>2629.1932982399999</v>
      </c>
      <c r="E35" s="86">
        <v>2624.3520000000008</v>
      </c>
      <c r="F35" s="317">
        <v>-4.8412982399991051</v>
      </c>
      <c r="G35" s="318">
        <v>-1.8413626123419125E-3</v>
      </c>
      <c r="H35" s="319"/>
      <c r="I35" s="86">
        <v>2629.1932982400003</v>
      </c>
      <c r="J35" s="86">
        <v>2600.18170427</v>
      </c>
      <c r="K35" s="317">
        <v>-29.011593970000376</v>
      </c>
      <c r="L35" s="318">
        <v>-1.1034408915244431E-2</v>
      </c>
      <c r="M35" s="319"/>
      <c r="N35" s="317">
        <v>-24.170295730000817</v>
      </c>
    </row>
    <row r="36" spans="1:14" s="625" customFormat="1" ht="15" customHeight="1" x14ac:dyDescent="0.25">
      <c r="A36" s="287" t="s">
        <v>47</v>
      </c>
      <c r="B36" s="287"/>
      <c r="C36" s="287"/>
      <c r="D36" s="86">
        <v>7848.7256341599987</v>
      </c>
      <c r="E36" s="86">
        <v>8083.3190000000004</v>
      </c>
      <c r="F36" s="317">
        <v>234.59336584000175</v>
      </c>
      <c r="G36" s="318">
        <v>2.9889357428801056E-2</v>
      </c>
      <c r="H36" s="319"/>
      <c r="I36" s="86">
        <v>7848.7256341599987</v>
      </c>
      <c r="J36" s="86">
        <v>8122.4249758599999</v>
      </c>
      <c r="K36" s="317">
        <v>273.69934170000124</v>
      </c>
      <c r="L36" s="318">
        <v>3.4871819255444469E-2</v>
      </c>
      <c r="M36" s="319"/>
      <c r="N36" s="317">
        <v>39.105975859999489</v>
      </c>
    </row>
    <row r="37" spans="1:14" s="625" customFormat="1" ht="15" customHeight="1" x14ac:dyDescent="0.25">
      <c r="A37" s="287" t="s">
        <v>162</v>
      </c>
      <c r="B37" s="287"/>
      <c r="C37" s="287"/>
      <c r="D37" s="86">
        <v>5993.3745414199975</v>
      </c>
      <c r="E37" s="86">
        <v>6178.7950000000019</v>
      </c>
      <c r="F37" s="317">
        <v>185.42045858000438</v>
      </c>
      <c r="G37" s="318">
        <v>3.0937572364044597E-2</v>
      </c>
      <c r="H37" s="319"/>
      <c r="I37" s="86">
        <v>5993.3745414200039</v>
      </c>
      <c r="J37" s="86">
        <v>6257.3463928400024</v>
      </c>
      <c r="K37" s="317">
        <v>263.97185141999853</v>
      </c>
      <c r="L37" s="318">
        <v>4.4043943790880835E-2</v>
      </c>
      <c r="M37" s="319"/>
      <c r="N37" s="317">
        <v>78.551392840000517</v>
      </c>
    </row>
    <row r="38" spans="1:14" s="625" customFormat="1" ht="15" customHeight="1" x14ac:dyDescent="0.25">
      <c r="A38" s="324" t="s">
        <v>43</v>
      </c>
      <c r="B38" s="294"/>
      <c r="C38" s="294"/>
      <c r="D38" s="344">
        <v>5593.4381608900003</v>
      </c>
      <c r="E38" s="344">
        <v>5804.6230000000005</v>
      </c>
      <c r="F38" s="345">
        <v>211.18483911000021</v>
      </c>
      <c r="G38" s="346">
        <v>3.7755819057164297E-2</v>
      </c>
      <c r="H38" s="295"/>
      <c r="I38" s="344">
        <v>5593.4381608899985</v>
      </c>
      <c r="J38" s="344">
        <v>5896.18884222</v>
      </c>
      <c r="K38" s="345">
        <v>302.7506813300015</v>
      </c>
      <c r="L38" s="346">
        <v>5.4126044236418203E-2</v>
      </c>
      <c r="M38" s="295"/>
      <c r="N38" s="345">
        <v>91.565842219999467</v>
      </c>
    </row>
    <row r="39" spans="1:14" s="625" customFormat="1" ht="15" customHeight="1" x14ac:dyDescent="0.25">
      <c r="A39" s="324" t="s">
        <v>320</v>
      </c>
      <c r="B39" s="294"/>
      <c r="C39" s="294"/>
      <c r="D39" s="344">
        <v>399.93638052999722</v>
      </c>
      <c r="E39" s="344">
        <v>374.17200000000139</v>
      </c>
      <c r="F39" s="345">
        <v>-25.764380529995833</v>
      </c>
      <c r="G39" s="346">
        <v>-6.4421197431083321E-2</v>
      </c>
      <c r="H39" s="295"/>
      <c r="I39" s="344">
        <v>399.93638053000541</v>
      </c>
      <c r="J39" s="344">
        <v>361.15755062000244</v>
      </c>
      <c r="K39" s="345">
        <v>-38.778829910002969</v>
      </c>
      <c r="L39" s="346">
        <v>-9.6962496531604159E-2</v>
      </c>
      <c r="M39" s="295"/>
      <c r="N39" s="345">
        <v>-13.01444937999895</v>
      </c>
    </row>
    <row r="40" spans="1:14" s="625" customFormat="1" ht="15" customHeight="1" x14ac:dyDescent="0.25">
      <c r="A40" s="287" t="s">
        <v>163</v>
      </c>
      <c r="B40" s="287"/>
      <c r="C40" s="287"/>
      <c r="D40" s="86">
        <v>6448.4817914200003</v>
      </c>
      <c r="E40" s="86">
        <v>7128.7169999999996</v>
      </c>
      <c r="F40" s="317">
        <v>680.23520857999938</v>
      </c>
      <c r="G40" s="318">
        <v>0.10548765284335349</v>
      </c>
      <c r="H40" s="319"/>
      <c r="I40" s="86">
        <v>6448.4817914199966</v>
      </c>
      <c r="J40" s="86">
        <v>7092.4224149700058</v>
      </c>
      <c r="K40" s="317">
        <v>643.94062355000915</v>
      </c>
      <c r="L40" s="318">
        <v>9.9859260579257869E-2</v>
      </c>
      <c r="M40" s="319"/>
      <c r="N40" s="317">
        <v>-36.294585029993868</v>
      </c>
    </row>
    <row r="41" spans="1:14" s="625" customFormat="1" ht="15" customHeight="1" x14ac:dyDescent="0.25">
      <c r="A41" s="287" t="s">
        <v>164</v>
      </c>
      <c r="B41" s="287"/>
      <c r="C41" s="287"/>
      <c r="D41" s="86">
        <v>602.26098188999993</v>
      </c>
      <c r="E41" s="86">
        <v>614.04600000000005</v>
      </c>
      <c r="F41" s="317">
        <v>11.785018110000124</v>
      </c>
      <c r="G41" s="318">
        <v>1.9567958849030287E-2</v>
      </c>
      <c r="H41" s="319"/>
      <c r="I41" s="86">
        <v>602.26098189000038</v>
      </c>
      <c r="J41" s="86">
        <v>605.77300571000035</v>
      </c>
      <c r="K41" s="317">
        <v>3.5120238199999676</v>
      </c>
      <c r="L41" s="318">
        <v>5.8313985557865156E-3</v>
      </c>
      <c r="M41" s="319"/>
      <c r="N41" s="317">
        <v>-8.2729942899997013</v>
      </c>
    </row>
    <row r="42" spans="1:14" s="625" customFormat="1" ht="15" customHeight="1" x14ac:dyDescent="0.25">
      <c r="A42" s="287" t="s">
        <v>332</v>
      </c>
      <c r="B42" s="287"/>
      <c r="C42" s="287"/>
      <c r="D42" s="86">
        <v>203.07073496999996</v>
      </c>
      <c r="E42" s="86">
        <v>211.91800000000001</v>
      </c>
      <c r="F42" s="317">
        <v>8.8472650300000453</v>
      </c>
      <c r="G42" s="318">
        <v>4.3567405373832191E-2</v>
      </c>
      <c r="H42" s="319"/>
      <c r="I42" s="86">
        <v>203.07073497000005</v>
      </c>
      <c r="J42" s="86">
        <v>215.79607938000001</v>
      </c>
      <c r="K42" s="317">
        <v>12.725344409999963</v>
      </c>
      <c r="L42" s="318">
        <v>6.2664590305835599E-2</v>
      </c>
      <c r="M42" s="319"/>
      <c r="N42" s="317">
        <v>3.8780793800000026</v>
      </c>
    </row>
    <row r="43" spans="1:14" s="625" customFormat="1" ht="15" customHeight="1" x14ac:dyDescent="0.25">
      <c r="A43" s="287" t="s">
        <v>333</v>
      </c>
      <c r="B43" s="287"/>
      <c r="C43" s="287"/>
      <c r="D43" s="86">
        <v>508.37104168000008</v>
      </c>
      <c r="E43" s="86">
        <v>595.17999999999995</v>
      </c>
      <c r="F43" s="317">
        <v>86.808958319999874</v>
      </c>
      <c r="G43" s="318">
        <v>0.17075905431813077</v>
      </c>
      <c r="H43" s="319"/>
      <c r="I43" s="86">
        <v>508.37104167999985</v>
      </c>
      <c r="J43" s="86">
        <v>597.39068397999961</v>
      </c>
      <c r="K43" s="317">
        <v>89.019642299999759</v>
      </c>
      <c r="L43" s="318">
        <v>0.17510761825815058</v>
      </c>
      <c r="M43" s="319"/>
      <c r="N43" s="317">
        <v>2.2106839799996578</v>
      </c>
    </row>
    <row r="44" spans="1:14" s="625" customFormat="1" ht="15" customHeight="1" x14ac:dyDescent="0.25">
      <c r="A44" s="287" t="s">
        <v>165</v>
      </c>
      <c r="B44" s="287"/>
      <c r="C44" s="287"/>
      <c r="D44" s="86">
        <v>1636.3059681099999</v>
      </c>
      <c r="E44" s="86">
        <v>980.0680000000001</v>
      </c>
      <c r="F44" s="317">
        <v>-656.23796810999977</v>
      </c>
      <c r="G44" s="318">
        <v>-0.4010484474783047</v>
      </c>
      <c r="H44" s="319"/>
      <c r="I44" s="86">
        <v>1636.3059681100003</v>
      </c>
      <c r="J44" s="86">
        <v>959.10322261999966</v>
      </c>
      <c r="K44" s="317">
        <v>-677.20274549000067</v>
      </c>
      <c r="L44" s="318">
        <v>-0.41386070740314984</v>
      </c>
      <c r="M44" s="319"/>
      <c r="N44" s="317">
        <v>-20.964777380000442</v>
      </c>
    </row>
    <row r="45" spans="1:14" s="625" customFormat="1" ht="15" customHeight="1" x14ac:dyDescent="0.25">
      <c r="A45" s="287" t="s">
        <v>166</v>
      </c>
      <c r="B45" s="287"/>
      <c r="C45" s="287"/>
      <c r="D45" s="86">
        <v>4764.9170877400002</v>
      </c>
      <c r="E45" s="86">
        <v>5309.4449999999997</v>
      </c>
      <c r="F45" s="317">
        <v>544.52791225999954</v>
      </c>
      <c r="G45" s="318">
        <v>0.11427857027377342</v>
      </c>
      <c r="H45" s="319"/>
      <c r="I45" s="86">
        <v>4764.9170877399974</v>
      </c>
      <c r="J45" s="86">
        <v>4960.2609876000024</v>
      </c>
      <c r="K45" s="317">
        <v>195.34389986000497</v>
      </c>
      <c r="L45" s="318">
        <v>4.0996285195102233E-2</v>
      </c>
      <c r="M45" s="319"/>
      <c r="N45" s="317">
        <v>-349.1840123999973</v>
      </c>
    </row>
    <row r="46" spans="1:14" s="625" customFormat="1" ht="15" customHeight="1" x14ac:dyDescent="0.25">
      <c r="A46" s="324" t="s">
        <v>61</v>
      </c>
      <c r="B46" s="294"/>
      <c r="C46" s="294"/>
      <c r="D46" s="344">
        <v>1112.3119999999999</v>
      </c>
      <c r="E46" s="344">
        <v>1288.2139999999999</v>
      </c>
      <c r="F46" s="345">
        <v>175.90200000000004</v>
      </c>
      <c r="G46" s="346">
        <v>0.15814088133545279</v>
      </c>
      <c r="H46" s="295"/>
      <c r="I46" s="344">
        <v>1112.3119999999999</v>
      </c>
      <c r="J46" s="344">
        <v>1248.2139999999999</v>
      </c>
      <c r="K46" s="345">
        <v>135.90200000000004</v>
      </c>
      <c r="L46" s="346">
        <v>0.12217974812822296</v>
      </c>
      <c r="M46" s="295"/>
      <c r="N46" s="345">
        <v>-40</v>
      </c>
    </row>
    <row r="47" spans="1:14" s="625" customFormat="1" ht="15" customHeight="1" x14ac:dyDescent="0.25">
      <c r="A47" s="324" t="s">
        <v>100</v>
      </c>
      <c r="B47" s="294"/>
      <c r="C47" s="294"/>
      <c r="D47" s="344">
        <v>7</v>
      </c>
      <c r="E47" s="344">
        <v>177.822</v>
      </c>
      <c r="F47" s="345">
        <v>170.822</v>
      </c>
      <c r="G47" s="346" t="s">
        <v>146</v>
      </c>
      <c r="H47" s="295"/>
      <c r="I47" s="344">
        <v>7</v>
      </c>
      <c r="J47" s="344">
        <v>20.208399</v>
      </c>
      <c r="K47" s="345">
        <v>13.208399</v>
      </c>
      <c r="L47" s="346">
        <v>1.886914142857143</v>
      </c>
      <c r="M47" s="295"/>
      <c r="N47" s="345">
        <v>-157.61360100000002</v>
      </c>
    </row>
    <row r="48" spans="1:14" s="625" customFormat="1" ht="15" customHeight="1" x14ac:dyDescent="0.25">
      <c r="A48" s="324" t="s">
        <v>101</v>
      </c>
      <c r="B48" s="294"/>
      <c r="C48" s="294"/>
      <c r="D48" s="344">
        <v>142.9</v>
      </c>
      <c r="E48" s="344">
        <v>229.4</v>
      </c>
      <c r="F48" s="345">
        <v>86.5</v>
      </c>
      <c r="G48" s="346">
        <v>0.60531840447865637</v>
      </c>
      <c r="H48" s="295"/>
      <c r="I48" s="344">
        <v>142.9</v>
      </c>
      <c r="J48" s="344">
        <v>163.05000000000001</v>
      </c>
      <c r="K48" s="345">
        <v>20.150000000000006</v>
      </c>
      <c r="L48" s="346">
        <v>0.14100769769069288</v>
      </c>
      <c r="M48" s="295"/>
      <c r="N48" s="345">
        <v>-66.349999999999994</v>
      </c>
    </row>
    <row r="49" spans="1:14" s="625" customFormat="1" ht="15" customHeight="1" x14ac:dyDescent="0.25">
      <c r="A49" s="324" t="s">
        <v>325</v>
      </c>
      <c r="B49" s="294"/>
      <c r="C49" s="294"/>
      <c r="D49" s="344">
        <v>50.343573999999997</v>
      </c>
      <c r="E49" s="344">
        <v>51.2</v>
      </c>
      <c r="F49" s="345">
        <v>0.85642600000000613</v>
      </c>
      <c r="G49" s="346">
        <v>1.7011624959324623E-2</v>
      </c>
      <c r="H49" s="295"/>
      <c r="I49" s="344">
        <v>50.343573999999997</v>
      </c>
      <c r="J49" s="344">
        <v>17</v>
      </c>
      <c r="K49" s="345">
        <v>-33.343573999999997</v>
      </c>
      <c r="L49" s="346">
        <v>-0.66232035890022423</v>
      </c>
      <c r="M49" s="295"/>
      <c r="N49" s="345">
        <v>-34.200000000000003</v>
      </c>
    </row>
    <row r="50" spans="1:14" s="625" customFormat="1" ht="15" customHeight="1" x14ac:dyDescent="0.25">
      <c r="A50" s="324" t="s">
        <v>320</v>
      </c>
      <c r="B50" s="294"/>
      <c r="C50" s="294"/>
      <c r="D50" s="344">
        <v>3452.3615137400002</v>
      </c>
      <c r="E50" s="344">
        <v>3562.8089999999993</v>
      </c>
      <c r="F50" s="345">
        <v>110.4474862599991</v>
      </c>
      <c r="G50" s="346">
        <v>3.1991865805603092E-2</v>
      </c>
      <c r="H50" s="295"/>
      <c r="I50" s="344">
        <v>3452.3615137399975</v>
      </c>
      <c r="J50" s="344">
        <v>3511.7885886000022</v>
      </c>
      <c r="K50" s="345">
        <v>59.427074860004723</v>
      </c>
      <c r="L50" s="346">
        <v>1.7213456535039029E-2</v>
      </c>
      <c r="M50" s="295"/>
      <c r="N50" s="345">
        <v>-51.020411399997101</v>
      </c>
    </row>
    <row r="51" spans="1:14" s="625" customFormat="1" ht="15" customHeight="1" x14ac:dyDescent="0.25">
      <c r="A51" s="287" t="s">
        <v>334</v>
      </c>
      <c r="B51" s="287"/>
      <c r="C51" s="287"/>
      <c r="D51" s="86">
        <v>2636.7260096199993</v>
      </c>
      <c r="E51" s="86">
        <v>2429.7160000000003</v>
      </c>
      <c r="F51" s="317">
        <v>-207.01000961999898</v>
      </c>
      <c r="G51" s="318">
        <v>-7.8510246747189649E-2</v>
      </c>
      <c r="H51" s="319"/>
      <c r="I51" s="86">
        <v>2636.7260096200002</v>
      </c>
      <c r="J51" s="86">
        <v>2605.4843692300024</v>
      </c>
      <c r="K51" s="317">
        <v>-31.241640389997883</v>
      </c>
      <c r="L51" s="318">
        <v>-1.1848648769729575E-2</v>
      </c>
      <c r="M51" s="319"/>
      <c r="N51" s="317">
        <v>175.76836923000201</v>
      </c>
    </row>
    <row r="52" spans="1:14" s="625" customFormat="1" ht="15" customHeight="1" x14ac:dyDescent="0.25">
      <c r="A52" s="324" t="s">
        <v>58</v>
      </c>
      <c r="B52" s="294"/>
      <c r="C52" s="294"/>
      <c r="D52" s="344">
        <v>613.59119723000003</v>
      </c>
      <c r="E52" s="344">
        <v>573.14300000000003</v>
      </c>
      <c r="F52" s="345">
        <v>-40.448197230000005</v>
      </c>
      <c r="G52" s="346">
        <v>-6.5920432712528454E-2</v>
      </c>
      <c r="H52" s="295"/>
      <c r="I52" s="344">
        <v>613.59119723000003</v>
      </c>
      <c r="J52" s="344">
        <v>741.50110739000002</v>
      </c>
      <c r="K52" s="345">
        <v>127.90991015999998</v>
      </c>
      <c r="L52" s="346">
        <v>0.20846112319967647</v>
      </c>
      <c r="M52" s="295"/>
      <c r="N52" s="345">
        <v>168.35810738999999</v>
      </c>
    </row>
    <row r="53" spans="1:14" s="625" customFormat="1" ht="15" customHeight="1" x14ac:dyDescent="0.25">
      <c r="A53" s="324" t="s">
        <v>326</v>
      </c>
      <c r="B53" s="294"/>
      <c r="C53" s="294"/>
      <c r="D53" s="344">
        <v>694.13854771999979</v>
      </c>
      <c r="E53" s="344">
        <v>709.91300000000001</v>
      </c>
      <c r="F53" s="345">
        <v>15.774452280000219</v>
      </c>
      <c r="G53" s="346">
        <v>2.2725221545199847E-2</v>
      </c>
      <c r="H53" s="295"/>
      <c r="I53" s="344">
        <v>694.13854771999991</v>
      </c>
      <c r="J53" s="344">
        <v>688.43316415000004</v>
      </c>
      <c r="K53" s="345">
        <v>-5.7053835699998672</v>
      </c>
      <c r="L53" s="346">
        <v>-8.219372902916966E-3</v>
      </c>
      <c r="M53" s="295"/>
      <c r="N53" s="345">
        <v>-21.479835849999972</v>
      </c>
    </row>
    <row r="54" spans="1:14" s="625" customFormat="1" ht="15" customHeight="1" x14ac:dyDescent="0.25">
      <c r="A54" s="324" t="s">
        <v>59</v>
      </c>
      <c r="B54" s="294"/>
      <c r="C54" s="294"/>
      <c r="D54" s="344">
        <v>343.58498463000001</v>
      </c>
      <c r="E54" s="344">
        <v>337.06900000000002</v>
      </c>
      <c r="F54" s="345">
        <v>-6.5159846299999913</v>
      </c>
      <c r="G54" s="346">
        <v>-1.8964695552737609E-2</v>
      </c>
      <c r="H54" s="295"/>
      <c r="I54" s="344">
        <v>343.58498463000001</v>
      </c>
      <c r="J54" s="344">
        <v>418.59485545999996</v>
      </c>
      <c r="K54" s="345">
        <v>75.009870829999954</v>
      </c>
      <c r="L54" s="346">
        <v>0.2183153344456441</v>
      </c>
      <c r="M54" s="295"/>
      <c r="N54" s="345">
        <v>81.525855459999946</v>
      </c>
    </row>
    <row r="55" spans="1:14" s="625" customFormat="1" ht="15" customHeight="1" x14ac:dyDescent="0.25">
      <c r="A55" s="324" t="s">
        <v>327</v>
      </c>
      <c r="B55" s="294"/>
      <c r="C55" s="294"/>
      <c r="D55" s="344">
        <v>143.45501257000001</v>
      </c>
      <c r="E55" s="344">
        <v>66.394999999999996</v>
      </c>
      <c r="F55" s="345">
        <v>-77.060012570000012</v>
      </c>
      <c r="G55" s="346">
        <v>-0.53717197600465838</v>
      </c>
      <c r="H55" s="295"/>
      <c r="I55" s="344">
        <v>143.45501256999998</v>
      </c>
      <c r="J55" s="344">
        <v>26.38770865</v>
      </c>
      <c r="K55" s="345">
        <v>-117.06730391999997</v>
      </c>
      <c r="L55" s="346">
        <v>-0.8160558618533883</v>
      </c>
      <c r="M55" s="295"/>
      <c r="N55" s="345">
        <v>-40.007291349999996</v>
      </c>
    </row>
    <row r="56" spans="1:14" s="625" customFormat="1" ht="15" customHeight="1" x14ac:dyDescent="0.25">
      <c r="A56" s="324" t="s">
        <v>320</v>
      </c>
      <c r="B56" s="294"/>
      <c r="C56" s="294"/>
      <c r="D56" s="344">
        <v>841.9562674699996</v>
      </c>
      <c r="E56" s="344">
        <v>743.19600000000037</v>
      </c>
      <c r="F56" s="345">
        <v>-98.760267469999235</v>
      </c>
      <c r="G56" s="346">
        <v>-0.11729857153598333</v>
      </c>
      <c r="H56" s="295"/>
      <c r="I56" s="344">
        <v>841.95626747000028</v>
      </c>
      <c r="J56" s="344">
        <v>730.56753358000242</v>
      </c>
      <c r="K56" s="345">
        <v>-111.38873388999787</v>
      </c>
      <c r="L56" s="346">
        <v>-0.13229752921100113</v>
      </c>
      <c r="M56" s="295"/>
      <c r="N56" s="345">
        <v>-12.628466419997949</v>
      </c>
    </row>
    <row r="57" spans="1:14" s="625" customFormat="1" ht="15" customHeight="1" x14ac:dyDescent="0.25">
      <c r="A57" s="287" t="s">
        <v>169</v>
      </c>
      <c r="B57" s="287"/>
      <c r="C57" s="287"/>
      <c r="D57" s="86">
        <v>4701.987450300001</v>
      </c>
      <c r="E57" s="86">
        <v>2037.6760000000006</v>
      </c>
      <c r="F57" s="317">
        <v>-2664.3114503000006</v>
      </c>
      <c r="G57" s="318">
        <v>-0.56663516831164862</v>
      </c>
      <c r="H57" s="319"/>
      <c r="I57" s="86">
        <v>4701.9874503000019</v>
      </c>
      <c r="J57" s="86">
        <v>2361.2409592200001</v>
      </c>
      <c r="K57" s="317">
        <v>-2340.7464910800018</v>
      </c>
      <c r="L57" s="318">
        <v>-0.49782065899190242</v>
      </c>
      <c r="M57" s="319"/>
      <c r="N57" s="317">
        <v>323.56495921999954</v>
      </c>
    </row>
    <row r="58" spans="1:14" s="625" customFormat="1" ht="15" customHeight="1" x14ac:dyDescent="0.25">
      <c r="A58" s="324" t="s">
        <v>45</v>
      </c>
      <c r="B58" s="294"/>
      <c r="C58" s="294"/>
      <c r="D58" s="344">
        <v>1646.8575821500001</v>
      </c>
      <c r="E58" s="344">
        <v>1752.617</v>
      </c>
      <c r="F58" s="345">
        <v>105.75941784999986</v>
      </c>
      <c r="G58" s="346">
        <v>6.4218921536572271E-2</v>
      </c>
      <c r="H58" s="295"/>
      <c r="I58" s="344">
        <v>1646.8575821500006</v>
      </c>
      <c r="J58" s="344">
        <v>2088.1265437600009</v>
      </c>
      <c r="K58" s="345">
        <v>441.26896161000036</v>
      </c>
      <c r="L58" s="346">
        <v>0.26794603637426628</v>
      </c>
      <c r="M58" s="295"/>
      <c r="N58" s="345">
        <v>335.50954376000095</v>
      </c>
    </row>
    <row r="59" spans="1:14" s="625" customFormat="1" ht="15" customHeight="1" x14ac:dyDescent="0.25">
      <c r="A59" s="324" t="s">
        <v>328</v>
      </c>
      <c r="B59" s="294"/>
      <c r="C59" s="294"/>
      <c r="D59" s="344">
        <v>81.746965240000009</v>
      </c>
      <c r="E59" s="344">
        <v>135.18200000000002</v>
      </c>
      <c r="F59" s="345">
        <v>53.435034760000008</v>
      </c>
      <c r="G59" s="346">
        <v>0.65366383453037891</v>
      </c>
      <c r="H59" s="295"/>
      <c r="I59" s="344">
        <v>81.746965240000009</v>
      </c>
      <c r="J59" s="344">
        <v>145.28019731000001</v>
      </c>
      <c r="K59" s="345">
        <v>63.533232069999997</v>
      </c>
      <c r="L59" s="346">
        <v>0.7771937696215816</v>
      </c>
      <c r="M59" s="295"/>
      <c r="N59" s="345">
        <v>10.098197309999989</v>
      </c>
    </row>
    <row r="60" spans="1:14" s="625" customFormat="1" ht="15" customHeight="1" x14ac:dyDescent="0.25">
      <c r="A60" s="324" t="s">
        <v>50</v>
      </c>
      <c r="B60" s="294"/>
      <c r="C60" s="294"/>
      <c r="D60" s="344">
        <v>1910.2948452000001</v>
      </c>
      <c r="E60" s="344">
        <v>110</v>
      </c>
      <c r="F60" s="345">
        <v>-1800.2948452000001</v>
      </c>
      <c r="G60" s="346">
        <v>-0.94241726596478181</v>
      </c>
      <c r="H60" s="295"/>
      <c r="I60" s="344">
        <v>1910.2948451999998</v>
      </c>
      <c r="J60" s="344">
        <v>88.018692859999987</v>
      </c>
      <c r="K60" s="345">
        <v>-1822.27615234</v>
      </c>
      <c r="L60" s="346">
        <v>-0.9539240274446823</v>
      </c>
      <c r="M60" s="295"/>
      <c r="N60" s="345">
        <v>-21.981307140000013</v>
      </c>
    </row>
    <row r="61" spans="1:14" s="625" customFormat="1" ht="15" customHeight="1" x14ac:dyDescent="0.25">
      <c r="A61" s="324" t="s">
        <v>320</v>
      </c>
      <c r="B61" s="294"/>
      <c r="C61" s="294"/>
      <c r="D61" s="344">
        <v>1063.0880577100006</v>
      </c>
      <c r="E61" s="344">
        <v>39.877000000000635</v>
      </c>
      <c r="F61" s="345">
        <v>-1023.21105771</v>
      </c>
      <c r="G61" s="346">
        <v>-0.96248946669018209</v>
      </c>
      <c r="H61" s="295"/>
      <c r="I61" s="344">
        <v>1063.0880577100015</v>
      </c>
      <c r="J61" s="344">
        <v>39.815525289999186</v>
      </c>
      <c r="K61" s="345">
        <v>-1023.2725324200023</v>
      </c>
      <c r="L61" s="346">
        <v>-0.96254729323574018</v>
      </c>
      <c r="M61" s="295"/>
      <c r="N61" s="345">
        <v>-6.1474710001448329E-2</v>
      </c>
    </row>
    <row r="62" spans="1:14" s="625" customFormat="1" ht="15" customHeight="1" x14ac:dyDescent="0.25">
      <c r="A62" s="287" t="s">
        <v>55</v>
      </c>
      <c r="B62" s="287"/>
      <c r="C62" s="287"/>
      <c r="D62" s="86">
        <v>3404.4822647700003</v>
      </c>
      <c r="E62" s="86">
        <v>3906.88</v>
      </c>
      <c r="F62" s="317">
        <v>502.39773522999985</v>
      </c>
      <c r="G62" s="318">
        <v>0.14756949696254051</v>
      </c>
      <c r="H62" s="319"/>
      <c r="I62" s="86">
        <v>3404.4822647699998</v>
      </c>
      <c r="J62" s="86">
        <v>3743.1543815900009</v>
      </c>
      <c r="K62" s="317">
        <v>338.67211682000107</v>
      </c>
      <c r="L62" s="318">
        <v>9.9478302567360011E-2</v>
      </c>
      <c r="M62" s="319"/>
      <c r="N62" s="317">
        <v>-163.72561840999924</v>
      </c>
    </row>
    <row r="63" spans="1:14" s="625" customFormat="1" ht="15" customHeight="1" x14ac:dyDescent="0.25">
      <c r="A63" s="324" t="s">
        <v>98</v>
      </c>
      <c r="B63" s="294"/>
      <c r="C63" s="294"/>
      <c r="D63" s="344">
        <v>29.78009939</v>
      </c>
      <c r="E63" s="344">
        <v>275</v>
      </c>
      <c r="F63" s="345">
        <v>245.21990061</v>
      </c>
      <c r="G63" s="346">
        <v>8.2343546741937175</v>
      </c>
      <c r="H63" s="295"/>
      <c r="I63" s="344">
        <v>29.78009939</v>
      </c>
      <c r="J63" s="344">
        <v>183.63317545000001</v>
      </c>
      <c r="K63" s="345">
        <v>153.85307606000001</v>
      </c>
      <c r="L63" s="346">
        <v>5.1663049892863375</v>
      </c>
      <c r="M63" s="295"/>
      <c r="N63" s="345">
        <v>-91.36682454999999</v>
      </c>
    </row>
    <row r="64" spans="1:14" s="625" customFormat="1" ht="15" customHeight="1" x14ac:dyDescent="0.25">
      <c r="A64" s="324" t="s">
        <v>97</v>
      </c>
      <c r="B64" s="294"/>
      <c r="C64" s="294"/>
      <c r="D64" s="344">
        <v>669.52113357999997</v>
      </c>
      <c r="E64" s="344">
        <v>673.42200000000003</v>
      </c>
      <c r="F64" s="345">
        <v>3.9008664200000567</v>
      </c>
      <c r="G64" s="346">
        <v>5.8263529324933394E-3</v>
      </c>
      <c r="H64" s="295"/>
      <c r="I64" s="344">
        <v>669.52113357999986</v>
      </c>
      <c r="J64" s="344">
        <v>601.62561079999989</v>
      </c>
      <c r="K64" s="345">
        <v>-67.895522779999965</v>
      </c>
      <c r="L64" s="346">
        <v>-0.1014090808709136</v>
      </c>
      <c r="M64" s="295"/>
      <c r="N64" s="345">
        <v>-71.796389200000135</v>
      </c>
    </row>
    <row r="65" spans="1:14" s="625" customFormat="1" ht="15" customHeight="1" x14ac:dyDescent="0.25">
      <c r="A65" s="324" t="s">
        <v>320</v>
      </c>
      <c r="B65" s="294"/>
      <c r="C65" s="294"/>
      <c r="D65" s="344">
        <v>2705.1810318000003</v>
      </c>
      <c r="E65" s="344">
        <v>2958.4580000000001</v>
      </c>
      <c r="F65" s="345">
        <v>253.27696819999983</v>
      </c>
      <c r="G65" s="346">
        <v>9.3626624326680119E-2</v>
      </c>
      <c r="H65" s="295"/>
      <c r="I65" s="344">
        <v>2705.1810317999998</v>
      </c>
      <c r="J65" s="344">
        <v>2957.8955953400009</v>
      </c>
      <c r="K65" s="345">
        <v>252.71456354000111</v>
      </c>
      <c r="L65" s="346">
        <v>9.3418725242150336E-2</v>
      </c>
      <c r="M65" s="295"/>
      <c r="N65" s="345">
        <v>-0.56240465999917433</v>
      </c>
    </row>
    <row r="66" spans="1:14" s="625" customFormat="1" ht="15" customHeight="1" x14ac:dyDescent="0.25">
      <c r="A66" s="287" t="s">
        <v>240</v>
      </c>
      <c r="B66" s="287"/>
      <c r="C66" s="287"/>
      <c r="D66" s="86">
        <v>2035.5502190500001</v>
      </c>
      <c r="E66" s="86">
        <v>1003.7349999999999</v>
      </c>
      <c r="F66" s="317">
        <v>-1031.8152190500002</v>
      </c>
      <c r="G66" s="318">
        <v>-0.50689745180128876</v>
      </c>
      <c r="H66" s="319"/>
      <c r="I66" s="86">
        <v>2035.5502190500001</v>
      </c>
      <c r="J66" s="86">
        <v>948.39768166000022</v>
      </c>
      <c r="K66" s="317">
        <v>-1087.1525373899999</v>
      </c>
      <c r="L66" s="318">
        <v>-0.53408288688518746</v>
      </c>
      <c r="M66" s="319"/>
      <c r="N66" s="317">
        <v>-55.337318339999683</v>
      </c>
    </row>
    <row r="67" spans="1:14" s="625" customFormat="1" ht="15" customHeight="1" x14ac:dyDescent="0.25">
      <c r="A67" s="324" t="s">
        <v>329</v>
      </c>
      <c r="B67" s="294"/>
      <c r="C67" s="294"/>
      <c r="D67" s="344">
        <v>42.840453439999997</v>
      </c>
      <c r="E67" s="344">
        <v>118.4</v>
      </c>
      <c r="F67" s="345">
        <v>75.559546560000001</v>
      </c>
      <c r="G67" s="346">
        <v>1.7637429226986261</v>
      </c>
      <c r="H67" s="295"/>
      <c r="I67" s="344">
        <v>42.840453439999997</v>
      </c>
      <c r="J67" s="344">
        <v>58.43090428</v>
      </c>
      <c r="K67" s="345">
        <v>15.590450840000003</v>
      </c>
      <c r="L67" s="346">
        <v>0.36391890346901068</v>
      </c>
      <c r="M67" s="295"/>
      <c r="N67" s="345">
        <v>-59.969095720000006</v>
      </c>
    </row>
    <row r="68" spans="1:14" s="625" customFormat="1" ht="15" customHeight="1" x14ac:dyDescent="0.25">
      <c r="A68" s="324" t="s">
        <v>330</v>
      </c>
      <c r="B68" s="294"/>
      <c r="C68" s="294"/>
      <c r="D68" s="344">
        <v>284.44295087</v>
      </c>
      <c r="E68" s="344">
        <v>10.62</v>
      </c>
      <c r="F68" s="345">
        <v>-273.82295087</v>
      </c>
      <c r="G68" s="346">
        <v>-0.96266386645365065</v>
      </c>
      <c r="H68" s="295"/>
      <c r="I68" s="344">
        <v>284.44295086999989</v>
      </c>
      <c r="J68" s="344">
        <v>-88.047923720000028</v>
      </c>
      <c r="K68" s="345">
        <v>-372.49087458999992</v>
      </c>
      <c r="L68" s="346" t="s">
        <v>146</v>
      </c>
      <c r="M68" s="295"/>
      <c r="N68" s="345">
        <v>-98.667923720000033</v>
      </c>
    </row>
    <row r="69" spans="1:14" s="625" customFormat="1" ht="15" customHeight="1" x14ac:dyDescent="0.25">
      <c r="A69" s="324" t="s">
        <v>331</v>
      </c>
      <c r="B69" s="294"/>
      <c r="C69" s="294"/>
      <c r="D69" s="344">
        <v>35.930035070000002</v>
      </c>
      <c r="E69" s="344">
        <v>40.518000000000001</v>
      </c>
      <c r="F69" s="345">
        <v>4.5879649299999983</v>
      </c>
      <c r="G69" s="346">
        <v>0.127691635175462</v>
      </c>
      <c r="H69" s="295"/>
      <c r="I69" s="344">
        <v>35.930035070000002</v>
      </c>
      <c r="J69" s="344">
        <v>13.652968860000001</v>
      </c>
      <c r="K69" s="345">
        <v>-22.277066210000001</v>
      </c>
      <c r="L69" s="346">
        <v>-0.62001237033582446</v>
      </c>
      <c r="M69" s="295"/>
      <c r="N69" s="345">
        <v>-26.865031139999999</v>
      </c>
    </row>
    <row r="70" spans="1:14" s="625" customFormat="1" ht="15" customHeight="1" x14ac:dyDescent="0.25">
      <c r="A70" s="324" t="s">
        <v>203</v>
      </c>
      <c r="B70" s="294"/>
      <c r="C70" s="294"/>
      <c r="D70" s="344">
        <v>1038.3283061099999</v>
      </c>
      <c r="E70" s="344">
        <v>199.99700000000001</v>
      </c>
      <c r="F70" s="345">
        <v>-838.33130610999979</v>
      </c>
      <c r="G70" s="346">
        <v>-0.80738558428665963</v>
      </c>
      <c r="H70" s="295"/>
      <c r="I70" s="344">
        <v>1038.3283061100001</v>
      </c>
      <c r="J70" s="344">
        <v>340.58451394000002</v>
      </c>
      <c r="K70" s="345">
        <v>-697.74379217000001</v>
      </c>
      <c r="L70" s="346">
        <v>-0.6719876440468352</v>
      </c>
      <c r="M70" s="295"/>
      <c r="N70" s="345">
        <v>140.58751394000001</v>
      </c>
    </row>
    <row r="71" spans="1:14" s="625" customFormat="1" ht="15" customHeight="1" x14ac:dyDescent="0.25">
      <c r="A71" s="324" t="s">
        <v>320</v>
      </c>
      <c r="B71" s="294"/>
      <c r="C71" s="294"/>
      <c r="D71" s="344">
        <v>634.00847356000031</v>
      </c>
      <c r="E71" s="344">
        <v>634.19999999999982</v>
      </c>
      <c r="F71" s="345">
        <v>0.19152643999950669</v>
      </c>
      <c r="G71" s="346">
        <v>3.0208813917598221E-4</v>
      </c>
      <c r="H71" s="295"/>
      <c r="I71" s="344">
        <v>634.00847356000031</v>
      </c>
      <c r="J71" s="344">
        <v>623.77721830000019</v>
      </c>
      <c r="K71" s="345">
        <v>-10.231255260000125</v>
      </c>
      <c r="L71" s="346">
        <v>-1.6137410912745231E-2</v>
      </c>
      <c r="M71" s="295"/>
      <c r="N71" s="345">
        <v>-10.422781699999632</v>
      </c>
    </row>
    <row r="72" spans="1:14" s="625" customFormat="1" ht="15" customHeight="1" x14ac:dyDescent="0.25">
      <c r="A72" s="287" t="s">
        <v>335</v>
      </c>
      <c r="B72" s="287"/>
      <c r="C72" s="287"/>
      <c r="D72" s="86">
        <v>0</v>
      </c>
      <c r="E72" s="86">
        <v>0</v>
      </c>
      <c r="F72" s="317">
        <v>0</v>
      </c>
      <c r="G72" s="318" t="s">
        <v>146</v>
      </c>
      <c r="H72" s="319"/>
      <c r="I72" s="86">
        <v>0</v>
      </c>
      <c r="J72" s="86">
        <v>0.30023100000000003</v>
      </c>
      <c r="K72" s="317">
        <v>0.30023100000000003</v>
      </c>
      <c r="L72" s="318" t="s">
        <v>146</v>
      </c>
      <c r="M72" s="319"/>
      <c r="N72" s="317">
        <v>0.30023100000000003</v>
      </c>
    </row>
    <row r="73" spans="1:14" s="625" customFormat="1" ht="15" customHeight="1" x14ac:dyDescent="0.25">
      <c r="A73" s="320" t="s">
        <v>315</v>
      </c>
      <c r="B73" s="320"/>
      <c r="C73" s="304"/>
      <c r="D73" s="305">
        <v>90728.507579479934</v>
      </c>
      <c r="E73" s="305">
        <v>91403.948999999993</v>
      </c>
      <c r="F73" s="321">
        <v>675.44142052005918</v>
      </c>
      <c r="G73" s="322">
        <v>7.4446437899176043E-3</v>
      </c>
      <c r="H73" s="305"/>
      <c r="I73" s="305">
        <v>90728.507579480211</v>
      </c>
      <c r="J73" s="305">
        <v>91493.663956899807</v>
      </c>
      <c r="K73" s="321">
        <v>765.15637741959654</v>
      </c>
      <c r="L73" s="322">
        <v>8.4334725416848055E-3</v>
      </c>
      <c r="M73" s="305"/>
      <c r="N73" s="321">
        <v>89.714956899813842</v>
      </c>
    </row>
  </sheetData>
  <conditionalFormatting sqref="N5:N72">
    <cfRule type="colorScale" priority="1">
      <colorScale>
        <cfvo type="min"/>
        <cfvo type="percentile" val="50"/>
        <cfvo type="max"/>
        <color rgb="FF63BE7B"/>
        <color rgb="FFFFEB84"/>
        <color rgb="FFF8696B"/>
      </colorScale>
    </cfRule>
  </conditionalFormatting>
  <printOptions horizontalCentered="1"/>
  <pageMargins left="0.23622047244094491" right="0.15748031496062992" top="0.62992125984251968" bottom="0.31496062992125984" header="0.19685039370078741" footer="0.19685039370078741"/>
  <pageSetup paperSize="9" scale="71" fitToHeight="0" orientation="portrait" r:id="rId1"/>
  <headerFooter alignWithMargins="0"/>
  <customProperties>
    <customPr name="_pios_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874B2-3A3D-4274-BFE0-265932515DBF}">
  <sheetPr codeName="Tabelle41">
    <pageSetUpPr fitToPage="1"/>
  </sheetPr>
  <dimension ref="A1:N16"/>
  <sheetViews>
    <sheetView showGridLines="0" workbookViewId="0"/>
  </sheetViews>
  <sheetFormatPr baseColWidth="10" defaultColWidth="17.875" defaultRowHeight="15" customHeight="1" x14ac:dyDescent="0.2"/>
  <cols>
    <col min="1" max="2" width="1.875" style="263" customWidth="1"/>
    <col min="3" max="3" width="44" style="263" customWidth="1"/>
    <col min="4" max="7" width="8.375" style="263" customWidth="1"/>
    <col min="8" max="8" width="1.875" style="263" customWidth="1"/>
    <col min="9" max="12" width="8.375" style="263" customWidth="1"/>
    <col min="13" max="13" width="1.875" style="263" customWidth="1"/>
    <col min="14" max="14" width="8.375" style="263" customWidth="1"/>
    <col min="15" max="16384" width="17.875" style="263"/>
  </cols>
  <sheetData>
    <row r="1" spans="1:14" s="287" customFormat="1" ht="15" customHeight="1" x14ac:dyDescent="0.25">
      <c r="A1" s="287" t="s">
        <v>1732</v>
      </c>
    </row>
    <row r="2" spans="1:14" ht="15" customHeight="1" x14ac:dyDescent="0.2">
      <c r="A2" s="310"/>
      <c r="B2" s="311"/>
      <c r="C2" s="311"/>
      <c r="D2" s="267" t="s">
        <v>24</v>
      </c>
      <c r="E2" s="267"/>
      <c r="F2" s="267"/>
      <c r="G2" s="267"/>
      <c r="H2" s="277"/>
      <c r="I2" s="269" t="s">
        <v>25</v>
      </c>
      <c r="J2" s="269"/>
      <c r="K2" s="269"/>
      <c r="L2" s="269"/>
      <c r="M2" s="277"/>
      <c r="N2" s="269" t="s">
        <v>26</v>
      </c>
    </row>
    <row r="3" spans="1:14" ht="15" customHeight="1" x14ac:dyDescent="0.2">
      <c r="A3" s="271" t="s">
        <v>27</v>
      </c>
      <c r="B3" s="313"/>
      <c r="C3" s="313"/>
      <c r="D3" s="273" t="s">
        <v>29</v>
      </c>
      <c r="E3" s="274" t="s">
        <v>83</v>
      </c>
      <c r="F3" s="275" t="s">
        <v>28</v>
      </c>
      <c r="G3" s="275"/>
      <c r="H3" s="276"/>
      <c r="I3" s="278" t="s">
        <v>29</v>
      </c>
      <c r="J3" s="278" t="s">
        <v>30</v>
      </c>
      <c r="K3" s="279" t="s">
        <v>28</v>
      </c>
      <c r="L3" s="279"/>
      <c r="M3" s="276"/>
      <c r="N3" s="279" t="s">
        <v>336</v>
      </c>
    </row>
    <row r="4" spans="1:14" ht="15" customHeight="1" x14ac:dyDescent="0.2">
      <c r="A4" s="314"/>
      <c r="B4" s="314"/>
      <c r="C4" s="314"/>
      <c r="D4" s="284">
        <v>2024</v>
      </c>
      <c r="E4" s="284">
        <v>2025</v>
      </c>
      <c r="F4" s="285" t="s">
        <v>32</v>
      </c>
      <c r="G4" s="285" t="s">
        <v>33</v>
      </c>
      <c r="H4" s="315"/>
      <c r="I4" s="284">
        <v>2024</v>
      </c>
      <c r="J4" s="284">
        <v>2025</v>
      </c>
      <c r="K4" s="285" t="s">
        <v>32</v>
      </c>
      <c r="L4" s="285" t="s">
        <v>33</v>
      </c>
      <c r="M4" s="315"/>
      <c r="N4" s="285" t="s">
        <v>4</v>
      </c>
    </row>
    <row r="5" spans="1:14" ht="15" customHeight="1" x14ac:dyDescent="0.2">
      <c r="A5" s="412" t="s">
        <v>337</v>
      </c>
      <c r="B5" s="412"/>
      <c r="C5" s="412"/>
      <c r="D5" s="86">
        <v>28.43858504</v>
      </c>
      <c r="E5" s="413">
        <v>4.3239999999999998</v>
      </c>
      <c r="F5" s="414">
        <v>-24.114585040000001</v>
      </c>
      <c r="G5" s="318">
        <v>-0.84795305413690159</v>
      </c>
      <c r="H5" s="415"/>
      <c r="I5" s="413">
        <v>28.438585039999996</v>
      </c>
      <c r="J5" s="413">
        <v>19.424464650000004</v>
      </c>
      <c r="K5" s="414">
        <v>-9.0141203899999915</v>
      </c>
      <c r="L5" s="318">
        <v>-0.31696796367756253</v>
      </c>
      <c r="M5" s="415"/>
      <c r="N5" s="414">
        <v>15.100464650000005</v>
      </c>
    </row>
    <row r="6" spans="1:14" ht="15" customHeight="1" x14ac:dyDescent="0.2">
      <c r="A6" s="412" t="s">
        <v>338</v>
      </c>
      <c r="B6" s="412"/>
      <c r="C6" s="412"/>
      <c r="D6" s="413">
        <v>373.31172631000004</v>
      </c>
      <c r="E6" s="413">
        <v>189.62900000000005</v>
      </c>
      <c r="F6" s="414">
        <v>-183.68272630999999</v>
      </c>
      <c r="G6" s="318">
        <v>-0.49203577965688894</v>
      </c>
      <c r="H6" s="415"/>
      <c r="I6" s="413">
        <v>373.31172631000004</v>
      </c>
      <c r="J6" s="413">
        <v>305.50364768999987</v>
      </c>
      <c r="K6" s="414">
        <v>-67.808078620000174</v>
      </c>
      <c r="L6" s="318">
        <v>-0.18163929456556094</v>
      </c>
      <c r="M6" s="415"/>
      <c r="N6" s="414">
        <v>115.87464768999982</v>
      </c>
    </row>
    <row r="7" spans="1:14" ht="15" customHeight="1" x14ac:dyDescent="0.2">
      <c r="A7" s="412" t="s">
        <v>67</v>
      </c>
      <c r="C7" s="412"/>
      <c r="D7" s="413">
        <v>114268.77880649001</v>
      </c>
      <c r="E7" s="413">
        <v>117398.01</v>
      </c>
      <c r="F7" s="416">
        <v>3129.231193509986</v>
      </c>
      <c r="G7" s="417">
        <v>2.7384830976527885E-2</v>
      </c>
      <c r="H7" s="415"/>
      <c r="I7" s="413">
        <v>114268.77880648994</v>
      </c>
      <c r="J7" s="413">
        <v>119736.66659906003</v>
      </c>
      <c r="K7" s="416">
        <v>5467.8877925700945</v>
      </c>
      <c r="L7" s="417">
        <v>4.7851109022787108E-2</v>
      </c>
      <c r="M7" s="415"/>
      <c r="N7" s="416">
        <v>2338.6565990600357</v>
      </c>
    </row>
    <row r="8" spans="1:14" ht="15" customHeight="1" x14ac:dyDescent="0.2">
      <c r="A8" s="412" t="s">
        <v>69</v>
      </c>
      <c r="C8" s="412"/>
      <c r="D8" s="413">
        <v>-44252.268802390005</v>
      </c>
      <c r="E8" s="413">
        <v>-45635.595999999998</v>
      </c>
      <c r="F8" s="416">
        <v>-1383.3271976099932</v>
      </c>
      <c r="G8" s="417">
        <v>3.126002880863088E-2</v>
      </c>
      <c r="H8" s="415"/>
      <c r="I8" s="413">
        <v>-44252.268802390019</v>
      </c>
      <c r="J8" s="413">
        <v>-45971.900877399996</v>
      </c>
      <c r="K8" s="416">
        <v>-1719.6320750099767</v>
      </c>
      <c r="L8" s="417">
        <v>3.8859749376671582E-2</v>
      </c>
      <c r="M8" s="415"/>
      <c r="N8" s="416">
        <v>-336.30487739999808</v>
      </c>
    </row>
    <row r="9" spans="1:14" ht="15" customHeight="1" x14ac:dyDescent="0.2">
      <c r="A9" s="412" t="s">
        <v>339</v>
      </c>
      <c r="C9" s="412"/>
      <c r="D9" s="413">
        <v>17977.984603050001</v>
      </c>
      <c r="E9" s="413">
        <v>18536.629999999997</v>
      </c>
      <c r="F9" s="416">
        <v>558.64539694999621</v>
      </c>
      <c r="G9" s="417">
        <v>3.1073861129863323E-2</v>
      </c>
      <c r="H9" s="415"/>
      <c r="I9" s="413">
        <v>17977.984603050001</v>
      </c>
      <c r="J9" s="413">
        <v>18731.565095310001</v>
      </c>
      <c r="K9" s="416">
        <v>753.58049226000003</v>
      </c>
      <c r="L9" s="417">
        <v>4.1916850464548405E-2</v>
      </c>
      <c r="M9" s="415"/>
      <c r="N9" s="416">
        <v>194.93509531000382</v>
      </c>
    </row>
    <row r="10" spans="1:14" ht="15" customHeight="1" x14ac:dyDescent="0.2">
      <c r="A10" s="412" t="s">
        <v>340</v>
      </c>
      <c r="C10" s="412"/>
      <c r="D10" s="413">
        <v>864.68490073999999</v>
      </c>
      <c r="E10" s="413">
        <v>881.755</v>
      </c>
      <c r="F10" s="416">
        <v>17.070099260000006</v>
      </c>
      <c r="G10" s="417">
        <v>1.974141013147257E-2</v>
      </c>
      <c r="H10" s="415"/>
      <c r="I10" s="413">
        <v>864.6849007400009</v>
      </c>
      <c r="J10" s="413">
        <v>812.28075406999915</v>
      </c>
      <c r="K10" s="416">
        <v>-52.404146670001751</v>
      </c>
      <c r="L10" s="417">
        <v>-6.0604905469210935E-2</v>
      </c>
      <c r="M10" s="415"/>
      <c r="N10" s="416">
        <v>-69.474245930000848</v>
      </c>
    </row>
    <row r="11" spans="1:14" ht="15" customHeight="1" x14ac:dyDescent="0.2">
      <c r="A11" s="412" t="s">
        <v>143</v>
      </c>
      <c r="C11" s="412"/>
      <c r="D11" s="413">
        <v>1584.1699420100003</v>
      </c>
      <c r="E11" s="413">
        <v>1721.9650000000006</v>
      </c>
      <c r="F11" s="416">
        <v>137.79505799000026</v>
      </c>
      <c r="G11" s="417">
        <v>8.6982497480772469E-2</v>
      </c>
      <c r="H11" s="415"/>
      <c r="I11" s="413">
        <v>1584.1699420099997</v>
      </c>
      <c r="J11" s="413">
        <v>1739.1348372499997</v>
      </c>
      <c r="K11" s="416">
        <v>154.96489524000003</v>
      </c>
      <c r="L11" s="417">
        <v>9.7820878385926235E-2</v>
      </c>
      <c r="M11" s="415"/>
      <c r="N11" s="416">
        <v>17.169837249999091</v>
      </c>
    </row>
    <row r="12" spans="1:14" ht="15" customHeight="1" x14ac:dyDescent="0.2">
      <c r="A12" s="412" t="s">
        <v>80</v>
      </c>
      <c r="C12" s="412"/>
      <c r="D12" s="413">
        <v>7692.5567849100016</v>
      </c>
      <c r="E12" s="413">
        <v>9764.9340000000066</v>
      </c>
      <c r="F12" s="416">
        <v>2072.3772150900049</v>
      </c>
      <c r="G12" s="417">
        <v>0.26940031423040711</v>
      </c>
      <c r="H12" s="415"/>
      <c r="I12" s="413">
        <v>7692.5567849100034</v>
      </c>
      <c r="J12" s="413">
        <v>9251.8735232500076</v>
      </c>
      <c r="K12" s="416">
        <v>1559.3167383400041</v>
      </c>
      <c r="L12" s="417">
        <v>0.20270461199569123</v>
      </c>
      <c r="M12" s="415"/>
      <c r="N12" s="416">
        <v>-513.060476749999</v>
      </c>
    </row>
    <row r="13" spans="1:14" ht="15" customHeight="1" x14ac:dyDescent="0.2">
      <c r="A13" s="412" t="s">
        <v>296</v>
      </c>
      <c r="C13" s="412"/>
      <c r="D13" s="413">
        <v>45.274908969999984</v>
      </c>
      <c r="E13" s="413">
        <v>9.9949999999999974</v>
      </c>
      <c r="F13" s="416">
        <v>-35.279908969999987</v>
      </c>
      <c r="G13" s="417">
        <v>-0.77923754619533581</v>
      </c>
      <c r="H13" s="415"/>
      <c r="I13" s="413">
        <v>45.274908969999991</v>
      </c>
      <c r="J13" s="413">
        <v>5.8713354199999994</v>
      </c>
      <c r="K13" s="416">
        <v>-39.40357354999999</v>
      </c>
      <c r="L13" s="417">
        <v>-0.87031811761586408</v>
      </c>
      <c r="M13" s="415"/>
      <c r="N13" s="416">
        <v>-4.123664579999998</v>
      </c>
    </row>
    <row r="14" spans="1:14" ht="15" customHeight="1" x14ac:dyDescent="0.2">
      <c r="A14" s="412" t="s">
        <v>8</v>
      </c>
      <c r="C14" s="412"/>
      <c r="D14" s="413">
        <v>541.23653208999997</v>
      </c>
      <c r="E14" s="413">
        <v>384.00200000000012</v>
      </c>
      <c r="F14" s="416">
        <v>-157.23453208999985</v>
      </c>
      <c r="G14" s="417">
        <v>-0.29050982845306894</v>
      </c>
      <c r="H14" s="415"/>
      <c r="I14" s="413">
        <v>541.23653209000031</v>
      </c>
      <c r="J14" s="413">
        <v>565.57460146999949</v>
      </c>
      <c r="K14" s="416">
        <v>24.338069379999183</v>
      </c>
      <c r="L14" s="417">
        <v>4.4967528865830664E-2</v>
      </c>
      <c r="M14" s="415"/>
      <c r="N14" s="416">
        <v>181.57260146999937</v>
      </c>
    </row>
    <row r="15" spans="1:14" ht="15" customHeight="1" x14ac:dyDescent="0.2">
      <c r="A15" s="418" t="s">
        <v>341</v>
      </c>
      <c r="B15" s="309"/>
      <c r="C15" s="418"/>
      <c r="D15" s="419">
        <v>2443.7245537399999</v>
      </c>
      <c r="E15" s="419">
        <v>1845.4079999999999</v>
      </c>
      <c r="F15" s="420">
        <v>-598.31655374000002</v>
      </c>
      <c r="G15" s="421">
        <v>-0.24483796785701806</v>
      </c>
      <c r="H15" s="415"/>
      <c r="I15" s="419">
        <v>2443.7245537399995</v>
      </c>
      <c r="J15" s="419">
        <v>1878.2725164000003</v>
      </c>
      <c r="K15" s="420">
        <v>-565.45203733999915</v>
      </c>
      <c r="L15" s="421">
        <v>-0.23138943236241694</v>
      </c>
      <c r="M15" s="415"/>
      <c r="N15" s="420">
        <v>32.864516400000412</v>
      </c>
    </row>
    <row r="16" spans="1:14" ht="15" customHeight="1" x14ac:dyDescent="0.2">
      <c r="A16" s="422" t="s">
        <v>1</v>
      </c>
      <c r="B16" s="422"/>
      <c r="C16" s="422"/>
      <c r="D16" s="423">
        <v>101567.89254096006</v>
      </c>
      <c r="E16" s="423">
        <v>105101.05600000014</v>
      </c>
      <c r="F16" s="424">
        <v>3533.163459040079</v>
      </c>
      <c r="G16" s="425">
        <v>3.4786223979347053E-2</v>
      </c>
      <c r="H16" s="426"/>
      <c r="I16" s="423">
        <v>101567.89254096008</v>
      </c>
      <c r="J16" s="423">
        <v>107074.26649717004</v>
      </c>
      <c r="K16" s="424">
        <v>5506.3739562099654</v>
      </c>
      <c r="L16" s="425">
        <v>5.4213726586769262E-2</v>
      </c>
      <c r="M16" s="426"/>
      <c r="N16" s="424">
        <v>1973.2104971699009</v>
      </c>
    </row>
  </sheetData>
  <pageMargins left="0.31496062992125984" right="0.11811023622047245" top="0.78740157480314965" bottom="0.78740157480314965" header="0.31496062992125984" footer="0.31496062992125984"/>
  <pageSetup paperSize="9" scale="66" orientation="portrait" r:id="rId1"/>
  <customProperties>
    <customPr name="_pios_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3E5A8-F16E-482F-97F3-E324E4F6BE04}">
  <sheetPr codeName="Tabelle13">
    <pageSetUpPr fitToPage="1"/>
  </sheetPr>
  <dimension ref="A1:R80"/>
  <sheetViews>
    <sheetView showGridLines="0" workbookViewId="0"/>
  </sheetViews>
  <sheetFormatPr baseColWidth="10" defaultRowHeight="12.75" outlineLevelCol="1" x14ac:dyDescent="0.2"/>
  <cols>
    <col min="1" max="1" width="2.5" style="902" customWidth="1"/>
    <col min="2" max="2" width="31.875" style="902" customWidth="1"/>
    <col min="3" max="3" width="8.75" style="902" customWidth="1"/>
    <col min="4" max="7" width="8.75" style="903" customWidth="1"/>
    <col min="8" max="10" width="9.125" style="903" customWidth="1"/>
    <col min="11" max="11" width="9" style="904" hidden="1" customWidth="1" outlineLevel="1"/>
    <col min="12" max="12" width="8.75" style="904" customWidth="1" collapsed="1"/>
    <col min="13" max="13" width="8.75" style="902" hidden="1" customWidth="1" outlineLevel="1"/>
    <col min="14" max="14" width="8.75" style="904" customWidth="1" collapsed="1"/>
    <col min="15" max="15" width="8.75" style="905" customWidth="1"/>
    <col min="16" max="16384" width="11" style="902"/>
  </cols>
  <sheetData>
    <row r="1" spans="1:17" x14ac:dyDescent="0.2">
      <c r="A1" s="902" t="s">
        <v>1777</v>
      </c>
    </row>
    <row r="2" spans="1:17" ht="15.75" customHeight="1" x14ac:dyDescent="0.2">
      <c r="A2" s="1067" t="s">
        <v>1744</v>
      </c>
      <c r="B2" s="1068"/>
      <c r="C2" s="1071" t="s">
        <v>1745</v>
      </c>
      <c r="D2" s="1074" t="s">
        <v>1746</v>
      </c>
      <c r="E2" s="1074"/>
      <c r="F2" s="1074"/>
      <c r="G2" s="1074"/>
      <c r="H2" s="1074"/>
      <c r="I2" s="1074"/>
      <c r="J2" s="906"/>
      <c r="K2" s="907"/>
      <c r="L2" s="1071" t="s">
        <v>1747</v>
      </c>
      <c r="M2" s="908"/>
      <c r="N2" s="1071" t="s">
        <v>1748</v>
      </c>
      <c r="O2" s="1075" t="s">
        <v>1749</v>
      </c>
    </row>
    <row r="3" spans="1:17" ht="21" customHeight="1" x14ac:dyDescent="0.2">
      <c r="A3" s="1069"/>
      <c r="B3" s="1069"/>
      <c r="C3" s="1072"/>
      <c r="D3" s="1078" t="s">
        <v>1750</v>
      </c>
      <c r="E3" s="1078"/>
      <c r="F3" s="1078"/>
      <c r="G3" s="1078"/>
      <c r="H3" s="1079" t="s">
        <v>1751</v>
      </c>
      <c r="I3" s="1079" t="s">
        <v>1752</v>
      </c>
      <c r="J3" s="909" t="s">
        <v>1753</v>
      </c>
      <c r="K3" s="910"/>
      <c r="L3" s="1072"/>
      <c r="M3" s="911"/>
      <c r="N3" s="1072"/>
      <c r="O3" s="1076"/>
    </row>
    <row r="4" spans="1:17" s="90" customFormat="1" ht="32.25" customHeight="1" x14ac:dyDescent="0.25">
      <c r="A4" s="1070"/>
      <c r="B4" s="1070"/>
      <c r="C4" s="1073"/>
      <c r="D4" s="912" t="s">
        <v>1754</v>
      </c>
      <c r="E4" s="912" t="s">
        <v>1755</v>
      </c>
      <c r="F4" s="912" t="s">
        <v>1756</v>
      </c>
      <c r="G4" s="912" t="s">
        <v>1757</v>
      </c>
      <c r="H4" s="1080"/>
      <c r="I4" s="1080"/>
      <c r="J4" s="913" t="s">
        <v>1758</v>
      </c>
      <c r="K4" s="914" t="s">
        <v>1759</v>
      </c>
      <c r="L4" s="1073"/>
      <c r="M4" s="915" t="s">
        <v>83</v>
      </c>
      <c r="N4" s="1073"/>
      <c r="O4" s="1077"/>
    </row>
    <row r="5" spans="1:17" s="922" customFormat="1" ht="15" customHeight="1" x14ac:dyDescent="0.25">
      <c r="A5" s="916" t="s">
        <v>343</v>
      </c>
      <c r="B5" s="917"/>
      <c r="C5" s="918">
        <f>SUM(C6:C20)</f>
        <v>15461.362000000001</v>
      </c>
      <c r="D5" s="919">
        <f>SUM(D6:D20)</f>
        <v>416.23099999999999</v>
      </c>
      <c r="E5" s="919">
        <f t="shared" ref="E5:I5" si="0">SUM(E6:E20)</f>
        <v>16.026864589999999</v>
      </c>
      <c r="F5" s="919">
        <f t="shared" si="0"/>
        <v>0</v>
      </c>
      <c r="G5" s="919">
        <f t="shared" si="0"/>
        <v>16.003103790000001</v>
      </c>
      <c r="H5" s="919">
        <f t="shared" si="0"/>
        <v>0</v>
      </c>
      <c r="I5" s="919">
        <f t="shared" si="0"/>
        <v>0</v>
      </c>
      <c r="J5" s="919"/>
      <c r="K5" s="920">
        <f t="shared" ref="K5:K45" si="1">SUM(D5:I5)</f>
        <v>448.26096838000001</v>
      </c>
      <c r="L5" s="920">
        <f>K5+C5</f>
        <v>15909.622968380001</v>
      </c>
      <c r="M5" s="920">
        <f>SUM(M6:M20)</f>
        <v>15328.769999999999</v>
      </c>
      <c r="N5" s="920">
        <f>SUM(N6:N20)</f>
        <v>15345.216425370005</v>
      </c>
      <c r="O5" s="921">
        <f t="shared" ref="O5:O45" si="2">N5-L5</f>
        <v>-564.40654300999631</v>
      </c>
    </row>
    <row r="6" spans="1:17" s="90" customFormat="1" ht="15" customHeight="1" x14ac:dyDescent="0.25">
      <c r="A6" s="923" t="s">
        <v>976</v>
      </c>
      <c r="B6" s="924" t="s">
        <v>350</v>
      </c>
      <c r="C6" s="584">
        <v>12.74</v>
      </c>
      <c r="D6" s="925"/>
      <c r="E6" s="925"/>
      <c r="F6" s="925"/>
      <c r="G6" s="925"/>
      <c r="H6" s="925"/>
      <c r="I6" s="925"/>
      <c r="J6" s="925"/>
      <c r="K6" s="926">
        <f t="shared" si="1"/>
        <v>0</v>
      </c>
      <c r="L6" s="926">
        <f t="shared" ref="L6:L45" si="3">K6+C6</f>
        <v>12.74</v>
      </c>
      <c r="M6" s="926">
        <v>12.739999999999998</v>
      </c>
      <c r="N6" s="926">
        <v>12.696330429999998</v>
      </c>
      <c r="O6" s="927">
        <f>N6-L6</f>
        <v>-4.3669570000002267E-2</v>
      </c>
    </row>
    <row r="7" spans="1:17" s="90" customFormat="1" ht="15" customHeight="1" x14ac:dyDescent="0.25">
      <c r="A7" s="923" t="s">
        <v>977</v>
      </c>
      <c r="B7" s="924" t="s">
        <v>351</v>
      </c>
      <c r="C7" s="584">
        <v>284.81200000000001</v>
      </c>
      <c r="D7" s="925"/>
      <c r="E7" s="925"/>
      <c r="F7" s="925"/>
      <c r="G7" s="925"/>
      <c r="H7" s="925"/>
      <c r="I7" s="925"/>
      <c r="J7" s="925"/>
      <c r="K7" s="926">
        <f t="shared" si="1"/>
        <v>0</v>
      </c>
      <c r="L7" s="926">
        <f t="shared" si="3"/>
        <v>284.81200000000001</v>
      </c>
      <c r="M7" s="926">
        <v>284.81200000000001</v>
      </c>
      <c r="N7" s="926">
        <v>259.85252034999991</v>
      </c>
      <c r="O7" s="927">
        <f t="shared" si="2"/>
        <v>-24.959479650000105</v>
      </c>
    </row>
    <row r="8" spans="1:17" s="90" customFormat="1" ht="15" customHeight="1" x14ac:dyDescent="0.25">
      <c r="A8" s="923" t="s">
        <v>978</v>
      </c>
      <c r="B8" s="90" t="s">
        <v>352</v>
      </c>
      <c r="C8" s="584">
        <v>20.71</v>
      </c>
      <c r="D8" s="925"/>
      <c r="E8" s="925"/>
      <c r="F8" s="925"/>
      <c r="G8" s="925"/>
      <c r="H8" s="925"/>
      <c r="I8" s="925"/>
      <c r="J8" s="925"/>
      <c r="K8" s="926">
        <f t="shared" si="1"/>
        <v>0</v>
      </c>
      <c r="L8" s="926">
        <f t="shared" si="3"/>
        <v>20.71</v>
      </c>
      <c r="M8" s="926">
        <v>20.709999999999997</v>
      </c>
      <c r="N8" s="926">
        <v>20.244771220000008</v>
      </c>
      <c r="O8" s="927">
        <f t="shared" si="2"/>
        <v>-0.46522877999999324</v>
      </c>
    </row>
    <row r="9" spans="1:17" s="90" customFormat="1" ht="15" customHeight="1" x14ac:dyDescent="0.25">
      <c r="A9" s="923" t="s">
        <v>979</v>
      </c>
      <c r="B9" s="90" t="s">
        <v>353</v>
      </c>
      <c r="C9" s="584">
        <v>27.417999999999999</v>
      </c>
      <c r="D9" s="925">
        <v>0.2</v>
      </c>
      <c r="E9" s="925"/>
      <c r="F9" s="925"/>
      <c r="G9" s="925"/>
      <c r="H9" s="925"/>
      <c r="I9" s="925"/>
      <c r="J9" s="925"/>
      <c r="K9" s="926">
        <f t="shared" si="1"/>
        <v>0.2</v>
      </c>
      <c r="L9" s="926">
        <f t="shared" si="3"/>
        <v>27.617999999999999</v>
      </c>
      <c r="M9" s="926">
        <v>27.617999999999999</v>
      </c>
      <c r="N9" s="926">
        <v>25.831816829999998</v>
      </c>
      <c r="O9" s="927">
        <f t="shared" si="2"/>
        <v>-1.786183170000001</v>
      </c>
    </row>
    <row r="10" spans="1:17" s="90" customFormat="1" ht="15" customHeight="1" x14ac:dyDescent="0.25">
      <c r="A10" s="923" t="s">
        <v>980</v>
      </c>
      <c r="B10" s="90" t="s">
        <v>354</v>
      </c>
      <c r="C10" s="584">
        <v>15.74</v>
      </c>
      <c r="D10" s="925"/>
      <c r="E10" s="925">
        <v>0.25</v>
      </c>
      <c r="F10" s="925"/>
      <c r="G10" s="925">
        <v>0.13</v>
      </c>
      <c r="H10" s="925"/>
      <c r="I10" s="925"/>
      <c r="J10" s="925"/>
      <c r="K10" s="926">
        <f t="shared" si="1"/>
        <v>0.38</v>
      </c>
      <c r="L10" s="926">
        <f t="shared" si="3"/>
        <v>16.12</v>
      </c>
      <c r="M10" s="926">
        <v>15.74</v>
      </c>
      <c r="N10" s="926">
        <v>16.113669759999997</v>
      </c>
      <c r="O10" s="927">
        <f t="shared" si="2"/>
        <v>-6.3302400000040393E-3</v>
      </c>
    </row>
    <row r="11" spans="1:17" s="90" customFormat="1" ht="15" customHeight="1" x14ac:dyDescent="0.25">
      <c r="A11" s="923" t="s">
        <v>981</v>
      </c>
      <c r="B11" s="90" t="s">
        <v>355</v>
      </c>
      <c r="C11" s="584">
        <v>48.595999999999997</v>
      </c>
      <c r="D11" s="925"/>
      <c r="E11" s="925"/>
      <c r="F11" s="925"/>
      <c r="G11" s="925"/>
      <c r="H11" s="925"/>
      <c r="I11" s="925"/>
      <c r="J11" s="925"/>
      <c r="K11" s="926">
        <f t="shared" si="1"/>
        <v>0</v>
      </c>
      <c r="L11" s="926">
        <f t="shared" si="3"/>
        <v>48.595999999999997</v>
      </c>
      <c r="M11" s="926">
        <v>48.596000000000011</v>
      </c>
      <c r="N11" s="926">
        <v>46.831164469999976</v>
      </c>
      <c r="O11" s="927">
        <f t="shared" si="2"/>
        <v>-1.7648355300000205</v>
      </c>
    </row>
    <row r="12" spans="1:17" s="90" customFormat="1" ht="15" customHeight="1" x14ac:dyDescent="0.25">
      <c r="A12" s="928" t="s">
        <v>1760</v>
      </c>
      <c r="B12" s="90" t="s">
        <v>982</v>
      </c>
      <c r="C12" s="584">
        <v>700.72900000000004</v>
      </c>
      <c r="D12" s="925"/>
      <c r="E12" s="925">
        <v>13.381663339999999</v>
      </c>
      <c r="F12" s="925"/>
      <c r="G12" s="925"/>
      <c r="H12" s="925"/>
      <c r="I12" s="925"/>
      <c r="J12" s="925">
        <v>1.6508296899999999</v>
      </c>
      <c r="K12" s="926">
        <f t="shared" si="1"/>
        <v>13.381663339999999</v>
      </c>
      <c r="L12" s="926">
        <f t="shared" si="3"/>
        <v>714.11066334000009</v>
      </c>
      <c r="M12" s="926">
        <v>626.22900000000016</v>
      </c>
      <c r="N12" s="926">
        <v>643.00369248000095</v>
      </c>
      <c r="O12" s="927">
        <f t="shared" si="2"/>
        <v>-71.106970859999137</v>
      </c>
    </row>
    <row r="13" spans="1:17" s="90" customFormat="1" ht="15" customHeight="1" x14ac:dyDescent="0.25">
      <c r="A13" s="923" t="s">
        <v>1761</v>
      </c>
      <c r="B13" s="90" t="s">
        <v>357</v>
      </c>
      <c r="C13" s="584">
        <v>4106.5730000000003</v>
      </c>
      <c r="D13" s="925">
        <v>58.56</v>
      </c>
      <c r="E13" s="925">
        <v>0.94720298999999997</v>
      </c>
      <c r="F13" s="925"/>
      <c r="G13" s="925">
        <v>4.9689913299999997</v>
      </c>
      <c r="H13" s="925"/>
      <c r="I13" s="925">
        <v>1.3620000000000001</v>
      </c>
      <c r="J13" s="925"/>
      <c r="K13" s="926">
        <f t="shared" si="1"/>
        <v>65.838194319999999</v>
      </c>
      <c r="L13" s="926">
        <f t="shared" si="3"/>
        <v>4172.4111943200005</v>
      </c>
      <c r="M13" s="926">
        <v>4155.1330000000007</v>
      </c>
      <c r="N13" s="926">
        <v>4108.2657921600012</v>
      </c>
      <c r="O13" s="927">
        <f t="shared" si="2"/>
        <v>-64.145402159999321</v>
      </c>
      <c r="Q13" s="922"/>
    </row>
    <row r="14" spans="1:17" s="90" customFormat="1" ht="15" customHeight="1" x14ac:dyDescent="0.25">
      <c r="A14" s="923" t="s">
        <v>1762</v>
      </c>
      <c r="B14" s="90" t="s">
        <v>358</v>
      </c>
      <c r="C14" s="584">
        <v>665.68200000000002</v>
      </c>
      <c r="D14" s="925"/>
      <c r="E14" s="925"/>
      <c r="F14" s="925"/>
      <c r="G14" s="925">
        <v>6.9490519900000001</v>
      </c>
      <c r="H14" s="925"/>
      <c r="I14" s="925"/>
      <c r="J14" s="925"/>
      <c r="K14" s="926">
        <f t="shared" si="1"/>
        <v>6.9490519900000001</v>
      </c>
      <c r="L14" s="926">
        <f t="shared" si="3"/>
        <v>672.63105199000006</v>
      </c>
      <c r="M14" s="926">
        <v>655.6819999999999</v>
      </c>
      <c r="N14" s="926">
        <v>631.39627045999998</v>
      </c>
      <c r="O14" s="927">
        <f t="shared" si="2"/>
        <v>-41.234781530000078</v>
      </c>
    </row>
    <row r="15" spans="1:17" s="90" customFormat="1" ht="15" customHeight="1" x14ac:dyDescent="0.25">
      <c r="A15" s="923" t="s">
        <v>930</v>
      </c>
      <c r="B15" s="90" t="s">
        <v>359</v>
      </c>
      <c r="C15" s="584">
        <v>2442.8919999999998</v>
      </c>
      <c r="D15" s="925">
        <v>15</v>
      </c>
      <c r="E15" s="925">
        <v>3.08589E-3</v>
      </c>
      <c r="F15" s="925"/>
      <c r="G15" s="925">
        <v>1.38542616</v>
      </c>
      <c r="H15" s="925"/>
      <c r="I15" s="925"/>
      <c r="J15" s="925">
        <v>15</v>
      </c>
      <c r="K15" s="926">
        <f t="shared" si="1"/>
        <v>16.388512049999999</v>
      </c>
      <c r="L15" s="926">
        <f t="shared" si="3"/>
        <v>2459.2805120499997</v>
      </c>
      <c r="M15" s="926">
        <v>2402.8920000000007</v>
      </c>
      <c r="N15" s="926">
        <v>2385.2452173500014</v>
      </c>
      <c r="O15" s="927">
        <f t="shared" si="2"/>
        <v>-74.035294699998303</v>
      </c>
    </row>
    <row r="16" spans="1:17" s="90" customFormat="1" ht="15" customHeight="1" x14ac:dyDescent="0.25">
      <c r="A16" s="923" t="s">
        <v>931</v>
      </c>
      <c r="B16" s="90" t="s">
        <v>360</v>
      </c>
      <c r="C16" s="584">
        <v>4740.777</v>
      </c>
      <c r="D16" s="925"/>
      <c r="E16" s="925">
        <v>8.2485370000000002E-2</v>
      </c>
      <c r="F16" s="925"/>
      <c r="G16" s="925">
        <v>2.1909056900000001</v>
      </c>
      <c r="H16" s="925"/>
      <c r="I16" s="925"/>
      <c r="J16" s="925">
        <f>14.78583742+204.24381904</f>
        <v>219.02965646000001</v>
      </c>
      <c r="K16" s="926">
        <f t="shared" si="1"/>
        <v>2.2733910600000002</v>
      </c>
      <c r="L16" s="926">
        <f t="shared" si="3"/>
        <v>4743.05039106</v>
      </c>
      <c r="M16" s="926">
        <v>4390.777</v>
      </c>
      <c r="N16" s="926">
        <v>4608.8580929199989</v>
      </c>
      <c r="O16" s="927">
        <f t="shared" si="2"/>
        <v>-134.19229814000118</v>
      </c>
    </row>
    <row r="17" spans="1:18" s="90" customFormat="1" ht="15" customHeight="1" x14ac:dyDescent="0.25">
      <c r="A17" s="923" t="s">
        <v>932</v>
      </c>
      <c r="B17" s="90" t="s">
        <v>361</v>
      </c>
      <c r="C17" s="584">
        <v>1501.546</v>
      </c>
      <c r="D17" s="925">
        <v>58.371000000000002</v>
      </c>
      <c r="E17" s="925"/>
      <c r="F17" s="925"/>
      <c r="G17" s="925"/>
      <c r="H17" s="925"/>
      <c r="I17" s="925"/>
      <c r="J17" s="925"/>
      <c r="K17" s="926">
        <f t="shared" si="1"/>
        <v>58.371000000000002</v>
      </c>
      <c r="L17" s="926">
        <f t="shared" si="3"/>
        <v>1559.9170000000001</v>
      </c>
      <c r="M17" s="926">
        <v>1559.9169999999983</v>
      </c>
      <c r="N17" s="926">
        <v>1499.2293199800022</v>
      </c>
      <c r="O17" s="927">
        <f t="shared" si="2"/>
        <v>-60.68768001999797</v>
      </c>
    </row>
    <row r="18" spans="1:18" s="922" customFormat="1" ht="15" customHeight="1" x14ac:dyDescent="0.25">
      <c r="A18" s="923" t="s">
        <v>933</v>
      </c>
      <c r="B18" s="90" t="s">
        <v>362</v>
      </c>
      <c r="C18" s="584">
        <v>0</v>
      </c>
      <c r="D18" s="925"/>
      <c r="E18" s="925"/>
      <c r="F18" s="925"/>
      <c r="G18" s="925"/>
      <c r="H18" s="925"/>
      <c r="I18" s="925"/>
      <c r="J18" s="925"/>
      <c r="K18" s="926">
        <f t="shared" si="1"/>
        <v>0</v>
      </c>
      <c r="L18" s="926">
        <f t="shared" si="3"/>
        <v>0</v>
      </c>
      <c r="M18" s="926">
        <v>0</v>
      </c>
      <c r="N18" s="926">
        <v>0</v>
      </c>
      <c r="O18" s="927">
        <f t="shared" si="2"/>
        <v>0</v>
      </c>
      <c r="Q18" s="90"/>
      <c r="R18" s="90"/>
    </row>
    <row r="19" spans="1:18" s="922" customFormat="1" ht="15" customHeight="1" x14ac:dyDescent="0.25">
      <c r="A19" s="923" t="s">
        <v>934</v>
      </c>
      <c r="B19" s="90" t="s">
        <v>363</v>
      </c>
      <c r="C19" s="584">
        <v>477.33</v>
      </c>
      <c r="D19" s="925">
        <v>6</v>
      </c>
      <c r="E19" s="925"/>
      <c r="F19" s="925"/>
      <c r="G19" s="925"/>
      <c r="H19" s="925"/>
      <c r="I19" s="925"/>
      <c r="J19" s="925"/>
      <c r="K19" s="926">
        <f t="shared" si="1"/>
        <v>6</v>
      </c>
      <c r="L19" s="926">
        <f t="shared" si="3"/>
        <v>483.33</v>
      </c>
      <c r="M19" s="926">
        <v>434.00700000000018</v>
      </c>
      <c r="N19" s="926">
        <v>413.71617778999973</v>
      </c>
      <c r="O19" s="927">
        <f t="shared" si="2"/>
        <v>-69.613822210000251</v>
      </c>
      <c r="Q19" s="90"/>
      <c r="R19" s="90"/>
    </row>
    <row r="20" spans="1:18" s="922" customFormat="1" ht="15" customHeight="1" x14ac:dyDescent="0.25">
      <c r="A20" s="923" t="s">
        <v>936</v>
      </c>
      <c r="B20" s="90" t="s">
        <v>364</v>
      </c>
      <c r="C20" s="584">
        <v>415.81700000000001</v>
      </c>
      <c r="D20" s="925">
        <v>278.10000000000002</v>
      </c>
      <c r="E20" s="925">
        <v>1.3624270000000001</v>
      </c>
      <c r="F20" s="925"/>
      <c r="G20" s="925">
        <v>0.37872862000000002</v>
      </c>
      <c r="H20" s="925"/>
      <c r="I20" s="925">
        <v>-1.3620000000000001</v>
      </c>
      <c r="J20" s="925"/>
      <c r="K20" s="926">
        <f t="shared" si="1"/>
        <v>278.47915562000003</v>
      </c>
      <c r="L20" s="926">
        <f t="shared" si="3"/>
        <v>694.29615562000004</v>
      </c>
      <c r="M20" s="926">
        <v>693.91699999999992</v>
      </c>
      <c r="N20" s="926">
        <v>673.93158917000119</v>
      </c>
      <c r="O20" s="927">
        <f t="shared" si="2"/>
        <v>-20.364566449998847</v>
      </c>
      <c r="Q20" s="90"/>
      <c r="R20" s="90"/>
    </row>
    <row r="21" spans="1:18" s="922" customFormat="1" ht="15" customHeight="1" x14ac:dyDescent="0.25">
      <c r="A21" s="916" t="s">
        <v>344</v>
      </c>
      <c r="B21" s="929"/>
      <c r="C21" s="918">
        <f>SUM(C22:C27)</f>
        <v>60660.233</v>
      </c>
      <c r="D21" s="919">
        <f>SUM(D22:D27)</f>
        <v>196.13299999999998</v>
      </c>
      <c r="E21" s="919">
        <f t="shared" ref="E21:I21" si="4">SUM(E22,E23:E24,E25:E26,E27)</f>
        <v>4.1404209999999997E-2</v>
      </c>
      <c r="F21" s="919">
        <f t="shared" si="4"/>
        <v>0</v>
      </c>
      <c r="G21" s="919">
        <f t="shared" si="4"/>
        <v>77.333792410000001</v>
      </c>
      <c r="H21" s="919">
        <f t="shared" si="4"/>
        <v>498.95597229999998</v>
      </c>
      <c r="I21" s="919">
        <f t="shared" si="4"/>
        <v>0</v>
      </c>
      <c r="J21" s="919"/>
      <c r="K21" s="920">
        <f t="shared" si="1"/>
        <v>772.46416892000002</v>
      </c>
      <c r="L21" s="920">
        <f t="shared" si="3"/>
        <v>61432.69716892</v>
      </c>
      <c r="M21" s="920">
        <f>SUM(M22:M27)</f>
        <v>60851.366000000002</v>
      </c>
      <c r="N21" s="920">
        <f>SUM(N22:N27)</f>
        <v>60997.335130679989</v>
      </c>
      <c r="O21" s="921">
        <f t="shared" si="2"/>
        <v>-435.36203824001132</v>
      </c>
      <c r="Q21" s="90"/>
      <c r="R21" s="90"/>
    </row>
    <row r="22" spans="1:18" s="90" customFormat="1" ht="15" customHeight="1" x14ac:dyDescent="0.25">
      <c r="A22" s="923" t="s">
        <v>1763</v>
      </c>
      <c r="B22" s="90" t="s">
        <v>365</v>
      </c>
      <c r="C22" s="584">
        <v>10244.591</v>
      </c>
      <c r="D22" s="925">
        <v>100.8</v>
      </c>
      <c r="E22" s="925">
        <v>4.1404209999999997E-2</v>
      </c>
      <c r="F22" s="925"/>
      <c r="G22" s="925">
        <v>7.3337924100000009</v>
      </c>
      <c r="H22" s="925">
        <v>496.3</v>
      </c>
      <c r="I22" s="925"/>
      <c r="J22" s="925"/>
      <c r="K22" s="926">
        <f t="shared" si="1"/>
        <v>604.47519662000002</v>
      </c>
      <c r="L22" s="926">
        <f t="shared" si="3"/>
        <v>10849.06619662</v>
      </c>
      <c r="M22" s="926">
        <v>10345.391000000003</v>
      </c>
      <c r="N22" s="926">
        <v>10781.297670809992</v>
      </c>
      <c r="O22" s="927">
        <f t="shared" si="2"/>
        <v>-67.768525810008214</v>
      </c>
    </row>
    <row r="23" spans="1:18" s="90" customFormat="1" ht="15" customHeight="1" x14ac:dyDescent="0.25">
      <c r="A23" s="923" t="s">
        <v>937</v>
      </c>
      <c r="B23" s="90" t="s">
        <v>366</v>
      </c>
      <c r="C23" s="584">
        <v>5704.1210000000001</v>
      </c>
      <c r="D23" s="925">
        <v>95.332999999999998</v>
      </c>
      <c r="E23" s="925"/>
      <c r="F23" s="925"/>
      <c r="G23" s="925"/>
      <c r="H23" s="925"/>
      <c r="I23" s="925">
        <v>-14.859</v>
      </c>
      <c r="J23" s="925"/>
      <c r="K23" s="926">
        <f>SUM(D23:I23)</f>
        <v>80.474000000000004</v>
      </c>
      <c r="L23" s="926">
        <f>K23+C23</f>
        <v>5784.5950000000003</v>
      </c>
      <c r="M23" s="926">
        <v>5799.4540000000015</v>
      </c>
      <c r="N23" s="926">
        <v>5623.27814055</v>
      </c>
      <c r="O23" s="927">
        <f>N23-L23</f>
        <v>-161.31685945000027</v>
      </c>
    </row>
    <row r="24" spans="1:18" s="90" customFormat="1" ht="15" customHeight="1" x14ac:dyDescent="0.25">
      <c r="A24" s="923" t="s">
        <v>1764</v>
      </c>
      <c r="B24" s="90" t="s">
        <v>367</v>
      </c>
      <c r="C24" s="584">
        <v>19446.757000000001</v>
      </c>
      <c r="D24" s="925"/>
      <c r="E24" s="925"/>
      <c r="F24" s="925"/>
      <c r="G24" s="925"/>
      <c r="H24" s="925"/>
      <c r="I24" s="925"/>
      <c r="J24" s="925"/>
      <c r="K24" s="926">
        <f t="shared" si="1"/>
        <v>0</v>
      </c>
      <c r="L24" s="926">
        <f t="shared" si="3"/>
        <v>19446.757000000001</v>
      </c>
      <c r="M24" s="926">
        <v>19446.756999999998</v>
      </c>
      <c r="N24" s="926">
        <v>19446.736597280003</v>
      </c>
      <c r="O24" s="927">
        <f t="shared" si="2"/>
        <v>-2.0402719997946406E-2</v>
      </c>
    </row>
    <row r="25" spans="1:18" s="922" customFormat="1" ht="15" customHeight="1" x14ac:dyDescent="0.25">
      <c r="A25" s="923" t="s">
        <v>1765</v>
      </c>
      <c r="B25" s="90" t="s">
        <v>368</v>
      </c>
      <c r="C25" s="584">
        <v>13427.973</v>
      </c>
      <c r="D25" s="925"/>
      <c r="E25" s="925"/>
      <c r="F25" s="925"/>
      <c r="G25" s="925"/>
      <c r="H25" s="925"/>
      <c r="I25" s="925"/>
      <c r="J25" s="925"/>
      <c r="K25" s="926">
        <f t="shared" si="1"/>
        <v>0</v>
      </c>
      <c r="L25" s="926">
        <f t="shared" si="3"/>
        <v>13427.973</v>
      </c>
      <c r="M25" s="926">
        <v>13427.973</v>
      </c>
      <c r="N25" s="926">
        <v>13308.510793680005</v>
      </c>
      <c r="O25" s="927">
        <f t="shared" si="2"/>
        <v>-119.46220631999495</v>
      </c>
    </row>
    <row r="26" spans="1:18" s="90" customFormat="1" ht="15" customHeight="1" x14ac:dyDescent="0.25">
      <c r="A26" s="923" t="s">
        <v>1766</v>
      </c>
      <c r="B26" s="90" t="s">
        <v>369</v>
      </c>
      <c r="C26" s="584">
        <v>2845.23</v>
      </c>
      <c r="D26" s="925"/>
      <c r="E26" s="925"/>
      <c r="F26" s="925"/>
      <c r="G26" s="925"/>
      <c r="H26" s="925">
        <v>2.6559723000000002</v>
      </c>
      <c r="I26" s="925">
        <v>14.859</v>
      </c>
      <c r="J26" s="925">
        <v>2.1960000000000002</v>
      </c>
      <c r="K26" s="926">
        <f t="shared" si="1"/>
        <v>17.5149723</v>
      </c>
      <c r="L26" s="926">
        <f t="shared" si="3"/>
        <v>2862.7449723</v>
      </c>
      <c r="M26" s="926">
        <v>2840.2300000000005</v>
      </c>
      <c r="N26" s="926">
        <v>2793.1691082399993</v>
      </c>
      <c r="O26" s="927">
        <f t="shared" si="2"/>
        <v>-69.57586406000064</v>
      </c>
    </row>
    <row r="27" spans="1:18" s="90" customFormat="1" ht="15" customHeight="1" x14ac:dyDescent="0.25">
      <c r="A27" s="923" t="s">
        <v>938</v>
      </c>
      <c r="B27" s="90" t="s">
        <v>370</v>
      </c>
      <c r="C27" s="584">
        <v>8991.5609999999997</v>
      </c>
      <c r="D27" s="925"/>
      <c r="E27" s="925"/>
      <c r="F27" s="925"/>
      <c r="G27" s="925">
        <v>70</v>
      </c>
      <c r="H27" s="925"/>
      <c r="I27" s="925"/>
      <c r="J27" s="925"/>
      <c r="K27" s="926">
        <f t="shared" si="1"/>
        <v>70</v>
      </c>
      <c r="L27" s="926">
        <f t="shared" si="3"/>
        <v>9061.5609999999997</v>
      </c>
      <c r="M27" s="926">
        <v>8991.5610000000015</v>
      </c>
      <c r="N27" s="926">
        <v>9044.3428201199949</v>
      </c>
      <c r="O27" s="927">
        <f t="shared" si="2"/>
        <v>-17.218179880004755</v>
      </c>
    </row>
    <row r="28" spans="1:18" s="922" customFormat="1" ht="15" customHeight="1" x14ac:dyDescent="0.25">
      <c r="A28" s="916" t="s">
        <v>345</v>
      </c>
      <c r="B28" s="929"/>
      <c r="C28" s="918">
        <f>SUM(C29:C33)</f>
        <v>20691.839000000004</v>
      </c>
      <c r="D28" s="919">
        <f>SUM(D29:D33)</f>
        <v>193.25299999999999</v>
      </c>
      <c r="E28" s="919">
        <f t="shared" ref="E28:I28" si="5">SUM(E29:E33)</f>
        <v>151.09905499999999</v>
      </c>
      <c r="F28" s="919">
        <f t="shared" si="5"/>
        <v>0</v>
      </c>
      <c r="G28" s="919">
        <f t="shared" si="5"/>
        <v>7.8580000000000005</v>
      </c>
      <c r="H28" s="919">
        <f t="shared" si="5"/>
        <v>0</v>
      </c>
      <c r="I28" s="919">
        <f t="shared" si="5"/>
        <v>0</v>
      </c>
      <c r="J28" s="919"/>
      <c r="K28" s="920">
        <f t="shared" si="1"/>
        <v>352.21005499999995</v>
      </c>
      <c r="L28" s="920">
        <f t="shared" si="3"/>
        <v>21044.049055000003</v>
      </c>
      <c r="M28" s="920">
        <f>SUM(M29:M33)</f>
        <v>20795.092000000019</v>
      </c>
      <c r="N28" s="920">
        <f>SUM(N29:N33)</f>
        <v>20836.400301530008</v>
      </c>
      <c r="O28" s="921">
        <f t="shared" si="2"/>
        <v>-207.64875346999543</v>
      </c>
    </row>
    <row r="29" spans="1:18" s="922" customFormat="1" ht="15" customHeight="1" x14ac:dyDescent="0.25">
      <c r="A29" s="923" t="s">
        <v>939</v>
      </c>
      <c r="B29" s="90" t="s">
        <v>371</v>
      </c>
      <c r="C29" s="584">
        <v>11849.056</v>
      </c>
      <c r="D29" s="925">
        <v>147.03800000000001</v>
      </c>
      <c r="E29" s="925">
        <v>129.30269999999999</v>
      </c>
      <c r="F29" s="925"/>
      <c r="G29" s="925">
        <v>7.7080000000000002</v>
      </c>
      <c r="H29" s="925"/>
      <c r="I29" s="925">
        <v>-2.4249999999999998</v>
      </c>
      <c r="J29" s="925"/>
      <c r="K29" s="926">
        <f t="shared" si="1"/>
        <v>281.62369999999999</v>
      </c>
      <c r="L29" s="926">
        <f t="shared" si="3"/>
        <v>12130.679700000001</v>
      </c>
      <c r="M29" s="926">
        <v>11996.094000000016</v>
      </c>
      <c r="N29" s="926">
        <v>12087.68289149</v>
      </c>
      <c r="O29" s="927">
        <f t="shared" si="2"/>
        <v>-42.996808510000847</v>
      </c>
    </row>
    <row r="30" spans="1:18" s="922" customFormat="1" ht="15" customHeight="1" x14ac:dyDescent="0.25">
      <c r="A30" s="923" t="s">
        <v>1767</v>
      </c>
      <c r="B30" s="90" t="s">
        <v>372</v>
      </c>
      <c r="C30" s="584">
        <v>7326.3090000000002</v>
      </c>
      <c r="D30" s="925">
        <v>36.454999999999998</v>
      </c>
      <c r="E30" s="925"/>
      <c r="F30" s="925"/>
      <c r="G30" s="925">
        <v>0.15</v>
      </c>
      <c r="H30" s="925"/>
      <c r="I30" s="925">
        <v>2.4249999999999998</v>
      </c>
      <c r="J30" s="925">
        <v>90</v>
      </c>
      <c r="K30" s="926">
        <f t="shared" si="1"/>
        <v>39.029999999999994</v>
      </c>
      <c r="L30" s="926">
        <f t="shared" si="3"/>
        <v>7365.3389999999999</v>
      </c>
      <c r="M30" s="926">
        <v>7272.7640000000029</v>
      </c>
      <c r="N30" s="926">
        <v>7221.3321967700094</v>
      </c>
      <c r="O30" s="927">
        <f t="shared" si="2"/>
        <v>-144.00680322999051</v>
      </c>
    </row>
    <row r="31" spans="1:18" s="922" customFormat="1" ht="15" customHeight="1" x14ac:dyDescent="0.25">
      <c r="A31" s="923" t="s">
        <v>940</v>
      </c>
      <c r="B31" s="90" t="s">
        <v>373</v>
      </c>
      <c r="C31" s="584">
        <v>670.68600000000004</v>
      </c>
      <c r="D31" s="925"/>
      <c r="E31" s="925">
        <v>6.7149999999999999</v>
      </c>
      <c r="F31" s="925"/>
      <c r="G31" s="925"/>
      <c r="H31" s="925"/>
      <c r="I31" s="925"/>
      <c r="J31" s="925"/>
      <c r="K31" s="926">
        <f t="shared" si="1"/>
        <v>6.7149999999999999</v>
      </c>
      <c r="L31" s="926">
        <f t="shared" si="3"/>
        <v>677.40100000000007</v>
      </c>
      <c r="M31" s="926">
        <v>670.68599999999981</v>
      </c>
      <c r="N31" s="926">
        <v>661.28271532999986</v>
      </c>
      <c r="O31" s="927">
        <f t="shared" si="2"/>
        <v>-16.118284670000207</v>
      </c>
    </row>
    <row r="32" spans="1:18" s="90" customFormat="1" ht="15" customHeight="1" x14ac:dyDescent="0.25">
      <c r="A32" s="923" t="s">
        <v>1768</v>
      </c>
      <c r="B32" s="90" t="s">
        <v>374</v>
      </c>
      <c r="C32" s="584">
        <v>224.73599999999999</v>
      </c>
      <c r="D32" s="925">
        <v>3.76</v>
      </c>
      <c r="E32" s="925">
        <v>7.0643549999999999</v>
      </c>
      <c r="F32" s="925"/>
      <c r="G32" s="925"/>
      <c r="H32" s="925"/>
      <c r="I32" s="925"/>
      <c r="J32" s="925"/>
      <c r="K32" s="926">
        <f t="shared" si="1"/>
        <v>10.824355000000001</v>
      </c>
      <c r="L32" s="926">
        <f t="shared" si="3"/>
        <v>235.56035499999999</v>
      </c>
      <c r="M32" s="926">
        <v>228.49599999999998</v>
      </c>
      <c r="N32" s="926">
        <v>235.44080423000008</v>
      </c>
      <c r="O32" s="927">
        <f t="shared" si="2"/>
        <v>-0.11955076999990411</v>
      </c>
    </row>
    <row r="33" spans="1:15" s="90" customFormat="1" ht="15" customHeight="1" x14ac:dyDescent="0.25">
      <c r="A33" s="923" t="s">
        <v>1769</v>
      </c>
      <c r="B33" s="88" t="s">
        <v>375</v>
      </c>
      <c r="C33" s="584">
        <v>621.05200000000002</v>
      </c>
      <c r="D33" s="925">
        <v>6</v>
      </c>
      <c r="E33" s="925">
        <v>8.0169999999999995</v>
      </c>
      <c r="F33" s="925"/>
      <c r="G33" s="925"/>
      <c r="H33" s="925"/>
      <c r="I33" s="925"/>
      <c r="J33" s="925"/>
      <c r="K33" s="926">
        <f t="shared" si="1"/>
        <v>14.016999999999999</v>
      </c>
      <c r="L33" s="926">
        <f t="shared" si="3"/>
        <v>635.06900000000007</v>
      </c>
      <c r="M33" s="926">
        <v>627.05199999999979</v>
      </c>
      <c r="N33" s="926">
        <v>630.66169370999967</v>
      </c>
      <c r="O33" s="927">
        <f t="shared" si="2"/>
        <v>-4.4073062900004061</v>
      </c>
    </row>
    <row r="34" spans="1:15" s="922" customFormat="1" ht="15" customHeight="1" x14ac:dyDescent="0.25">
      <c r="A34" s="916" t="s">
        <v>346</v>
      </c>
      <c r="B34" s="930"/>
      <c r="C34" s="918">
        <f>SUM(C35:C41)</f>
        <v>17704.815999999999</v>
      </c>
      <c r="D34" s="919">
        <f>SUM(D35:D41)</f>
        <v>612.29399999999998</v>
      </c>
      <c r="E34" s="919">
        <f>SUM(E35:E41)</f>
        <v>284.13587482999998</v>
      </c>
      <c r="F34" s="919">
        <f>SUM(F35:F41)</f>
        <v>0</v>
      </c>
      <c r="G34" s="919">
        <f>SUM(G35:G41)</f>
        <v>12.132011970000001</v>
      </c>
      <c r="H34" s="919">
        <f>SUM(H35:H37,H38:H39,H40,H41)</f>
        <v>2.26500104</v>
      </c>
      <c r="I34" s="919">
        <f>SUM(I35:I37,I38:I39,I40,I41)</f>
        <v>0</v>
      </c>
      <c r="J34" s="919"/>
      <c r="K34" s="920">
        <f t="shared" si="1"/>
        <v>910.82688784000004</v>
      </c>
      <c r="L34" s="920">
        <f t="shared" si="3"/>
        <v>18615.64288784</v>
      </c>
      <c r="M34" s="920">
        <f>SUM(M35:M41)</f>
        <v>17874.110000000004</v>
      </c>
      <c r="N34" s="920">
        <f>SUM(N35:N41)</f>
        <v>17465.19811411</v>
      </c>
      <c r="O34" s="921">
        <f t="shared" si="2"/>
        <v>-1150.4447737299997</v>
      </c>
    </row>
    <row r="35" spans="1:15" s="90" customFormat="1" ht="15" customHeight="1" x14ac:dyDescent="0.25">
      <c r="A35" s="923" t="s">
        <v>1770</v>
      </c>
      <c r="B35" s="90" t="s">
        <v>1771</v>
      </c>
      <c r="C35" s="584">
        <v>1243.43</v>
      </c>
      <c r="D35" s="931">
        <v>127.706</v>
      </c>
      <c r="E35" s="931"/>
      <c r="F35" s="931"/>
      <c r="G35" s="931">
        <v>0.33999999999999986</v>
      </c>
      <c r="H35" s="931"/>
      <c r="I35" s="931"/>
      <c r="J35" s="931"/>
      <c r="K35" s="932">
        <f t="shared" si="1"/>
        <v>128.04599999999999</v>
      </c>
      <c r="L35" s="926">
        <f t="shared" si="3"/>
        <v>1371.4760000000001</v>
      </c>
      <c r="M35" s="932">
        <v>1366.1360000000009</v>
      </c>
      <c r="N35" s="926">
        <v>1330.1493455199993</v>
      </c>
      <c r="O35" s="927">
        <f t="shared" si="2"/>
        <v>-41.326654480000798</v>
      </c>
    </row>
    <row r="36" spans="1:15" s="90" customFormat="1" ht="15" customHeight="1" x14ac:dyDescent="0.25">
      <c r="A36" s="923" t="s">
        <v>941</v>
      </c>
      <c r="B36" s="90" t="s">
        <v>377</v>
      </c>
      <c r="C36" s="584">
        <v>6004.2719999999999</v>
      </c>
      <c r="D36" s="931">
        <v>25.212</v>
      </c>
      <c r="E36" s="931">
        <v>4.9803E-4</v>
      </c>
      <c r="F36" s="931"/>
      <c r="G36" s="931">
        <v>3.53222747</v>
      </c>
      <c r="H36" s="931"/>
      <c r="I36" s="931"/>
      <c r="J36" s="931"/>
      <c r="K36" s="932">
        <f t="shared" si="1"/>
        <v>28.744725499999998</v>
      </c>
      <c r="L36" s="926">
        <f t="shared" si="3"/>
        <v>6033.0167254999997</v>
      </c>
      <c r="M36" s="932">
        <v>6029.4839999999986</v>
      </c>
      <c r="N36" s="926">
        <v>5667.7873625199945</v>
      </c>
      <c r="O36" s="927">
        <f t="shared" si="2"/>
        <v>-365.22936298000513</v>
      </c>
    </row>
    <row r="37" spans="1:15" s="90" customFormat="1" ht="15" customHeight="1" x14ac:dyDescent="0.25">
      <c r="A37" s="923" t="s">
        <v>1772</v>
      </c>
      <c r="B37" s="90" t="s">
        <v>378</v>
      </c>
      <c r="C37" s="584">
        <v>2833.2840000000001</v>
      </c>
      <c r="D37" s="931">
        <v>15</v>
      </c>
      <c r="E37" s="931">
        <v>210.79150336999999</v>
      </c>
      <c r="F37" s="931"/>
      <c r="G37" s="931">
        <v>1.0820000000000001</v>
      </c>
      <c r="H37" s="931">
        <v>1.62441558</v>
      </c>
      <c r="I37" s="931"/>
      <c r="J37" s="931">
        <v>8</v>
      </c>
      <c r="K37" s="932">
        <f t="shared" si="1"/>
        <v>228.49791894999998</v>
      </c>
      <c r="L37" s="926">
        <f t="shared" si="3"/>
        <v>3061.7819189500001</v>
      </c>
      <c r="M37" s="932">
        <v>2840.2840000000024</v>
      </c>
      <c r="N37" s="926">
        <v>3016.7868632600025</v>
      </c>
      <c r="O37" s="927">
        <f t="shared" si="2"/>
        <v>-44.995055689997571</v>
      </c>
    </row>
    <row r="38" spans="1:15" s="90" customFormat="1" ht="15" customHeight="1" x14ac:dyDescent="0.25">
      <c r="A38" s="923" t="s">
        <v>1773</v>
      </c>
      <c r="B38" s="90" t="s">
        <v>379</v>
      </c>
      <c r="C38" s="584">
        <v>2060.8820000000001</v>
      </c>
      <c r="D38" s="931">
        <v>412.24</v>
      </c>
      <c r="E38" s="931">
        <v>66.2</v>
      </c>
      <c r="F38" s="931"/>
      <c r="G38" s="931"/>
      <c r="H38" s="931"/>
      <c r="I38" s="931"/>
      <c r="J38" s="931">
        <v>242.5</v>
      </c>
      <c r="K38" s="932">
        <f t="shared" si="1"/>
        <v>478.44</v>
      </c>
      <c r="L38" s="926">
        <f t="shared" si="3"/>
        <v>2539.3220000000001</v>
      </c>
      <c r="M38" s="932">
        <v>2193.1220000000012</v>
      </c>
      <c r="N38" s="926">
        <v>2491.7649620700022</v>
      </c>
      <c r="O38" s="927">
        <f t="shared" si="2"/>
        <v>-47.557037929997932</v>
      </c>
    </row>
    <row r="39" spans="1:15" s="90" customFormat="1" ht="15" customHeight="1" x14ac:dyDescent="0.25">
      <c r="A39" s="923" t="s">
        <v>1774</v>
      </c>
      <c r="B39" s="90" t="s">
        <v>380</v>
      </c>
      <c r="C39" s="584">
        <v>3907.93</v>
      </c>
      <c r="D39" s="931"/>
      <c r="E39" s="931"/>
      <c r="F39" s="931"/>
      <c r="G39" s="931"/>
      <c r="H39" s="931">
        <v>0.64058546000000005</v>
      </c>
      <c r="I39" s="931"/>
      <c r="J39" s="931"/>
      <c r="K39" s="932">
        <f t="shared" si="1"/>
        <v>0.64058546000000005</v>
      </c>
      <c r="L39" s="926">
        <f t="shared" si="3"/>
        <v>3908.5705854599996</v>
      </c>
      <c r="M39" s="932">
        <v>3907.9300000000003</v>
      </c>
      <c r="N39" s="926">
        <v>3744.402430650001</v>
      </c>
      <c r="O39" s="927">
        <f t="shared" si="2"/>
        <v>-164.16815480999867</v>
      </c>
    </row>
    <row r="40" spans="1:15" s="922" customFormat="1" ht="15" customHeight="1" x14ac:dyDescent="0.25">
      <c r="A40" s="923" t="s">
        <v>942</v>
      </c>
      <c r="B40" s="90" t="s">
        <v>381</v>
      </c>
      <c r="C40" s="584">
        <v>1654.7159999999999</v>
      </c>
      <c r="D40" s="931">
        <v>32.136000000000003</v>
      </c>
      <c r="E40" s="931">
        <v>7.1438734300000002</v>
      </c>
      <c r="F40" s="931"/>
      <c r="G40" s="931">
        <v>7.1777845000000005</v>
      </c>
      <c r="H40" s="931"/>
      <c r="I40" s="931"/>
      <c r="J40" s="931">
        <v>150</v>
      </c>
      <c r="K40" s="932">
        <f t="shared" si="1"/>
        <v>46.457657930000003</v>
      </c>
      <c r="L40" s="926">
        <f t="shared" si="3"/>
        <v>1701.17365793</v>
      </c>
      <c r="M40" s="932">
        <v>1536.8520000000001</v>
      </c>
      <c r="N40" s="926">
        <v>1214.3015700900003</v>
      </c>
      <c r="O40" s="927">
        <f t="shared" si="2"/>
        <v>-486.87208783999972</v>
      </c>
    </row>
    <row r="41" spans="1:15" s="922" customFormat="1" ht="15" customHeight="1" x14ac:dyDescent="0.25">
      <c r="A41" s="923" t="s">
        <v>943</v>
      </c>
      <c r="B41" s="90" t="s">
        <v>382</v>
      </c>
      <c r="C41" s="584">
        <v>0.30199999999999999</v>
      </c>
      <c r="D41" s="931"/>
      <c r="E41" s="931"/>
      <c r="F41" s="931"/>
      <c r="G41" s="931"/>
      <c r="H41" s="931"/>
      <c r="I41" s="931"/>
      <c r="J41" s="931"/>
      <c r="K41" s="932">
        <f t="shared" si="1"/>
        <v>0</v>
      </c>
      <c r="L41" s="926">
        <f t="shared" si="3"/>
        <v>0.30199999999999999</v>
      </c>
      <c r="M41" s="932">
        <v>0.30199999999999999</v>
      </c>
      <c r="N41" s="926">
        <v>5.5799999999999999E-3</v>
      </c>
      <c r="O41" s="927">
        <f t="shared" si="2"/>
        <v>-0.29642000000000002</v>
      </c>
    </row>
    <row r="42" spans="1:15" s="922" customFormat="1" ht="15" customHeight="1" x14ac:dyDescent="0.25">
      <c r="A42" s="916" t="s">
        <v>347</v>
      </c>
      <c r="B42" s="929"/>
      <c r="C42" s="918">
        <f>SUM(C43:C44)</f>
        <v>8384.0810000000001</v>
      </c>
      <c r="D42" s="919">
        <f>SUM(D43:D44)</f>
        <v>0</v>
      </c>
      <c r="E42" s="919">
        <f>SUM(E43:E44)</f>
        <v>0</v>
      </c>
      <c r="F42" s="919"/>
      <c r="G42" s="919">
        <f>SUM(G43:G44)</f>
        <v>0.30023100000000003</v>
      </c>
      <c r="H42" s="919">
        <f>SUM(H43:H44)</f>
        <v>0</v>
      </c>
      <c r="I42" s="919">
        <f>SUM(I43:I44)</f>
        <v>0</v>
      </c>
      <c r="J42" s="919"/>
      <c r="K42" s="920">
        <f t="shared" si="1"/>
        <v>0.30023100000000003</v>
      </c>
      <c r="L42" s="920">
        <f t="shared" si="3"/>
        <v>8384.3812309999994</v>
      </c>
      <c r="M42" s="920">
        <f>SUM(M43:M44)</f>
        <v>8384.0810000000001</v>
      </c>
      <c r="N42" s="920">
        <f>SUM(N43:N44)</f>
        <v>6823.7793560299997</v>
      </c>
      <c r="O42" s="921">
        <f t="shared" si="2"/>
        <v>-1560.6018749699997</v>
      </c>
    </row>
    <row r="43" spans="1:15" s="90" customFormat="1" ht="15" customHeight="1" x14ac:dyDescent="0.25">
      <c r="A43" s="923" t="s">
        <v>1775</v>
      </c>
      <c r="B43" s="90" t="s">
        <v>383</v>
      </c>
      <c r="C43" s="584">
        <v>3.5000000000000003E-2</v>
      </c>
      <c r="D43" s="931"/>
      <c r="E43" s="931"/>
      <c r="F43" s="931"/>
      <c r="G43" s="931">
        <v>0.30023100000000003</v>
      </c>
      <c r="H43" s="931"/>
      <c r="I43" s="931"/>
      <c r="J43" s="931"/>
      <c r="K43" s="932">
        <f t="shared" si="1"/>
        <v>0.30023100000000003</v>
      </c>
      <c r="L43" s="926">
        <f t="shared" si="3"/>
        <v>0.33523100000000006</v>
      </c>
      <c r="M43" s="932">
        <v>3.5000000000000003E-2</v>
      </c>
      <c r="N43" s="926">
        <v>0.30023100000000003</v>
      </c>
      <c r="O43" s="927">
        <f t="shared" si="2"/>
        <v>-3.5000000000000031E-2</v>
      </c>
    </row>
    <row r="44" spans="1:15" s="922" customFormat="1" ht="15" customHeight="1" x14ac:dyDescent="0.25">
      <c r="A44" s="923" t="s">
        <v>944</v>
      </c>
      <c r="B44" s="90" t="s">
        <v>945</v>
      </c>
      <c r="C44" s="584">
        <v>8384.0460000000003</v>
      </c>
      <c r="D44" s="931"/>
      <c r="E44" s="931"/>
      <c r="F44" s="931"/>
      <c r="G44" s="931"/>
      <c r="H44" s="931"/>
      <c r="I44" s="931"/>
      <c r="J44" s="931"/>
      <c r="K44" s="932">
        <f t="shared" si="1"/>
        <v>0</v>
      </c>
      <c r="L44" s="926">
        <f t="shared" si="3"/>
        <v>8384.0460000000003</v>
      </c>
      <c r="M44" s="932">
        <v>8384.0460000000003</v>
      </c>
      <c r="N44" s="926">
        <v>6823.4791250299995</v>
      </c>
      <c r="O44" s="927">
        <f t="shared" si="2"/>
        <v>-1560.5668749700008</v>
      </c>
    </row>
    <row r="45" spans="1:15" s="937" customFormat="1" ht="15" customHeight="1" x14ac:dyDescent="0.25">
      <c r="A45" s="933" t="s">
        <v>342</v>
      </c>
      <c r="B45" s="751"/>
      <c r="C45" s="934">
        <f t="shared" ref="C45:I45" si="6">SUM(C42,C34,C28,C21,C5)</f>
        <v>122902.33100000001</v>
      </c>
      <c r="D45" s="935">
        <f t="shared" si="6"/>
        <v>1417.9110000000001</v>
      </c>
      <c r="E45" s="935">
        <f t="shared" si="6"/>
        <v>451.30319862999994</v>
      </c>
      <c r="F45" s="935">
        <f t="shared" si="6"/>
        <v>0</v>
      </c>
      <c r="G45" s="935">
        <f t="shared" si="6"/>
        <v>113.62713917000001</v>
      </c>
      <c r="H45" s="935">
        <f t="shared" si="6"/>
        <v>501.22097334</v>
      </c>
      <c r="I45" s="935">
        <f t="shared" si="6"/>
        <v>0</v>
      </c>
      <c r="J45" s="935"/>
      <c r="K45" s="934">
        <f t="shared" si="1"/>
        <v>2484.06231114</v>
      </c>
      <c r="L45" s="934">
        <f t="shared" si="3"/>
        <v>125386.39331114001</v>
      </c>
      <c r="M45" s="934">
        <f>SUM(M42,M34,M28,M21,M5)</f>
        <v>123233.41900000004</v>
      </c>
      <c r="N45" s="934">
        <f>SUM(N42,N34,N28,N21,N5)</f>
        <v>121467.92932772</v>
      </c>
      <c r="O45" s="936">
        <f t="shared" si="2"/>
        <v>-3918.4639834200061</v>
      </c>
    </row>
    <row r="46" spans="1:15" s="937" customFormat="1" ht="15" customHeight="1" x14ac:dyDescent="0.25"/>
    <row r="47" spans="1:15" s="938" customFormat="1" ht="15" customHeight="1" x14ac:dyDescent="0.25">
      <c r="A47" s="937"/>
    </row>
    <row r="48" spans="1:15" s="938" customFormat="1" ht="15" customHeight="1" x14ac:dyDescent="0.25">
      <c r="A48" s="937"/>
    </row>
    <row r="49" spans="1:15" s="938" customFormat="1" ht="15" customHeight="1" x14ac:dyDescent="0.25">
      <c r="A49" s="937"/>
    </row>
    <row r="50" spans="1:15" s="938" customFormat="1" ht="15" customHeight="1" x14ac:dyDescent="0.25"/>
    <row r="51" spans="1:15" s="938" customFormat="1" ht="15" customHeight="1" x14ac:dyDescent="0.25"/>
    <row r="52" spans="1:15" s="938" customFormat="1" ht="15" customHeight="1" x14ac:dyDescent="0.25"/>
    <row r="53" spans="1:15" s="938" customFormat="1" ht="15" customHeight="1" x14ac:dyDescent="0.25"/>
    <row r="54" spans="1:15" s="938" customFormat="1" ht="15" customHeight="1" x14ac:dyDescent="0.25"/>
    <row r="55" spans="1:15" s="938" customFormat="1" ht="15" customHeight="1" x14ac:dyDescent="0.25"/>
    <row r="56" spans="1:15" s="938" customFormat="1" ht="15.75" customHeight="1" x14ac:dyDescent="0.25"/>
    <row r="57" spans="1:15" s="938" customFormat="1" ht="16.5" customHeight="1" x14ac:dyDescent="0.25"/>
    <row r="58" spans="1:15" s="938" customFormat="1" x14ac:dyDescent="0.25"/>
    <row r="59" spans="1:15" s="938" customFormat="1" x14ac:dyDescent="0.25"/>
    <row r="60" spans="1:15" s="938" customFormat="1" x14ac:dyDescent="0.25"/>
    <row r="61" spans="1:15" s="938" customFormat="1" x14ac:dyDescent="0.25"/>
    <row r="62" spans="1:15" s="938" customFormat="1" x14ac:dyDescent="0.25"/>
    <row r="63" spans="1:15" x14ac:dyDescent="0.2">
      <c r="A63" s="1065"/>
      <c r="B63" s="1066"/>
      <c r="C63" s="1066"/>
      <c r="D63" s="1066"/>
      <c r="E63" s="1066"/>
      <c r="F63" s="1066"/>
      <c r="G63" s="1066"/>
      <c r="H63" s="1066"/>
      <c r="I63" s="1066"/>
      <c r="J63" s="1066"/>
      <c r="K63" s="1066"/>
      <c r="L63" s="1066"/>
      <c r="M63" s="1066"/>
      <c r="N63" s="1066"/>
      <c r="O63" s="1066"/>
    </row>
    <row r="64" spans="1:15" x14ac:dyDescent="0.2">
      <c r="A64" s="1065"/>
      <c r="B64" s="1066"/>
      <c r="C64" s="1066"/>
      <c r="D64" s="1066"/>
      <c r="E64" s="1066"/>
      <c r="F64" s="1066"/>
      <c r="G64" s="1066"/>
      <c r="H64" s="1066"/>
      <c r="I64" s="1066"/>
      <c r="J64" s="1066"/>
      <c r="K64" s="1066"/>
      <c r="L64" s="1066"/>
      <c r="M64" s="1066"/>
      <c r="N64" s="1066"/>
      <c r="O64" s="1066"/>
    </row>
    <row r="65" spans="1:15" x14ac:dyDescent="0.2">
      <c r="A65" s="1065"/>
      <c r="B65" s="1066"/>
      <c r="C65" s="1066"/>
      <c r="D65" s="1066"/>
      <c r="E65" s="1066"/>
      <c r="F65" s="1066"/>
      <c r="G65" s="1066"/>
      <c r="H65" s="1066"/>
      <c r="I65" s="1066"/>
      <c r="J65" s="1066"/>
      <c r="K65" s="1066"/>
      <c r="L65" s="1066"/>
      <c r="M65" s="1066"/>
      <c r="N65" s="1066"/>
      <c r="O65" s="1066"/>
    </row>
    <row r="66" spans="1:15" x14ac:dyDescent="0.2">
      <c r="A66" s="1065"/>
      <c r="B66" s="1066"/>
      <c r="C66" s="1066"/>
      <c r="D66" s="1066"/>
      <c r="E66" s="1066"/>
      <c r="F66" s="1066"/>
      <c r="G66" s="1066"/>
      <c r="H66" s="1066"/>
      <c r="I66" s="1066"/>
      <c r="J66" s="1066"/>
      <c r="K66" s="1066"/>
      <c r="L66" s="1066"/>
      <c r="M66" s="1066"/>
      <c r="N66" s="1066"/>
      <c r="O66" s="1066"/>
    </row>
    <row r="67" spans="1:15" x14ac:dyDescent="0.2">
      <c r="A67" s="1065"/>
      <c r="B67" s="1066"/>
      <c r="C67" s="1066"/>
      <c r="D67" s="1066"/>
      <c r="E67" s="1066"/>
      <c r="F67" s="1066"/>
      <c r="G67" s="1066"/>
      <c r="H67" s="1066"/>
      <c r="I67" s="1066"/>
      <c r="J67" s="1066"/>
      <c r="K67" s="1066"/>
      <c r="L67" s="1066"/>
      <c r="M67" s="1066"/>
      <c r="N67" s="1066"/>
      <c r="O67" s="1066"/>
    </row>
    <row r="68" spans="1:15" x14ac:dyDescent="0.2">
      <c r="A68" s="1065"/>
      <c r="B68" s="1066"/>
      <c r="C68" s="1066"/>
      <c r="D68" s="1066"/>
      <c r="E68" s="1066"/>
      <c r="F68" s="1066"/>
      <c r="G68" s="1066"/>
      <c r="H68" s="1066"/>
      <c r="I68" s="1066"/>
      <c r="J68" s="1066"/>
      <c r="K68" s="1066"/>
      <c r="L68" s="1066"/>
      <c r="M68" s="1066"/>
      <c r="N68" s="1066"/>
      <c r="O68" s="1066"/>
    </row>
    <row r="69" spans="1:15" x14ac:dyDescent="0.2">
      <c r="A69" s="1065"/>
      <c r="B69" s="1066"/>
      <c r="C69" s="1066"/>
      <c r="D69" s="1066"/>
      <c r="E69" s="1066"/>
      <c r="F69" s="1066"/>
      <c r="G69" s="1066"/>
      <c r="H69" s="1066"/>
      <c r="I69" s="1066"/>
      <c r="J69" s="1066"/>
      <c r="K69" s="1066"/>
      <c r="L69" s="1066"/>
      <c r="M69" s="1066"/>
      <c r="N69" s="1066"/>
      <c r="O69" s="1066"/>
    </row>
    <row r="70" spans="1:15" x14ac:dyDescent="0.2">
      <c r="A70" s="1065"/>
      <c r="B70" s="1066"/>
      <c r="C70" s="1066"/>
      <c r="D70" s="1066"/>
      <c r="E70" s="1066"/>
      <c r="F70" s="1066"/>
      <c r="G70" s="1066"/>
      <c r="H70" s="1066"/>
      <c r="I70" s="1066"/>
      <c r="J70" s="1066"/>
      <c r="K70" s="1066"/>
      <c r="L70" s="1066"/>
      <c r="M70" s="1066"/>
      <c r="N70" s="1066"/>
      <c r="O70" s="1066"/>
    </row>
    <row r="71" spans="1:15" x14ac:dyDescent="0.2">
      <c r="A71" s="1065"/>
      <c r="B71" s="1066"/>
      <c r="C71" s="1066"/>
      <c r="D71" s="1066"/>
      <c r="E71" s="1066"/>
      <c r="F71" s="1066"/>
      <c r="G71" s="1066"/>
      <c r="H71" s="1066"/>
      <c r="I71" s="1066"/>
      <c r="J71" s="1066"/>
      <c r="K71" s="1066"/>
      <c r="L71" s="1066"/>
      <c r="M71" s="1066"/>
      <c r="N71" s="1066"/>
      <c r="O71" s="1066"/>
    </row>
    <row r="72" spans="1:15" x14ac:dyDescent="0.2">
      <c r="A72" s="1065"/>
      <c r="B72" s="1066"/>
      <c r="C72" s="1066"/>
      <c r="D72" s="1066"/>
      <c r="E72" s="1066"/>
      <c r="F72" s="1066"/>
      <c r="G72" s="1066"/>
      <c r="H72" s="1066"/>
      <c r="I72" s="1066"/>
      <c r="J72" s="1066"/>
      <c r="K72" s="1066"/>
      <c r="L72" s="1066"/>
      <c r="M72" s="1066"/>
      <c r="N72" s="1066"/>
      <c r="O72" s="1066"/>
    </row>
    <row r="73" spans="1:15" x14ac:dyDescent="0.2">
      <c r="A73" s="1065"/>
      <c r="B73" s="1066"/>
      <c r="C73" s="1066"/>
      <c r="D73" s="1066"/>
      <c r="E73" s="1066"/>
      <c r="F73" s="1066"/>
      <c r="G73" s="1066"/>
      <c r="H73" s="1066"/>
      <c r="I73" s="1066"/>
      <c r="J73" s="1066"/>
      <c r="K73" s="1066"/>
      <c r="L73" s="1066"/>
      <c r="M73" s="1066"/>
      <c r="N73" s="1066"/>
      <c r="O73" s="1066"/>
    </row>
    <row r="74" spans="1:15" x14ac:dyDescent="0.2">
      <c r="A74" s="1065"/>
      <c r="B74" s="1066"/>
      <c r="C74" s="1066"/>
      <c r="D74" s="1066"/>
      <c r="E74" s="1066"/>
      <c r="F74" s="1066"/>
      <c r="G74" s="1066"/>
      <c r="H74" s="1066"/>
      <c r="I74" s="1066"/>
      <c r="J74" s="1066"/>
      <c r="K74" s="1066"/>
      <c r="L74" s="1066"/>
      <c r="M74" s="1066"/>
      <c r="N74" s="1066"/>
      <c r="O74" s="1066"/>
    </row>
    <row r="75" spans="1:15" x14ac:dyDescent="0.2">
      <c r="A75" s="1065"/>
      <c r="B75" s="1066"/>
      <c r="C75" s="1066"/>
      <c r="D75" s="1066"/>
      <c r="E75" s="1066"/>
      <c r="F75" s="1066"/>
      <c r="G75" s="1066"/>
      <c r="H75" s="1066"/>
      <c r="I75" s="1066"/>
      <c r="J75" s="1066"/>
      <c r="K75" s="1066"/>
      <c r="L75" s="1066"/>
      <c r="M75" s="1066"/>
      <c r="N75" s="1066"/>
      <c r="O75" s="1066"/>
    </row>
    <row r="76" spans="1:15" x14ac:dyDescent="0.2">
      <c r="A76" s="1065"/>
      <c r="B76" s="1066"/>
      <c r="C76" s="1066"/>
      <c r="D76" s="1066"/>
      <c r="E76" s="1066"/>
      <c r="F76" s="1066"/>
      <c r="G76" s="1066"/>
      <c r="H76" s="1066"/>
      <c r="I76" s="1066"/>
      <c r="J76" s="1066"/>
      <c r="K76" s="1066"/>
      <c r="L76" s="1066"/>
      <c r="M76" s="1066"/>
      <c r="N76" s="1066"/>
      <c r="O76" s="1066"/>
    </row>
    <row r="77" spans="1:15" x14ac:dyDescent="0.2">
      <c r="A77" s="1065"/>
      <c r="B77" s="1066"/>
      <c r="C77" s="1066"/>
      <c r="D77" s="1066"/>
      <c r="E77" s="1066"/>
      <c r="F77" s="1066"/>
      <c r="G77" s="1066"/>
      <c r="H77" s="1066"/>
      <c r="I77" s="1066"/>
      <c r="J77" s="1066"/>
      <c r="K77" s="1066"/>
      <c r="L77" s="1066"/>
      <c r="M77" s="1066"/>
      <c r="N77" s="1066"/>
      <c r="O77" s="1066"/>
    </row>
    <row r="78" spans="1:15" x14ac:dyDescent="0.2">
      <c r="A78" s="1065"/>
      <c r="B78" s="1066"/>
      <c r="C78" s="1066"/>
      <c r="D78" s="1066"/>
      <c r="E78" s="1066"/>
      <c r="F78" s="1066"/>
      <c r="G78" s="1066"/>
      <c r="H78" s="1066"/>
      <c r="I78" s="1066"/>
      <c r="J78" s="1066"/>
      <c r="K78" s="1066"/>
      <c r="L78" s="1066"/>
      <c r="M78" s="1066"/>
      <c r="N78" s="1066"/>
      <c r="O78" s="1066"/>
    </row>
    <row r="79" spans="1:15" x14ac:dyDescent="0.2">
      <c r="A79" s="1065"/>
      <c r="B79" s="1066"/>
      <c r="C79" s="1066"/>
      <c r="D79" s="1066"/>
      <c r="E79" s="1066"/>
      <c r="F79" s="1066"/>
      <c r="G79" s="1066"/>
      <c r="H79" s="1066"/>
      <c r="I79" s="1066"/>
      <c r="J79" s="1066"/>
      <c r="K79" s="1066"/>
      <c r="L79" s="1066"/>
      <c r="M79" s="1066"/>
      <c r="N79" s="1066"/>
      <c r="O79" s="1066"/>
    </row>
    <row r="80" spans="1:15" x14ac:dyDescent="0.2">
      <c r="A80" s="1065"/>
      <c r="B80" s="1066"/>
      <c r="C80" s="1066"/>
      <c r="D80" s="1066"/>
      <c r="E80" s="1066"/>
      <c r="F80" s="1066"/>
      <c r="G80" s="1066"/>
      <c r="H80" s="1066"/>
      <c r="I80" s="1066"/>
      <c r="J80" s="1066"/>
      <c r="K80" s="1066"/>
      <c r="L80" s="1066"/>
      <c r="M80" s="1066"/>
      <c r="N80" s="1066"/>
      <c r="O80" s="1066"/>
    </row>
  </sheetData>
  <mergeCells count="27">
    <mergeCell ref="A80:O80"/>
    <mergeCell ref="A69:O69"/>
    <mergeCell ref="A70:O70"/>
    <mergeCell ref="A71:O71"/>
    <mergeCell ref="A72:O72"/>
    <mergeCell ref="A73:O73"/>
    <mergeCell ref="A74:O74"/>
    <mergeCell ref="A75:O75"/>
    <mergeCell ref="A76:O76"/>
    <mergeCell ref="A77:O77"/>
    <mergeCell ref="A78:O78"/>
    <mergeCell ref="A79:O79"/>
    <mergeCell ref="A68:O68"/>
    <mergeCell ref="A2:B4"/>
    <mergeCell ref="C2:C4"/>
    <mergeCell ref="D2:I2"/>
    <mergeCell ref="L2:L4"/>
    <mergeCell ref="N2:N4"/>
    <mergeCell ref="O2:O4"/>
    <mergeCell ref="D3:G3"/>
    <mergeCell ref="H3:H4"/>
    <mergeCell ref="I3:I4"/>
    <mergeCell ref="A63:O63"/>
    <mergeCell ref="A64:O64"/>
    <mergeCell ref="A65:O65"/>
    <mergeCell ref="A66:O66"/>
    <mergeCell ref="A67:O67"/>
  </mergeCells>
  <printOptions horizontalCentered="1"/>
  <pageMargins left="3.937007874015748E-2" right="3.937007874015748E-2" top="0.35433070866141736" bottom="0.35433070866141736" header="0.11811023622047245" footer="0.11811023622047245"/>
  <pageSetup paperSize="9" scale="44" orientation="landscape" r:id="rId1"/>
  <headerFooter alignWithMargins="0"/>
  <customProperties>
    <customPr name="_pios_id" r:id="rId2"/>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FD766-6CA3-4FBF-B8C0-F0CDDC64F2DC}">
  <sheetPr codeName="Tabelle7">
    <pageSetUpPr fitToPage="1"/>
  </sheetPr>
  <dimension ref="A1:D21"/>
  <sheetViews>
    <sheetView showGridLines="0" workbookViewId="0"/>
  </sheetViews>
  <sheetFormatPr baseColWidth="10" defaultColWidth="8" defaultRowHeight="15" x14ac:dyDescent="0.25"/>
  <cols>
    <col min="1" max="1" width="5" style="407" customWidth="1"/>
    <col min="2" max="2" width="100.625" style="407" customWidth="1"/>
    <col min="3" max="3" width="8.75" style="407" customWidth="1"/>
    <col min="4" max="4" width="8.75" style="589" customWidth="1"/>
    <col min="5" max="16384" width="8" style="407"/>
  </cols>
  <sheetData>
    <row r="1" spans="1:4" s="406" customFormat="1" ht="15" customHeight="1" x14ac:dyDescent="0.25">
      <c r="A1" s="406" t="s">
        <v>1733</v>
      </c>
      <c r="D1" s="576"/>
    </row>
    <row r="2" spans="1:4" ht="15" customHeight="1" x14ac:dyDescent="0.25">
      <c r="A2" s="1081" t="s">
        <v>452</v>
      </c>
      <c r="B2" s="1081"/>
      <c r="C2" s="577" t="s">
        <v>453</v>
      </c>
      <c r="D2" s="1083" t="s">
        <v>454</v>
      </c>
    </row>
    <row r="3" spans="1:4" ht="15" customHeight="1" x14ac:dyDescent="0.25">
      <c r="A3" s="1082"/>
      <c r="B3" s="1082"/>
      <c r="C3" s="578">
        <v>2025</v>
      </c>
      <c r="D3" s="1084"/>
    </row>
    <row r="4" spans="1:4" s="406" customFormat="1" ht="15" customHeight="1" x14ac:dyDescent="0.25">
      <c r="A4" s="579" t="s">
        <v>455</v>
      </c>
      <c r="B4" s="580" t="s">
        <v>456</v>
      </c>
      <c r="C4" s="581">
        <v>7.5</v>
      </c>
      <c r="D4" s="582">
        <v>1.6508296899999999</v>
      </c>
    </row>
    <row r="5" spans="1:4" s="406" customFormat="1" ht="15" customHeight="1" x14ac:dyDescent="0.25">
      <c r="A5" s="579" t="s">
        <v>455</v>
      </c>
      <c r="B5" s="580" t="s">
        <v>457</v>
      </c>
      <c r="C5" s="583">
        <v>67</v>
      </c>
      <c r="D5" s="582"/>
    </row>
    <row r="6" spans="1:4" s="406" customFormat="1" ht="15" customHeight="1" x14ac:dyDescent="0.25">
      <c r="A6" s="579" t="s">
        <v>458</v>
      </c>
      <c r="B6" s="580" t="s">
        <v>459</v>
      </c>
      <c r="C6" s="581">
        <v>10</v>
      </c>
      <c r="D6" s="582"/>
    </row>
    <row r="7" spans="1:4" s="406" customFormat="1" ht="15" customHeight="1" x14ac:dyDescent="0.25">
      <c r="A7" s="579" t="s">
        <v>460</v>
      </c>
      <c r="B7" s="580" t="s">
        <v>461</v>
      </c>
      <c r="C7" s="581">
        <v>10</v>
      </c>
      <c r="D7" s="582"/>
    </row>
    <row r="8" spans="1:4" s="406" customFormat="1" ht="15" customHeight="1" x14ac:dyDescent="0.25">
      <c r="A8" s="579" t="s">
        <v>462</v>
      </c>
      <c r="B8" s="580" t="s">
        <v>463</v>
      </c>
      <c r="C8" s="581">
        <v>40</v>
      </c>
      <c r="D8" s="582"/>
    </row>
    <row r="9" spans="1:4" s="406" customFormat="1" ht="15" customHeight="1" x14ac:dyDescent="0.25">
      <c r="A9" s="579" t="s">
        <v>462</v>
      </c>
      <c r="B9" s="580" t="s">
        <v>464</v>
      </c>
      <c r="C9" s="581">
        <v>15</v>
      </c>
      <c r="D9" s="582">
        <v>15</v>
      </c>
    </row>
    <row r="10" spans="1:4" s="406" customFormat="1" ht="15" customHeight="1" x14ac:dyDescent="0.25">
      <c r="A10" s="579" t="s">
        <v>465</v>
      </c>
      <c r="B10" s="580" t="s">
        <v>466</v>
      </c>
      <c r="C10" s="581">
        <v>150</v>
      </c>
      <c r="D10" s="582">
        <v>4.24381904</v>
      </c>
    </row>
    <row r="11" spans="1:4" s="406" customFormat="1" ht="15" customHeight="1" x14ac:dyDescent="0.25">
      <c r="A11" s="579" t="s">
        <v>465</v>
      </c>
      <c r="B11" s="584" t="s">
        <v>467</v>
      </c>
      <c r="C11" s="581">
        <v>200</v>
      </c>
      <c r="D11" s="582">
        <v>200</v>
      </c>
    </row>
    <row r="12" spans="1:4" x14ac:dyDescent="0.25">
      <c r="A12" s="579" t="s">
        <v>468</v>
      </c>
      <c r="B12" s="580" t="s">
        <v>469</v>
      </c>
      <c r="C12" s="581">
        <v>10</v>
      </c>
      <c r="D12" s="582"/>
    </row>
    <row r="13" spans="1:4" s="406" customFormat="1" ht="15" customHeight="1" x14ac:dyDescent="0.25">
      <c r="A13" s="579" t="s">
        <v>468</v>
      </c>
      <c r="B13" s="584" t="s">
        <v>470</v>
      </c>
      <c r="C13" s="581">
        <v>39.323</v>
      </c>
      <c r="D13" s="582"/>
    </row>
    <row r="14" spans="1:4" x14ac:dyDescent="0.25">
      <c r="A14" s="579" t="s">
        <v>471</v>
      </c>
      <c r="B14" s="580" t="s">
        <v>472</v>
      </c>
      <c r="C14" s="581">
        <v>5</v>
      </c>
      <c r="D14" s="582">
        <v>2.1960000000000002</v>
      </c>
    </row>
    <row r="15" spans="1:4" ht="15" customHeight="1" x14ac:dyDescent="0.25">
      <c r="A15" s="579" t="s">
        <v>473</v>
      </c>
      <c r="B15" s="585" t="s">
        <v>474</v>
      </c>
      <c r="C15" s="581">
        <v>90</v>
      </c>
      <c r="D15" s="582">
        <v>90</v>
      </c>
    </row>
    <row r="16" spans="1:4" x14ac:dyDescent="0.25">
      <c r="A16" s="579" t="s">
        <v>475</v>
      </c>
      <c r="B16" s="580" t="s">
        <v>476</v>
      </c>
      <c r="C16" s="581">
        <v>5</v>
      </c>
      <c r="D16" s="582"/>
    </row>
    <row r="17" spans="1:4" x14ac:dyDescent="0.25">
      <c r="A17" s="579" t="s">
        <v>477</v>
      </c>
      <c r="B17" s="580" t="s">
        <v>478</v>
      </c>
      <c r="C17" s="581">
        <v>8</v>
      </c>
      <c r="D17" s="582">
        <v>8</v>
      </c>
    </row>
    <row r="18" spans="1:4" x14ac:dyDescent="0.25">
      <c r="A18" s="579" t="s">
        <v>479</v>
      </c>
      <c r="B18" s="580" t="s">
        <v>480</v>
      </c>
      <c r="C18" s="581">
        <v>280</v>
      </c>
      <c r="D18" s="582">
        <v>242.5</v>
      </c>
    </row>
    <row r="19" spans="1:4" x14ac:dyDescent="0.25">
      <c r="A19" s="579" t="s">
        <v>481</v>
      </c>
      <c r="B19" s="580" t="s">
        <v>482</v>
      </c>
      <c r="C19" s="581">
        <v>150</v>
      </c>
      <c r="D19" s="582">
        <v>150</v>
      </c>
    </row>
    <row r="20" spans="1:4" x14ac:dyDescent="0.25">
      <c r="A20" s="586" t="s">
        <v>342</v>
      </c>
      <c r="B20" s="586"/>
      <c r="C20" s="587">
        <v>1086.8229999999999</v>
      </c>
      <c r="D20" s="588">
        <v>713.59064873</v>
      </c>
    </row>
    <row r="21" spans="1:4" x14ac:dyDescent="0.25">
      <c r="A21" s="406" t="s">
        <v>483</v>
      </c>
    </row>
  </sheetData>
  <mergeCells count="2">
    <mergeCell ref="A2:B3"/>
    <mergeCell ref="D2:D3"/>
  </mergeCells>
  <pageMargins left="0.70866141732283472" right="0.70866141732283472" top="0.74803149606299213" bottom="0.74803149606299213" header="0.31496062992125984" footer="0.31496062992125984"/>
  <pageSetup paperSize="9" scale="65" fitToHeight="0" orientation="portrait" r:id="rId1"/>
  <customProperties>
    <customPr name="_pios_id" r:id="rId2"/>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6C33E-83DE-4BA5-A069-AE4667FF0257}">
  <sheetPr codeName="Tabelle44">
    <pageSetUpPr fitToPage="1"/>
  </sheetPr>
  <dimension ref="A1:N7"/>
  <sheetViews>
    <sheetView showGridLines="0" workbookViewId="0"/>
  </sheetViews>
  <sheetFormatPr baseColWidth="10" defaultColWidth="10" defaultRowHeight="12.75" x14ac:dyDescent="0.2"/>
  <cols>
    <col min="1" max="2" width="1.875" style="24" customWidth="1"/>
    <col min="3" max="3" width="41.25" style="24" customWidth="1"/>
    <col min="4" max="7" width="8.375" style="24" customWidth="1"/>
    <col min="8" max="8" width="1.875" style="24" customWidth="1"/>
    <col min="9" max="12" width="8.375" style="24" customWidth="1"/>
    <col min="13" max="13" width="1.875" style="24" customWidth="1"/>
    <col min="14" max="14" width="7.75" style="24" customWidth="1"/>
    <col min="15" max="16384" width="10" style="24"/>
  </cols>
  <sheetData>
    <row r="1" spans="1:14" x14ac:dyDescent="0.2">
      <c r="A1" s="24" t="s">
        <v>1734</v>
      </c>
    </row>
    <row r="2" spans="1:14" s="25" customFormat="1" ht="15" customHeight="1" x14ac:dyDescent="0.2">
      <c r="A2" s="1085" t="s">
        <v>1741</v>
      </c>
      <c r="B2" s="1085"/>
      <c r="C2" s="1085"/>
      <c r="D2" s="872" t="s">
        <v>24</v>
      </c>
      <c r="E2" s="872"/>
      <c r="F2" s="872"/>
      <c r="G2" s="872"/>
      <c r="H2" s="873"/>
      <c r="I2" s="872" t="s">
        <v>25</v>
      </c>
      <c r="J2" s="872"/>
      <c r="K2" s="872"/>
      <c r="L2" s="872"/>
      <c r="M2" s="874"/>
      <c r="N2" s="875" t="s">
        <v>26</v>
      </c>
    </row>
    <row r="3" spans="1:14" s="25" customFormat="1" ht="15" customHeight="1" x14ac:dyDescent="0.2">
      <c r="A3" s="1086"/>
      <c r="B3" s="1086"/>
      <c r="C3" s="1086"/>
      <c r="D3" s="876" t="s">
        <v>29</v>
      </c>
      <c r="E3" s="877" t="s">
        <v>83</v>
      </c>
      <c r="F3" s="878" t="s">
        <v>28</v>
      </c>
      <c r="G3" s="878"/>
      <c r="H3" s="879"/>
      <c r="I3" s="873" t="s">
        <v>29</v>
      </c>
      <c r="J3" s="873" t="s">
        <v>30</v>
      </c>
      <c r="K3" s="880" t="s">
        <v>28</v>
      </c>
      <c r="L3" s="880"/>
      <c r="M3" s="881"/>
      <c r="N3" s="1088" t="s">
        <v>201</v>
      </c>
    </row>
    <row r="4" spans="1:14" s="8" customFormat="1" ht="15" customHeight="1" x14ac:dyDescent="0.25">
      <c r="A4" s="1087"/>
      <c r="B4" s="1087"/>
      <c r="C4" s="1087"/>
      <c r="D4" s="882">
        <v>2024</v>
      </c>
      <c r="E4" s="882">
        <v>2025</v>
      </c>
      <c r="F4" s="883" t="s">
        <v>32</v>
      </c>
      <c r="G4" s="883" t="s">
        <v>33</v>
      </c>
      <c r="H4" s="882"/>
      <c r="I4" s="882">
        <v>2024</v>
      </c>
      <c r="J4" s="882">
        <v>2025</v>
      </c>
      <c r="K4" s="883" t="s">
        <v>32</v>
      </c>
      <c r="L4" s="883" t="s">
        <v>33</v>
      </c>
      <c r="M4" s="884"/>
      <c r="N4" s="1089"/>
    </row>
    <row r="5" spans="1:14" s="47" customFormat="1" ht="15" customHeight="1" x14ac:dyDescent="0.25">
      <c r="A5" s="885" t="s">
        <v>928</v>
      </c>
      <c r="B5" s="886"/>
      <c r="C5" s="885"/>
      <c r="D5" s="887">
        <v>118906.85882323975</v>
      </c>
      <c r="E5" s="887">
        <v>126710.85399999996</v>
      </c>
      <c r="F5" s="888">
        <v>7803.9951767602179</v>
      </c>
      <c r="G5" s="889">
        <v>6.5631160842968717E-2</v>
      </c>
      <c r="H5" s="885"/>
      <c r="I5" s="887">
        <v>118810.97555305075</v>
      </c>
      <c r="J5" s="887">
        <v>121086.60112123053</v>
      </c>
      <c r="K5" s="890">
        <v>2275.6255681797775</v>
      </c>
      <c r="L5" s="891">
        <v>1.9153327860385039E-2</v>
      </c>
      <c r="N5" s="892">
        <v>-5624.2528787694318</v>
      </c>
    </row>
    <row r="6" spans="1:14" s="47" customFormat="1" ht="15" customHeight="1" x14ac:dyDescent="0.25">
      <c r="A6" s="893" t="s">
        <v>1742</v>
      </c>
      <c r="B6" s="894"/>
      <c r="C6" s="893"/>
      <c r="D6" s="124">
        <v>105151.55134039016</v>
      </c>
      <c r="E6" s="124">
        <v>103651.38400000022</v>
      </c>
      <c r="F6" s="895">
        <v>-1500.1673403899331</v>
      </c>
      <c r="G6" s="896">
        <v>-1.4266716194549334E-2</v>
      </c>
      <c r="I6" s="124">
        <v>104424.88382208005</v>
      </c>
      <c r="J6" s="124">
        <v>106832.24103171991</v>
      </c>
      <c r="K6" s="897">
        <v>2407.3572096398566</v>
      </c>
      <c r="L6" s="898">
        <v>2.305348228820181E-2</v>
      </c>
      <c r="N6" s="899">
        <v>3180.8570317196863</v>
      </c>
    </row>
    <row r="7" spans="1:14" s="76" customFormat="1" ht="15" customHeight="1" x14ac:dyDescent="0.25">
      <c r="A7" s="77" t="s">
        <v>1743</v>
      </c>
      <c r="B7" s="77"/>
      <c r="C7" s="77"/>
      <c r="D7" s="78">
        <v>-13755.307482849588</v>
      </c>
      <c r="E7" s="78">
        <v>-23059.469999999739</v>
      </c>
      <c r="F7" s="900">
        <v>-9304.162517150151</v>
      </c>
      <c r="G7" s="901"/>
      <c r="H7" s="119"/>
      <c r="I7" s="78">
        <v>-14386.0917309707</v>
      </c>
      <c r="J7" s="78">
        <v>-14254.360089510621</v>
      </c>
      <c r="K7" s="900">
        <v>131.73164146007912</v>
      </c>
      <c r="L7" s="901"/>
      <c r="N7" s="900">
        <v>8805.1099104891182</v>
      </c>
    </row>
  </sheetData>
  <mergeCells count="2">
    <mergeCell ref="A2:C4"/>
    <mergeCell ref="N3:N4"/>
  </mergeCells>
  <printOptions horizontalCentered="1"/>
  <pageMargins left="0.35433070866141736" right="3.937007874015748E-2" top="0.98425196850393704" bottom="0.98425196850393704" header="0.51181102362204722" footer="0.51181102362204722"/>
  <pageSetup paperSize="9" scale="73" orientation="portrait" r:id="rId1"/>
  <headerFooter alignWithMargins="0"/>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E2599-2FAD-4D73-89CF-F886E6EE1AAB}">
  <sheetPr codeName="Tabelle30">
    <pageSetUpPr fitToPage="1"/>
  </sheetPr>
  <dimension ref="A1:N35"/>
  <sheetViews>
    <sheetView showGridLines="0" workbookViewId="0"/>
  </sheetViews>
  <sheetFormatPr baseColWidth="10" defaultColWidth="10" defaultRowHeight="12.75" x14ac:dyDescent="0.2"/>
  <cols>
    <col min="1" max="2" width="1.875" style="24" customWidth="1"/>
    <col min="3" max="3" width="38.75" style="24" customWidth="1"/>
    <col min="4" max="4" width="7.75" style="24" customWidth="1"/>
    <col min="5" max="5" width="8.625" style="24" customWidth="1"/>
    <col min="6" max="6" width="9" style="24" bestFit="1" customWidth="1"/>
    <col min="7" max="7" width="6.75" style="24" customWidth="1"/>
    <col min="8" max="8" width="1.875" style="24" customWidth="1"/>
    <col min="9" max="9" width="8.25" style="24" customWidth="1"/>
    <col min="10" max="10" width="8.625" style="24" customWidth="1"/>
    <col min="11" max="11" width="7.75" style="24" customWidth="1"/>
    <col min="12" max="12" width="6.75" style="24" customWidth="1"/>
    <col min="13" max="13" width="1.875" style="24" customWidth="1"/>
    <col min="14" max="14" width="7.75" style="24" customWidth="1"/>
    <col min="15" max="16384" width="10" style="24"/>
  </cols>
  <sheetData>
    <row r="1" spans="1:14" s="47" customFormat="1" ht="15" customHeight="1" x14ac:dyDescent="0.25">
      <c r="A1" s="47" t="s">
        <v>830</v>
      </c>
    </row>
    <row r="2" spans="1:14" s="25" customFormat="1" ht="15" customHeight="1" x14ac:dyDescent="0.2">
      <c r="A2" s="26"/>
      <c r="B2" s="27"/>
      <c r="C2" s="27"/>
      <c r="D2" s="28" t="s">
        <v>24</v>
      </c>
      <c r="E2" s="28"/>
      <c r="F2" s="28"/>
      <c r="G2" s="28"/>
      <c r="H2" s="29"/>
      <c r="I2" s="30" t="s">
        <v>25</v>
      </c>
      <c r="J2" s="30"/>
      <c r="K2" s="30"/>
      <c r="L2" s="30"/>
      <c r="M2" s="31"/>
      <c r="N2" s="30" t="s">
        <v>26</v>
      </c>
    </row>
    <row r="3" spans="1:14" s="25" customFormat="1" ht="15" customHeight="1" x14ac:dyDescent="0.2">
      <c r="A3" s="32" t="s">
        <v>27</v>
      </c>
      <c r="B3" s="33"/>
      <c r="C3" s="33"/>
      <c r="D3" s="34" t="s">
        <v>29</v>
      </c>
      <c r="E3" s="35" t="s">
        <v>83</v>
      </c>
      <c r="F3" s="36" t="s">
        <v>28</v>
      </c>
      <c r="G3" s="36"/>
      <c r="H3" s="37"/>
      <c r="I3" s="38" t="s">
        <v>29</v>
      </c>
      <c r="J3" s="39" t="s">
        <v>30</v>
      </c>
      <c r="K3" s="40" t="s">
        <v>28</v>
      </c>
      <c r="L3" s="40"/>
      <c r="M3" s="41"/>
      <c r="N3" s="42" t="s">
        <v>31</v>
      </c>
    </row>
    <row r="4" spans="1:14" s="8" customFormat="1" ht="15" customHeight="1" x14ac:dyDescent="0.25">
      <c r="A4" s="43"/>
      <c r="B4" s="43"/>
      <c r="C4" s="43"/>
      <c r="D4" s="44">
        <v>2024</v>
      </c>
      <c r="E4" s="44">
        <v>2025</v>
      </c>
      <c r="F4" s="45" t="s">
        <v>32</v>
      </c>
      <c r="G4" s="45" t="s">
        <v>33</v>
      </c>
      <c r="H4" s="46"/>
      <c r="I4" s="44">
        <v>2024</v>
      </c>
      <c r="J4" s="44">
        <v>2025</v>
      </c>
      <c r="K4" s="45" t="s">
        <v>32</v>
      </c>
      <c r="L4" s="45" t="s">
        <v>33</v>
      </c>
      <c r="M4" s="44"/>
      <c r="N4" s="45" t="s">
        <v>34</v>
      </c>
    </row>
    <row r="5" spans="1:14" s="47" customFormat="1" ht="15" customHeight="1" x14ac:dyDescent="0.25">
      <c r="A5" s="48" t="s">
        <v>2</v>
      </c>
      <c r="B5" s="5"/>
      <c r="C5" s="48"/>
      <c r="D5" s="49">
        <v>120687.27679603985</v>
      </c>
      <c r="E5" s="49">
        <v>123233.41900000001</v>
      </c>
      <c r="F5" s="50">
        <v>2546.1422039601603</v>
      </c>
      <c r="G5" s="51">
        <v>2.1097022582281966E-2</v>
      </c>
      <c r="H5" s="8"/>
      <c r="I5" s="49">
        <v>120687.27679603956</v>
      </c>
      <c r="J5" s="49">
        <v>121467.96395326992</v>
      </c>
      <c r="K5" s="52">
        <v>780.68715723036439</v>
      </c>
      <c r="L5" s="51">
        <v>6.4686782066489812E-3</v>
      </c>
      <c r="M5" s="8"/>
      <c r="N5" s="52">
        <v>-1765.4550467300869</v>
      </c>
    </row>
    <row r="6" spans="1:14" s="47" customFormat="1" ht="15" customHeight="1" x14ac:dyDescent="0.25">
      <c r="A6" s="53" t="s">
        <v>35</v>
      </c>
      <c r="B6" s="53"/>
      <c r="C6" s="53"/>
      <c r="D6" s="54">
        <v>40094.581112790009</v>
      </c>
      <c r="E6" s="54">
        <v>43141.633000000002</v>
      </c>
      <c r="F6" s="55">
        <v>3047.0518872099929</v>
      </c>
      <c r="G6" s="56">
        <v>7.5996601102735983E-2</v>
      </c>
      <c r="I6" s="54">
        <v>40094.581112789994</v>
      </c>
      <c r="J6" s="54">
        <v>43461.554792610004</v>
      </c>
      <c r="K6" s="57">
        <v>3366.9736798200101</v>
      </c>
      <c r="L6" s="56">
        <v>8.397577893003505E-2</v>
      </c>
      <c r="N6" s="57">
        <v>319.92179261000274</v>
      </c>
    </row>
    <row r="7" spans="1:14" s="47" customFormat="1" ht="15" customHeight="1" x14ac:dyDescent="0.25">
      <c r="A7" s="58"/>
      <c r="B7" s="59" t="s">
        <v>37</v>
      </c>
      <c r="D7" s="60">
        <v>10079.916625250002</v>
      </c>
      <c r="E7" s="60">
        <v>10266.903000000002</v>
      </c>
      <c r="F7" s="61">
        <v>186.98637475000032</v>
      </c>
      <c r="G7" s="62">
        <v>1.8550389026195324E-2</v>
      </c>
      <c r="H7" s="63"/>
      <c r="I7" s="60">
        <v>10079.916625250002</v>
      </c>
      <c r="J7" s="60">
        <v>10706.30740165</v>
      </c>
      <c r="K7" s="61">
        <v>626.39077639999778</v>
      </c>
      <c r="L7" s="62">
        <v>6.2142456102355137E-2</v>
      </c>
      <c r="M7" s="63"/>
      <c r="N7" s="61">
        <v>439.40440164999745</v>
      </c>
    </row>
    <row r="8" spans="1:14" s="47" customFormat="1" ht="15" customHeight="1" x14ac:dyDescent="0.25">
      <c r="A8" s="58"/>
      <c r="B8" s="59" t="s">
        <v>40</v>
      </c>
      <c r="D8" s="60">
        <v>30014.664487540002</v>
      </c>
      <c r="E8" s="60">
        <v>32874.729999999996</v>
      </c>
      <c r="F8" s="61">
        <v>2860.0655124599944</v>
      </c>
      <c r="G8" s="62">
        <v>9.5288938300386317E-2</v>
      </c>
      <c r="H8" s="63"/>
      <c r="I8" s="60">
        <v>30014.664487539994</v>
      </c>
      <c r="J8" s="60">
        <v>32755.247390960008</v>
      </c>
      <c r="K8" s="61">
        <v>2740.5829034200142</v>
      </c>
      <c r="L8" s="62">
        <v>9.1308130549242472E-2</v>
      </c>
      <c r="M8" s="63"/>
      <c r="N8" s="61">
        <v>-119.48260903998744</v>
      </c>
    </row>
    <row r="9" spans="1:14" s="47" customFormat="1" ht="15" customHeight="1" x14ac:dyDescent="0.25">
      <c r="A9" s="53" t="s">
        <v>7</v>
      </c>
      <c r="B9" s="53"/>
      <c r="C9" s="53"/>
      <c r="D9" s="54">
        <v>7365.1016691100003</v>
      </c>
      <c r="E9" s="54">
        <v>8384.0460000000003</v>
      </c>
      <c r="F9" s="55">
        <v>1018.9443308899999</v>
      </c>
      <c r="G9" s="56">
        <v>0.13834762596198202</v>
      </c>
      <c r="I9" s="54">
        <v>7365.1016691100012</v>
      </c>
      <c r="J9" s="54">
        <v>6823.4791250299995</v>
      </c>
      <c r="K9" s="57">
        <v>-541.62254408000172</v>
      </c>
      <c r="L9" s="56">
        <v>-7.3539045136555625E-2</v>
      </c>
      <c r="N9" s="57">
        <v>-1560.5668749700008</v>
      </c>
    </row>
    <row r="10" spans="1:14" s="47" customFormat="1" ht="15" customHeight="1" x14ac:dyDescent="0.25">
      <c r="A10" s="53" t="s">
        <v>41</v>
      </c>
      <c r="B10" s="53"/>
      <c r="C10" s="53"/>
      <c r="D10" s="54">
        <v>17850.042295850013</v>
      </c>
      <c r="E10" s="54">
        <v>18639.752000000004</v>
      </c>
      <c r="F10" s="55">
        <v>789.70970414999101</v>
      </c>
      <c r="G10" s="56">
        <v>4.4241335177877428E-2</v>
      </c>
      <c r="I10" s="54">
        <v>17850.042295850002</v>
      </c>
      <c r="J10" s="54">
        <v>18654.241823849952</v>
      </c>
      <c r="K10" s="57">
        <v>804.19952799995008</v>
      </c>
      <c r="L10" s="56">
        <v>4.50530880919493E-2</v>
      </c>
      <c r="N10" s="57">
        <v>14.489823849948152</v>
      </c>
    </row>
    <row r="11" spans="1:14" s="47" customFormat="1" ht="15" customHeight="1" x14ac:dyDescent="0.25">
      <c r="A11" s="58"/>
      <c r="B11" s="59" t="s">
        <v>42</v>
      </c>
      <c r="D11" s="60">
        <v>12204.17113495999</v>
      </c>
      <c r="E11" s="60">
        <v>12781.147000000001</v>
      </c>
      <c r="F11" s="61">
        <v>576.97586504001083</v>
      </c>
      <c r="G11" s="62">
        <v>4.7276939880596114E-2</v>
      </c>
      <c r="H11" s="63"/>
      <c r="I11" s="60">
        <v>12204.171134960061</v>
      </c>
      <c r="J11" s="60">
        <v>12704.070981629975</v>
      </c>
      <c r="K11" s="61">
        <v>499.89984666991404</v>
      </c>
      <c r="L11" s="62">
        <v>4.0961392719076395E-2</v>
      </c>
      <c r="M11" s="63"/>
      <c r="N11" s="61">
        <v>-77.076018370025849</v>
      </c>
    </row>
    <row r="12" spans="1:14" s="47" customFormat="1" ht="15" customHeight="1" x14ac:dyDescent="0.25">
      <c r="A12" s="58"/>
      <c r="B12" s="59" t="s">
        <v>43</v>
      </c>
      <c r="D12" s="60">
        <v>5645.8711608900003</v>
      </c>
      <c r="E12" s="60">
        <v>5858.6050000000005</v>
      </c>
      <c r="F12" s="61">
        <v>212.73383911000019</v>
      </c>
      <c r="G12" s="62">
        <v>3.7679541925017102E-2</v>
      </c>
      <c r="H12" s="63"/>
      <c r="I12" s="60">
        <v>5645.8711608899985</v>
      </c>
      <c r="J12" s="60">
        <v>5950.1708422199999</v>
      </c>
      <c r="K12" s="61">
        <v>304.29968133000148</v>
      </c>
      <c r="L12" s="62">
        <v>5.3897737418795888E-2</v>
      </c>
      <c r="M12" s="63"/>
      <c r="N12" s="61">
        <v>91.565842219999467</v>
      </c>
    </row>
    <row r="13" spans="1:14" s="47" customFormat="1" ht="15" customHeight="1" x14ac:dyDescent="0.25">
      <c r="A13" s="53" t="s">
        <v>5</v>
      </c>
      <c r="B13" s="53"/>
      <c r="C13" s="53"/>
      <c r="D13" s="54">
        <v>4114.2652741699985</v>
      </c>
      <c r="E13" s="54">
        <v>871.57000000000016</v>
      </c>
      <c r="F13" s="55">
        <v>-3242.6952741699984</v>
      </c>
      <c r="G13" s="56">
        <v>-0.78815901700071378</v>
      </c>
      <c r="I13" s="54">
        <v>4114.2652741700003</v>
      </c>
      <c r="J13" s="54">
        <v>666.8141543199996</v>
      </c>
      <c r="K13" s="57">
        <v>-3447.4511198500009</v>
      </c>
      <c r="L13" s="56">
        <v>-0.83792631007379059</v>
      </c>
      <c r="N13" s="57">
        <v>-204.75584568000056</v>
      </c>
    </row>
    <row r="14" spans="1:14" s="47" customFormat="1" ht="15" customHeight="1" x14ac:dyDescent="0.25">
      <c r="A14" s="53" t="s">
        <v>44</v>
      </c>
      <c r="B14" s="53"/>
      <c r="C14" s="53"/>
      <c r="D14" s="54">
        <v>51263.28644412</v>
      </c>
      <c r="E14" s="54">
        <v>52196.417999999932</v>
      </c>
      <c r="F14" s="55">
        <v>933.13155587993242</v>
      </c>
      <c r="G14" s="56">
        <v>1.8202725978115009E-2</v>
      </c>
      <c r="I14" s="54">
        <v>51263.286444120087</v>
      </c>
      <c r="J14" s="54">
        <v>51861.874057460067</v>
      </c>
      <c r="K14" s="57">
        <v>598.58761333997973</v>
      </c>
      <c r="L14" s="56">
        <v>1.1676731143495322E-2</v>
      </c>
      <c r="N14" s="57">
        <v>-334.54394253986538</v>
      </c>
    </row>
    <row r="15" spans="1:14" s="47" customFormat="1" ht="15" customHeight="1" x14ac:dyDescent="0.25">
      <c r="A15" s="67"/>
      <c r="B15" s="66" t="s">
        <v>46</v>
      </c>
      <c r="D15" s="60">
        <v>1883.7780498</v>
      </c>
      <c r="E15" s="60">
        <v>2438.893</v>
      </c>
      <c r="F15" s="61">
        <v>555.11495020000007</v>
      </c>
      <c r="G15" s="62">
        <v>0.2946817170201852</v>
      </c>
      <c r="H15" s="63"/>
      <c r="I15" s="60">
        <v>1883.7780498000009</v>
      </c>
      <c r="J15" s="60">
        <v>2397.7387199600007</v>
      </c>
      <c r="K15" s="61">
        <v>513.96067015999984</v>
      </c>
      <c r="L15" s="62">
        <v>0.27283504562258099</v>
      </c>
      <c r="M15" s="63"/>
      <c r="N15" s="61">
        <v>-41.154280039999321</v>
      </c>
    </row>
    <row r="16" spans="1:14" s="47" customFormat="1" ht="15" customHeight="1" x14ac:dyDescent="0.25">
      <c r="A16" s="53"/>
      <c r="B16" s="66" t="s">
        <v>52</v>
      </c>
      <c r="D16" s="60">
        <v>4871.6265319800004</v>
      </c>
      <c r="E16" s="60">
        <v>5371.0309999999999</v>
      </c>
      <c r="F16" s="61">
        <v>499.40446801999951</v>
      </c>
      <c r="G16" s="62">
        <v>0.1025128803987001</v>
      </c>
      <c r="H16" s="63"/>
      <c r="I16" s="60">
        <v>4871.6265319799995</v>
      </c>
      <c r="J16" s="60">
        <v>5381.8114741100007</v>
      </c>
      <c r="K16" s="61">
        <v>510.18494213000122</v>
      </c>
      <c r="L16" s="62">
        <v>0.1047257910229511</v>
      </c>
      <c r="M16" s="63"/>
      <c r="N16" s="61">
        <v>10.780474110000796</v>
      </c>
    </row>
    <row r="17" spans="1:14" s="47" customFormat="1" ht="15" customHeight="1" x14ac:dyDescent="0.25">
      <c r="A17" s="53"/>
      <c r="B17" s="66" t="s">
        <v>55</v>
      </c>
      <c r="D17" s="60">
        <v>3405.0900028800002</v>
      </c>
      <c r="E17" s="60">
        <v>3905.3500000000004</v>
      </c>
      <c r="F17" s="61">
        <v>500.25999712000021</v>
      </c>
      <c r="G17" s="62">
        <v>0.14691535222178675</v>
      </c>
      <c r="H17" s="63"/>
      <c r="I17" s="60">
        <v>3405.0900028799988</v>
      </c>
      <c r="J17" s="60">
        <v>3741.8413199699999</v>
      </c>
      <c r="K17" s="61">
        <v>336.75131709000107</v>
      </c>
      <c r="L17" s="62">
        <v>9.8896451137908015E-2</v>
      </c>
      <c r="M17" s="63"/>
      <c r="N17" s="61">
        <v>-163.50868003000051</v>
      </c>
    </row>
    <row r="18" spans="1:14" s="47" customFormat="1" ht="15" customHeight="1" x14ac:dyDescent="0.25">
      <c r="A18" s="53"/>
      <c r="B18" s="66" t="s">
        <v>56</v>
      </c>
      <c r="D18" s="60">
        <v>2428.4277626899993</v>
      </c>
      <c r="E18" s="60">
        <v>2655.1089999999981</v>
      </c>
      <c r="F18" s="61">
        <v>226.68123730999878</v>
      </c>
      <c r="G18" s="62">
        <v>9.3344854968591351E-2</v>
      </c>
      <c r="H18" s="63"/>
      <c r="I18" s="60">
        <v>2428.4277626899993</v>
      </c>
      <c r="J18" s="60">
        <v>2919.3944302399991</v>
      </c>
      <c r="K18" s="61">
        <v>490.96666754999978</v>
      </c>
      <c r="L18" s="62">
        <v>0.20217470541769367</v>
      </c>
      <c r="M18" s="63"/>
      <c r="N18" s="61">
        <v>264.28543024000101</v>
      </c>
    </row>
    <row r="19" spans="1:14" s="47" customFormat="1" ht="15" customHeight="1" x14ac:dyDescent="0.25">
      <c r="A19" s="53"/>
      <c r="B19" s="66" t="s">
        <v>57</v>
      </c>
      <c r="D19" s="60">
        <v>957.17618186000004</v>
      </c>
      <c r="E19" s="60">
        <v>910.21199999999999</v>
      </c>
      <c r="F19" s="61">
        <v>-46.964181860000053</v>
      </c>
      <c r="G19" s="62">
        <v>-4.9065347372871826E-2</v>
      </c>
      <c r="H19" s="63"/>
      <c r="I19" s="60">
        <v>957.17618186000004</v>
      </c>
      <c r="J19" s="60">
        <v>1160.09596285</v>
      </c>
      <c r="K19" s="61">
        <v>202.91978098999994</v>
      </c>
      <c r="L19" s="62">
        <v>0.21199836021377272</v>
      </c>
      <c r="M19" s="63"/>
      <c r="N19" s="61">
        <v>249.88396284999999</v>
      </c>
    </row>
    <row r="20" spans="1:14" s="47" customFormat="1" ht="15" customHeight="1" x14ac:dyDescent="0.25">
      <c r="A20" s="53"/>
      <c r="B20" s="66" t="s">
        <v>60</v>
      </c>
      <c r="D20" s="60">
        <v>5506.87832987</v>
      </c>
      <c r="E20" s="60">
        <v>5762.4</v>
      </c>
      <c r="F20" s="61">
        <v>255.52167012999962</v>
      </c>
      <c r="G20" s="62">
        <v>4.6400456814892355E-2</v>
      </c>
      <c r="H20" s="63"/>
      <c r="I20" s="60">
        <v>5506.87832987</v>
      </c>
      <c r="J20" s="60">
        <v>5716.9320698400006</v>
      </c>
      <c r="K20" s="61">
        <v>210.05373997000061</v>
      </c>
      <c r="L20" s="62">
        <v>3.8143886134299088E-2</v>
      </c>
      <c r="M20" s="63"/>
      <c r="N20" s="61">
        <v>-45.467930159999014</v>
      </c>
    </row>
    <row r="21" spans="1:14" s="47" customFormat="1" ht="15" customHeight="1" x14ac:dyDescent="0.25">
      <c r="A21" s="53"/>
      <c r="B21" s="66" t="s">
        <v>62</v>
      </c>
      <c r="D21" s="60">
        <v>1112.3119999999999</v>
      </c>
      <c r="E21" s="60">
        <v>1288.2139999999999</v>
      </c>
      <c r="F21" s="61">
        <v>175.90200000000004</v>
      </c>
      <c r="G21" s="62">
        <v>0.15814088133545279</v>
      </c>
      <c r="H21" s="63"/>
      <c r="I21" s="60">
        <v>1112.3119999999999</v>
      </c>
      <c r="J21" s="60">
        <v>1248.2139999999999</v>
      </c>
      <c r="K21" s="61">
        <v>135.90200000000004</v>
      </c>
      <c r="L21" s="62">
        <v>0.12217974812822296</v>
      </c>
      <c r="M21" s="63"/>
      <c r="N21" s="61">
        <v>-40</v>
      </c>
    </row>
    <row r="22" spans="1:14" s="47" customFormat="1" ht="15" customHeight="1" x14ac:dyDescent="0.25">
      <c r="A22" s="53"/>
      <c r="B22" s="66" t="s">
        <v>63</v>
      </c>
      <c r="D22" s="60">
        <v>1910.2948452000001</v>
      </c>
      <c r="E22" s="60">
        <v>110</v>
      </c>
      <c r="F22" s="61">
        <v>-1800.2948452000001</v>
      </c>
      <c r="G22" s="62">
        <v>-0.94241726596478181</v>
      </c>
      <c r="H22" s="63"/>
      <c r="I22" s="60">
        <v>1910.2948451999998</v>
      </c>
      <c r="J22" s="60">
        <v>88.018692859999987</v>
      </c>
      <c r="K22" s="61">
        <v>-1822.27615234</v>
      </c>
      <c r="L22" s="62">
        <v>-0.9539240274446823</v>
      </c>
      <c r="M22" s="63"/>
      <c r="N22" s="61">
        <v>-21.981307140000013</v>
      </c>
    </row>
    <row r="23" spans="1:14" s="47" customFormat="1" ht="15" customHeight="1" x14ac:dyDescent="0.25">
      <c r="A23" s="53"/>
      <c r="B23" s="66" t="s">
        <v>64</v>
      </c>
      <c r="D23" s="60">
        <v>446.67295481000002</v>
      </c>
      <c r="E23" s="60">
        <v>546.77599999999995</v>
      </c>
      <c r="F23" s="61">
        <v>100.10304518999993</v>
      </c>
      <c r="G23" s="62">
        <v>0.22410814022214631</v>
      </c>
      <c r="H23" s="63"/>
      <c r="I23" s="60">
        <v>446.67295481000002</v>
      </c>
      <c r="J23" s="60">
        <v>331.0272089500001</v>
      </c>
      <c r="K23" s="61">
        <v>-115.64574585999992</v>
      </c>
      <c r="L23" s="62">
        <v>-0.25890474141017072</v>
      </c>
      <c r="M23" s="63"/>
      <c r="N23" s="61">
        <v>-215.74879104999985</v>
      </c>
    </row>
    <row r="24" spans="1:14" s="47" customFormat="1" ht="15" customHeight="1" x14ac:dyDescent="0.25">
      <c r="A24" s="53"/>
      <c r="B24" s="66" t="s">
        <v>65</v>
      </c>
      <c r="D24" s="60">
        <v>28741.029785029994</v>
      </c>
      <c r="E24" s="60">
        <v>29208.432999999972</v>
      </c>
      <c r="F24" s="61">
        <v>467.40321496997785</v>
      </c>
      <c r="G24" s="62">
        <v>1.626257717506796E-2</v>
      </c>
      <c r="H24" s="63"/>
      <c r="I24" s="60">
        <v>28741.029785029994</v>
      </c>
      <c r="J24" s="60">
        <v>28876.800178679983</v>
      </c>
      <c r="K24" s="61">
        <v>135.77039364998927</v>
      </c>
      <c r="L24" s="62">
        <v>4.723922373884637E-3</v>
      </c>
      <c r="M24" s="63"/>
      <c r="N24" s="61">
        <v>-331.63282131998858</v>
      </c>
    </row>
    <row r="25" spans="1:14" s="47" customFormat="1" ht="6" customHeight="1" x14ac:dyDescent="0.25">
      <c r="A25" s="8"/>
      <c r="D25" s="54"/>
      <c r="E25" s="68"/>
      <c r="F25" s="69"/>
      <c r="G25" s="70"/>
      <c r="I25" s="54"/>
      <c r="J25" s="54"/>
      <c r="K25" s="71"/>
      <c r="L25" s="70"/>
      <c r="N25" s="71"/>
    </row>
    <row r="26" spans="1:14" s="47" customFormat="1" ht="15" customHeight="1" x14ac:dyDescent="0.25">
      <c r="A26" s="48" t="s">
        <v>1</v>
      </c>
      <c r="B26" s="5"/>
      <c r="C26" s="48"/>
      <c r="D26" s="49">
        <v>101567.89254096008</v>
      </c>
      <c r="E26" s="49">
        <v>105101.05599999997</v>
      </c>
      <c r="F26" s="50">
        <v>3533.1634590398899</v>
      </c>
      <c r="G26" s="51">
        <v>3.4786223979345055E-2</v>
      </c>
      <c r="H26" s="8"/>
      <c r="I26" s="49">
        <v>101567.89254096024</v>
      </c>
      <c r="J26" s="49">
        <v>107074.26649716978</v>
      </c>
      <c r="K26" s="52">
        <v>5506.3739562095434</v>
      </c>
      <c r="L26" s="51">
        <v>5.4213726586765043E-2</v>
      </c>
      <c r="M26" s="8"/>
      <c r="N26" s="52">
        <v>1973.2104971698136</v>
      </c>
    </row>
    <row r="27" spans="1:14" s="47" customFormat="1" ht="15" customHeight="1" x14ac:dyDescent="0.25">
      <c r="A27" s="72" t="s">
        <v>35</v>
      </c>
      <c r="B27" s="53"/>
      <c r="C27" s="53"/>
      <c r="D27" s="54">
        <v>88723.78064171999</v>
      </c>
      <c r="E27" s="54">
        <v>90585.021999999968</v>
      </c>
      <c r="F27" s="55">
        <v>1861.2413582799782</v>
      </c>
      <c r="G27" s="56">
        <v>2.0977931111794579E-2</v>
      </c>
      <c r="I27" s="54">
        <v>88723.780641719917</v>
      </c>
      <c r="J27" s="54">
        <v>92842.68626863994</v>
      </c>
      <c r="K27" s="57">
        <v>4118.9056269200228</v>
      </c>
      <c r="L27" s="56">
        <v>4.6423919237084776E-2</v>
      </c>
      <c r="N27" s="57">
        <v>2257.6642686399719</v>
      </c>
    </row>
    <row r="28" spans="1:14" s="47" customFormat="1" ht="15" customHeight="1" x14ac:dyDescent="0.25">
      <c r="A28" s="58"/>
      <c r="B28" s="73" t="s">
        <v>66</v>
      </c>
      <c r="D28" s="60">
        <v>70016.500276900013</v>
      </c>
      <c r="E28" s="60">
        <v>71762.40399999998</v>
      </c>
      <c r="F28" s="61">
        <v>1745.9037230999675</v>
      </c>
      <c r="G28" s="62">
        <v>2.4935603981851351E-2</v>
      </c>
      <c r="H28" s="63"/>
      <c r="I28" s="60">
        <v>70016.500276899969</v>
      </c>
      <c r="J28" s="60">
        <v>73764.755421659997</v>
      </c>
      <c r="K28" s="61">
        <v>3748.2551447600272</v>
      </c>
      <c r="L28" s="62">
        <v>5.353388315520613E-2</v>
      </c>
      <c r="M28" s="63"/>
      <c r="N28" s="61">
        <v>2002.3514216600161</v>
      </c>
    </row>
    <row r="29" spans="1:14" s="47" customFormat="1" ht="15" customHeight="1" x14ac:dyDescent="0.25">
      <c r="A29" s="58"/>
      <c r="B29" s="58"/>
      <c r="C29" s="74" t="s">
        <v>68</v>
      </c>
      <c r="D29" s="64">
        <v>114268.76907929001</v>
      </c>
      <c r="E29" s="64">
        <v>117398</v>
      </c>
      <c r="F29" s="61">
        <v>3129.2309207099897</v>
      </c>
      <c r="G29" s="62">
        <v>2.7384830920324843E-2</v>
      </c>
      <c r="H29" s="65"/>
      <c r="I29" s="64">
        <v>114268.76907928994</v>
      </c>
      <c r="J29" s="64">
        <v>119736.65629906001</v>
      </c>
      <c r="K29" s="61">
        <v>5467.8872197700694</v>
      </c>
      <c r="L29" s="62">
        <v>4.7851108083398985E-2</v>
      </c>
      <c r="M29" s="65"/>
      <c r="N29" s="61">
        <v>2338.6562990600069</v>
      </c>
    </row>
    <row r="30" spans="1:14" s="47" customFormat="1" ht="15" customHeight="1" x14ac:dyDescent="0.25">
      <c r="A30" s="58"/>
      <c r="B30" s="58"/>
      <c r="C30" s="75" t="s">
        <v>69</v>
      </c>
      <c r="D30" s="64">
        <v>-44252.268802390005</v>
      </c>
      <c r="E30" s="64">
        <v>-45635.595999999998</v>
      </c>
      <c r="F30" s="61">
        <v>-1383.3271976099932</v>
      </c>
      <c r="G30" s="62">
        <v>3.126002880863088E-2</v>
      </c>
      <c r="H30" s="65"/>
      <c r="I30" s="64">
        <v>-44252.268802390019</v>
      </c>
      <c r="J30" s="64">
        <v>-45971.900877399996</v>
      </c>
      <c r="K30" s="61">
        <v>-1719.6320750099767</v>
      </c>
      <c r="L30" s="62">
        <v>3.8859749376671582E-2</v>
      </c>
      <c r="M30" s="65"/>
      <c r="N30" s="61">
        <v>-336.30487739999808</v>
      </c>
    </row>
    <row r="31" spans="1:14" s="47" customFormat="1" ht="15" customHeight="1" x14ac:dyDescent="0.25">
      <c r="A31" s="58"/>
      <c r="B31" s="73" t="s">
        <v>36</v>
      </c>
      <c r="D31" s="60">
        <v>9803.9388879699982</v>
      </c>
      <c r="E31" s="60">
        <v>9864.854000000003</v>
      </c>
      <c r="F31" s="61">
        <v>60.915112030004821</v>
      </c>
      <c r="G31" s="62">
        <v>6.2133304507590026E-3</v>
      </c>
      <c r="H31" s="63"/>
      <c r="I31" s="60">
        <v>9803.9388879699927</v>
      </c>
      <c r="J31" s="60">
        <v>9989.9587125399994</v>
      </c>
      <c r="K31" s="61">
        <v>186.01982457000668</v>
      </c>
      <c r="L31" s="62">
        <v>1.8973988587206003E-2</v>
      </c>
      <c r="M31" s="63"/>
      <c r="N31" s="61">
        <v>125.1047125399964</v>
      </c>
    </row>
    <row r="32" spans="1:14" s="47" customFormat="1" ht="15" customHeight="1" x14ac:dyDescent="0.25">
      <c r="A32" s="58"/>
      <c r="B32" s="73" t="s">
        <v>47</v>
      </c>
      <c r="D32" s="60">
        <v>8903.3414768500024</v>
      </c>
      <c r="E32" s="60">
        <v>8957.7640000000029</v>
      </c>
      <c r="F32" s="61">
        <v>54.422523150000416</v>
      </c>
      <c r="G32" s="62">
        <v>6.1125952870062505E-3</v>
      </c>
      <c r="H32" s="63"/>
      <c r="I32" s="60">
        <v>8903.3414768500006</v>
      </c>
      <c r="J32" s="60">
        <v>9087.9721344400023</v>
      </c>
      <c r="K32" s="61">
        <v>184.63065759000165</v>
      </c>
      <c r="L32" s="62">
        <v>2.073723197858568E-2</v>
      </c>
      <c r="M32" s="63"/>
      <c r="N32" s="61">
        <v>130.20813443999941</v>
      </c>
    </row>
    <row r="33" spans="1:14" s="47" customFormat="1" ht="15" customHeight="1" x14ac:dyDescent="0.25">
      <c r="A33" s="53" t="s">
        <v>44</v>
      </c>
      <c r="B33" s="53"/>
      <c r="C33" s="53"/>
      <c r="D33" s="54">
        <v>12844.111899239995</v>
      </c>
      <c r="E33" s="54">
        <v>14516.034000000012</v>
      </c>
      <c r="F33" s="55">
        <v>1671.9221007600172</v>
      </c>
      <c r="G33" s="56">
        <v>0.13017031569609316</v>
      </c>
      <c r="I33" s="54">
        <v>12844.111899239972</v>
      </c>
      <c r="J33" s="54">
        <v>14231.580228530034</v>
      </c>
      <c r="K33" s="57">
        <v>1387.4683292900627</v>
      </c>
      <c r="L33" s="56">
        <v>0.10802368744328383</v>
      </c>
      <c r="N33" s="57">
        <v>-284.45377146997816</v>
      </c>
    </row>
    <row r="34" spans="1:14" s="76" customFormat="1" ht="15" customHeight="1" x14ac:dyDescent="0.25">
      <c r="A34" s="77" t="s">
        <v>70</v>
      </c>
      <c r="B34" s="77"/>
      <c r="C34" s="77"/>
      <c r="D34" s="78">
        <v>-19119.384255079771</v>
      </c>
      <c r="E34" s="78">
        <v>-18132.363000000041</v>
      </c>
      <c r="F34" s="79">
        <v>987.0212550797296</v>
      </c>
      <c r="G34" s="80"/>
      <c r="H34" s="81"/>
      <c r="I34" s="78">
        <v>-19119.38425507932</v>
      </c>
      <c r="J34" s="78">
        <v>-14393.697456100141</v>
      </c>
      <c r="K34" s="79">
        <v>4725.686798979179</v>
      </c>
      <c r="L34" s="80"/>
      <c r="M34" s="81"/>
      <c r="N34" s="79">
        <v>3738.6655438999005</v>
      </c>
    </row>
    <row r="35" spans="1:14" s="47" customFormat="1" ht="15" customHeight="1" x14ac:dyDescent="0.25">
      <c r="A35" s="82" t="s">
        <v>71</v>
      </c>
      <c r="D35" s="83"/>
      <c r="E35" s="83"/>
      <c r="F35" s="83"/>
      <c r="G35" s="83"/>
      <c r="H35" s="83"/>
      <c r="I35" s="84"/>
      <c r="J35" s="84"/>
      <c r="K35" s="84"/>
      <c r="L35" s="85"/>
      <c r="M35" s="83"/>
      <c r="N35" s="84"/>
    </row>
  </sheetData>
  <printOptions horizontalCentered="1"/>
  <pageMargins left="0.35433070866141736" right="3.937007874015748E-2" top="0.98425196850393704" bottom="0.98425196850393704" header="0.51181102362204722" footer="0.51181102362204722"/>
  <pageSetup paperSize="9" scale="24" orientation="portrait" r:id="rId1"/>
  <headerFooter alignWithMargins="0"/>
  <customProperties>
    <customPr name="_pios_id" r:id="rId2"/>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8F3FC-1D97-4CE6-B82F-DEADE7519EBF}">
  <sheetPr codeName="Tabelle27">
    <pageSetUpPr fitToPage="1"/>
  </sheetPr>
  <dimension ref="A1:L18"/>
  <sheetViews>
    <sheetView showGridLines="0" zoomScaleNormal="100" workbookViewId="0"/>
  </sheetViews>
  <sheetFormatPr baseColWidth="10" defaultColWidth="10" defaultRowHeight="15" customHeight="1" x14ac:dyDescent="0.25"/>
  <cols>
    <col min="1" max="1" width="2.5" style="47" customWidth="1"/>
    <col min="2" max="2" width="30" style="47" bestFit="1" customWidth="1"/>
    <col min="3" max="11" width="7.75" style="47" customWidth="1"/>
    <col min="12" max="12" width="30" style="47" bestFit="1" customWidth="1"/>
    <col min="13" max="16384" width="10" style="47"/>
  </cols>
  <sheetData>
    <row r="1" spans="1:12" ht="15" customHeight="1" x14ac:dyDescent="0.25">
      <c r="A1" s="47" t="s">
        <v>1735</v>
      </c>
    </row>
    <row r="2" spans="1:12" ht="77.25" customHeight="1" x14ac:dyDescent="0.25">
      <c r="A2" s="1090" t="s">
        <v>27</v>
      </c>
      <c r="B2" s="1090"/>
      <c r="C2" s="946" t="s">
        <v>2</v>
      </c>
      <c r="D2" s="947" t="s">
        <v>923</v>
      </c>
      <c r="E2" s="947" t="s">
        <v>924</v>
      </c>
      <c r="F2" s="948" t="s">
        <v>925</v>
      </c>
      <c r="G2" s="949" t="s">
        <v>926</v>
      </c>
      <c r="H2" s="949" t="s">
        <v>927</v>
      </c>
      <c r="I2" s="950" t="s">
        <v>928</v>
      </c>
      <c r="J2" s="951" t="s">
        <v>929</v>
      </c>
      <c r="K2" s="952"/>
      <c r="L2" s="952"/>
    </row>
    <row r="3" spans="1:12" ht="15" customHeight="1" x14ac:dyDescent="0.25">
      <c r="A3" s="47" t="s">
        <v>930</v>
      </c>
      <c r="B3" s="47" t="s">
        <v>359</v>
      </c>
      <c r="C3" s="953">
        <v>2385.2833480200002</v>
      </c>
      <c r="D3" s="954">
        <v>32.346716780000008</v>
      </c>
      <c r="E3" s="954">
        <v>3.2299999999999995E-2</v>
      </c>
      <c r="F3" s="68">
        <v>2352.9043312400008</v>
      </c>
      <c r="G3" s="955">
        <v>-69.662197230000018</v>
      </c>
      <c r="H3" s="955">
        <v>198.86642196999998</v>
      </c>
      <c r="I3" s="956">
        <v>2482.1085559800008</v>
      </c>
      <c r="J3" s="69">
        <v>96.825207960000625</v>
      </c>
      <c r="K3" s="68"/>
      <c r="L3" s="68"/>
    </row>
    <row r="4" spans="1:12" ht="15" customHeight="1" x14ac:dyDescent="0.25">
      <c r="A4" s="47" t="s">
        <v>931</v>
      </c>
      <c r="B4" s="47" t="s">
        <v>360</v>
      </c>
      <c r="C4" s="953">
        <v>4608.8592157699995</v>
      </c>
      <c r="D4" s="954">
        <v>1611.0849613500002</v>
      </c>
      <c r="E4" s="954">
        <v>2.0309999999999997</v>
      </c>
      <c r="F4" s="68">
        <v>2995.743254420001</v>
      </c>
      <c r="G4" s="955">
        <v>-130.67075915000007</v>
      </c>
      <c r="H4" s="955">
        <v>336.73114399000002</v>
      </c>
      <c r="I4" s="956">
        <v>3201.8036392600029</v>
      </c>
      <c r="J4" s="69">
        <v>-1407.0555765099966</v>
      </c>
      <c r="K4" s="68"/>
      <c r="L4" s="68"/>
    </row>
    <row r="5" spans="1:12" ht="15" customHeight="1" x14ac:dyDescent="0.25">
      <c r="A5" s="47" t="s">
        <v>932</v>
      </c>
      <c r="B5" s="47" t="s">
        <v>361</v>
      </c>
      <c r="C5" s="953">
        <v>1499.2293251900021</v>
      </c>
      <c r="D5" s="954">
        <v>1.5053136199999999</v>
      </c>
      <c r="E5" s="954">
        <v>0.51617069999999987</v>
      </c>
      <c r="F5" s="68">
        <v>1497.2078408699992</v>
      </c>
      <c r="G5" s="955">
        <v>-106.77176971000006</v>
      </c>
      <c r="H5" s="955">
        <v>29.106083679999998</v>
      </c>
      <c r="I5" s="956">
        <v>1419.5421548400052</v>
      </c>
      <c r="J5" s="69">
        <v>-79.687170349996904</v>
      </c>
      <c r="K5" s="68"/>
      <c r="L5" s="68"/>
    </row>
    <row r="6" spans="1:12" ht="15" customHeight="1" x14ac:dyDescent="0.25">
      <c r="A6" s="47" t="s">
        <v>933</v>
      </c>
      <c r="B6" s="47" t="s">
        <v>362</v>
      </c>
      <c r="C6" s="953">
        <v>0</v>
      </c>
      <c r="D6" s="954">
        <v>0</v>
      </c>
      <c r="E6" s="954">
        <v>0</v>
      </c>
      <c r="F6" s="68">
        <v>0</v>
      </c>
      <c r="G6" s="955">
        <v>0</v>
      </c>
      <c r="H6" s="955">
        <v>316.33429316000002</v>
      </c>
      <c r="I6" s="956">
        <v>316.33429316000002</v>
      </c>
      <c r="J6" s="69">
        <v>316.33429316000002</v>
      </c>
      <c r="K6" s="68"/>
      <c r="L6" s="68"/>
    </row>
    <row r="7" spans="1:12" ht="15" customHeight="1" x14ac:dyDescent="0.25">
      <c r="A7" s="47" t="s">
        <v>934</v>
      </c>
      <c r="B7" s="47" t="s">
        <v>935</v>
      </c>
      <c r="C7" s="953">
        <v>413.71620628999972</v>
      </c>
      <c r="D7" s="954">
        <v>2.3502713500000003</v>
      </c>
      <c r="E7" s="954">
        <v>2.8613E-2</v>
      </c>
      <c r="F7" s="68">
        <v>411.33732194000015</v>
      </c>
      <c r="G7" s="955">
        <v>99.423723990000013</v>
      </c>
      <c r="H7" s="955">
        <v>4.4067558</v>
      </c>
      <c r="I7" s="956">
        <v>515.16780172999972</v>
      </c>
      <c r="J7" s="69">
        <v>101.45159544000001</v>
      </c>
      <c r="K7" s="68"/>
      <c r="L7" s="68"/>
    </row>
    <row r="8" spans="1:12" ht="15" customHeight="1" x14ac:dyDescent="0.25">
      <c r="A8" s="47" t="s">
        <v>936</v>
      </c>
      <c r="B8" s="47" t="s">
        <v>364</v>
      </c>
      <c r="C8" s="953">
        <v>673.93158917000119</v>
      </c>
      <c r="D8" s="954">
        <v>0.13143863</v>
      </c>
      <c r="E8" s="954">
        <v>2.0999999999999998E-2</v>
      </c>
      <c r="F8" s="68">
        <v>673.77915054000005</v>
      </c>
      <c r="G8" s="955">
        <v>-73.829454359999886</v>
      </c>
      <c r="H8" s="955">
        <v>6.0692866599999995</v>
      </c>
      <c r="I8" s="956">
        <v>606.01898284000038</v>
      </c>
      <c r="J8" s="69">
        <v>-67.912606330000813</v>
      </c>
      <c r="K8" s="68"/>
      <c r="L8" s="68"/>
    </row>
    <row r="9" spans="1:12" ht="15" customHeight="1" x14ac:dyDescent="0.25">
      <c r="A9" s="47" t="s">
        <v>937</v>
      </c>
      <c r="B9" s="47" t="s">
        <v>366</v>
      </c>
      <c r="C9" s="953">
        <v>5623.27814055</v>
      </c>
      <c r="D9" s="954">
        <v>1.0683869699999999</v>
      </c>
      <c r="E9" s="954">
        <v>4.3293640000000009</v>
      </c>
      <c r="F9" s="68">
        <v>5617.8803895799992</v>
      </c>
      <c r="G9" s="955">
        <v>68.574819570000031</v>
      </c>
      <c r="H9" s="955">
        <v>8.4904347400000013</v>
      </c>
      <c r="I9" s="956">
        <v>5694.9456438899924</v>
      </c>
      <c r="J9" s="69">
        <v>71.667503339992436</v>
      </c>
      <c r="K9" s="68"/>
      <c r="L9" s="68"/>
    </row>
    <row r="10" spans="1:12" ht="15" customHeight="1" x14ac:dyDescent="0.25">
      <c r="A10" s="47" t="s">
        <v>938</v>
      </c>
      <c r="B10" s="47" t="s">
        <v>370</v>
      </c>
      <c r="C10" s="953">
        <v>9044.3428201199949</v>
      </c>
      <c r="D10" s="954">
        <v>1.0766399999999999E-2</v>
      </c>
      <c r="E10" s="954">
        <v>144.62234161999999</v>
      </c>
      <c r="F10" s="68">
        <v>8899.7097121000006</v>
      </c>
      <c r="G10" s="955">
        <v>2.8787562000000513</v>
      </c>
      <c r="H10" s="955">
        <v>53.811329459999996</v>
      </c>
      <c r="I10" s="956">
        <v>8956.3997977599975</v>
      </c>
      <c r="J10" s="69">
        <v>-87.943022359997485</v>
      </c>
      <c r="K10" s="68"/>
      <c r="L10" s="68"/>
    </row>
    <row r="11" spans="1:12" ht="15" customHeight="1" x14ac:dyDescent="0.25">
      <c r="A11" s="47" t="s">
        <v>939</v>
      </c>
      <c r="B11" s="47" t="s">
        <v>371</v>
      </c>
      <c r="C11" s="953">
        <v>12087.682972130002</v>
      </c>
      <c r="D11" s="954">
        <v>25.733900150000004</v>
      </c>
      <c r="E11" s="954">
        <v>0.9733326400000003</v>
      </c>
      <c r="F11" s="68">
        <v>12060.975739340005</v>
      </c>
      <c r="G11" s="955">
        <v>-79.072099919999758</v>
      </c>
      <c r="H11" s="955">
        <v>274.03090194000004</v>
      </c>
      <c r="I11" s="956">
        <v>12255.934541360042</v>
      </c>
      <c r="J11" s="69">
        <v>168.25156923004033</v>
      </c>
      <c r="K11" s="68"/>
      <c r="L11" s="68"/>
    </row>
    <row r="12" spans="1:12" ht="15" customHeight="1" x14ac:dyDescent="0.25">
      <c r="A12" s="47" t="s">
        <v>940</v>
      </c>
      <c r="B12" s="47" t="s">
        <v>373</v>
      </c>
      <c r="C12" s="953">
        <v>661.28271532999986</v>
      </c>
      <c r="D12" s="954">
        <v>0.3025464000000001</v>
      </c>
      <c r="E12" s="954">
        <v>2.1000000000000001E-2</v>
      </c>
      <c r="F12" s="68">
        <v>660.95916893000037</v>
      </c>
      <c r="G12" s="955">
        <v>-50.353718979999989</v>
      </c>
      <c r="H12" s="955">
        <v>0.65566612000000002</v>
      </c>
      <c r="I12" s="956">
        <v>611.26111607000075</v>
      </c>
      <c r="J12" s="69">
        <v>-50.021599259999107</v>
      </c>
      <c r="K12" s="68"/>
      <c r="L12" s="68"/>
    </row>
    <row r="13" spans="1:12" ht="15" customHeight="1" x14ac:dyDescent="0.25">
      <c r="A13" s="47" t="s">
        <v>941</v>
      </c>
      <c r="B13" s="47" t="s">
        <v>377</v>
      </c>
      <c r="C13" s="953">
        <v>5667.7876677999948</v>
      </c>
      <c r="D13" s="954">
        <v>0.76701304000000003</v>
      </c>
      <c r="E13" s="954">
        <v>4.3453800000000001E-2</v>
      </c>
      <c r="F13" s="68">
        <v>5666.9772009600019</v>
      </c>
      <c r="G13" s="955">
        <v>1235.6955271800009</v>
      </c>
      <c r="H13" s="955">
        <v>11.99730315</v>
      </c>
      <c r="I13" s="956">
        <v>6914.6700312900011</v>
      </c>
      <c r="J13" s="69">
        <v>1246.8823634900064</v>
      </c>
      <c r="K13" s="68"/>
      <c r="L13" s="68"/>
    </row>
    <row r="14" spans="1:12" ht="15" customHeight="1" x14ac:dyDescent="0.25">
      <c r="A14" s="47" t="s">
        <v>942</v>
      </c>
      <c r="B14" s="47" t="s">
        <v>381</v>
      </c>
      <c r="C14" s="953">
        <v>1214.3015700900003</v>
      </c>
      <c r="D14" s="954">
        <v>24.852923560000001</v>
      </c>
      <c r="E14" s="954">
        <v>152.22312801999999</v>
      </c>
      <c r="F14" s="68">
        <v>1037.2255185100003</v>
      </c>
      <c r="G14" s="955">
        <v>-296.04550809999989</v>
      </c>
      <c r="H14" s="955">
        <v>275.32031339999997</v>
      </c>
      <c r="I14" s="956">
        <v>1016.5003238100003</v>
      </c>
      <c r="J14" s="69">
        <v>-197.80124627999999</v>
      </c>
      <c r="K14" s="68"/>
      <c r="L14" s="68"/>
    </row>
    <row r="15" spans="1:12" ht="15" customHeight="1" x14ac:dyDescent="0.25">
      <c r="A15" s="47" t="s">
        <v>943</v>
      </c>
      <c r="B15" s="47" t="s">
        <v>382</v>
      </c>
      <c r="C15" s="953">
        <v>5.5799999999999999E-3</v>
      </c>
      <c r="D15" s="954">
        <v>0</v>
      </c>
      <c r="E15" s="954">
        <v>0</v>
      </c>
      <c r="F15" s="68">
        <v>5.5799999999999999E-3</v>
      </c>
      <c r="G15" s="955">
        <v>0</v>
      </c>
      <c r="H15" s="955">
        <v>79.774129819999999</v>
      </c>
      <c r="I15" s="956">
        <v>79.779709819999994</v>
      </c>
      <c r="J15" s="69">
        <v>79.774129819999999</v>
      </c>
      <c r="K15" s="68"/>
      <c r="L15" s="68"/>
    </row>
    <row r="16" spans="1:12" ht="15" customHeight="1" x14ac:dyDescent="0.25">
      <c r="A16" s="47" t="s">
        <v>944</v>
      </c>
      <c r="B16" s="47" t="s">
        <v>945</v>
      </c>
      <c r="C16" s="953">
        <v>6823.4791250299995</v>
      </c>
      <c r="D16" s="954">
        <v>0</v>
      </c>
      <c r="E16" s="954">
        <v>0</v>
      </c>
      <c r="F16" s="68">
        <v>6823.4791250299995</v>
      </c>
      <c r="G16" s="955">
        <v>-619.4429882800008</v>
      </c>
      <c r="H16" s="955">
        <v>0</v>
      </c>
      <c r="I16" s="956">
        <v>6204.0361367500018</v>
      </c>
      <c r="J16" s="69">
        <v>-619.44298827999773</v>
      </c>
      <c r="K16" s="68"/>
      <c r="L16" s="68"/>
    </row>
    <row r="17" spans="1:12" ht="15" customHeight="1" x14ac:dyDescent="0.25">
      <c r="A17" s="77" t="s">
        <v>946</v>
      </c>
      <c r="B17" s="77"/>
      <c r="C17" s="957">
        <v>121467.96395327001</v>
      </c>
      <c r="D17" s="958">
        <v>1826.8502015399997</v>
      </c>
      <c r="E17" s="958">
        <v>307.10025217999998</v>
      </c>
      <c r="F17" s="959">
        <v>119334.01349955001</v>
      </c>
      <c r="G17" s="960">
        <v>-121.91112237999982</v>
      </c>
      <c r="H17" s="960">
        <v>1874.4987440600005</v>
      </c>
      <c r="I17" s="961">
        <v>121086.60112123007</v>
      </c>
      <c r="J17" s="962">
        <v>-381.3628320399439</v>
      </c>
      <c r="K17" s="963"/>
      <c r="L17" s="963"/>
    </row>
    <row r="18" spans="1:12" ht="27.75" customHeight="1" x14ac:dyDescent="0.25">
      <c r="A18" s="1091" t="s">
        <v>1778</v>
      </c>
      <c r="B18" s="1091"/>
      <c r="C18" s="1091"/>
      <c r="D18" s="1091"/>
      <c r="E18" s="1091"/>
      <c r="F18" s="1091"/>
      <c r="G18" s="1091"/>
      <c r="H18" s="1091"/>
      <c r="I18" s="1091"/>
      <c r="J18" s="1091"/>
    </row>
  </sheetData>
  <mergeCells count="2">
    <mergeCell ref="A2:B2"/>
    <mergeCell ref="A18:J18"/>
  </mergeCells>
  <pageMargins left="0.7" right="0.7" top="0.78740157499999996" bottom="0.78740157499999996" header="0.3" footer="0.3"/>
  <pageSetup paperSize="9" orientation="landscape" r:id="rId1"/>
  <customProperties>
    <customPr name="_pios_id" r:id="rId2"/>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06DAF-62B5-445A-AE11-26B3C55360E3}">
  <sheetPr codeName="Tabelle29">
    <pageSetUpPr fitToPage="1"/>
  </sheetPr>
  <dimension ref="A1:J12"/>
  <sheetViews>
    <sheetView showGridLines="0" zoomScaleNormal="100" workbookViewId="0"/>
  </sheetViews>
  <sheetFormatPr baseColWidth="10" defaultColWidth="10" defaultRowHeight="15" customHeight="1" x14ac:dyDescent="0.25"/>
  <cols>
    <col min="1" max="1" width="2.5" style="47" customWidth="1"/>
    <col min="2" max="2" width="30" style="47" customWidth="1"/>
    <col min="3" max="10" width="7.75" style="47" customWidth="1"/>
    <col min="11" max="16384" width="10" style="47"/>
  </cols>
  <sheetData>
    <row r="1" spans="1:10" ht="15" customHeight="1" x14ac:dyDescent="0.25">
      <c r="A1" s="47" t="s">
        <v>1736</v>
      </c>
    </row>
    <row r="2" spans="1:10" ht="77.25" customHeight="1" x14ac:dyDescent="0.25">
      <c r="A2" s="1090" t="s">
        <v>27</v>
      </c>
      <c r="B2" s="1090"/>
      <c r="C2" s="946" t="s">
        <v>1</v>
      </c>
      <c r="D2" s="947" t="s">
        <v>923</v>
      </c>
      <c r="E2" s="947" t="s">
        <v>924</v>
      </c>
      <c r="F2" s="948" t="s">
        <v>1782</v>
      </c>
      <c r="G2" s="949" t="s">
        <v>926</v>
      </c>
      <c r="H2" s="949" t="s">
        <v>1781</v>
      </c>
      <c r="I2" s="950" t="s">
        <v>1742</v>
      </c>
      <c r="J2" s="951" t="s">
        <v>929</v>
      </c>
    </row>
    <row r="3" spans="1:10" ht="15" customHeight="1" x14ac:dyDescent="0.25">
      <c r="A3" s="47" t="s">
        <v>930</v>
      </c>
      <c r="B3" s="47" t="s">
        <v>359</v>
      </c>
      <c r="C3" s="953">
        <v>1346.67090706</v>
      </c>
      <c r="D3" s="954">
        <v>4.0884519999999994E-2</v>
      </c>
      <c r="E3" s="954">
        <v>4.8994120000000002E-2</v>
      </c>
      <c r="F3" s="68">
        <v>1346.5810284199997</v>
      </c>
      <c r="G3" s="955">
        <v>59.728223429999929</v>
      </c>
      <c r="H3" s="955">
        <v>14.294462010000002</v>
      </c>
      <c r="I3" s="956">
        <v>1420.6037138599993</v>
      </c>
      <c r="J3" s="69">
        <v>73.932806799999298</v>
      </c>
    </row>
    <row r="4" spans="1:10" ht="15" customHeight="1" x14ac:dyDescent="0.25">
      <c r="A4" s="47" t="s">
        <v>933</v>
      </c>
      <c r="B4" s="47" t="s">
        <v>362</v>
      </c>
      <c r="C4" s="953">
        <v>73764.755421659997</v>
      </c>
      <c r="D4" s="954">
        <v>0</v>
      </c>
      <c r="E4" s="954">
        <v>0</v>
      </c>
      <c r="F4" s="68">
        <v>73764.755421660011</v>
      </c>
      <c r="G4" s="955">
        <v>762.16216226000233</v>
      </c>
      <c r="H4" s="955">
        <v>31.222625560000001</v>
      </c>
      <c r="I4" s="956">
        <v>74558.140209479971</v>
      </c>
      <c r="J4" s="69">
        <v>793.38478781997401</v>
      </c>
    </row>
    <row r="5" spans="1:10" ht="15" customHeight="1" x14ac:dyDescent="0.25">
      <c r="A5" s="47" t="s">
        <v>1766</v>
      </c>
      <c r="B5" s="47" t="s">
        <v>369</v>
      </c>
      <c r="C5" s="953">
        <v>68.377027789999985</v>
      </c>
      <c r="D5" s="954">
        <v>0</v>
      </c>
      <c r="E5" s="954">
        <v>0</v>
      </c>
      <c r="F5" s="68">
        <v>68.377027789999971</v>
      </c>
      <c r="G5" s="955">
        <v>-4.73606836</v>
      </c>
      <c r="H5" s="955">
        <v>80.404651230000013</v>
      </c>
      <c r="I5" s="956">
        <v>144.04561065999999</v>
      </c>
      <c r="J5" s="69">
        <v>75.668582870000009</v>
      </c>
    </row>
    <row r="6" spans="1:10" ht="15" customHeight="1" x14ac:dyDescent="0.25">
      <c r="A6" s="47" t="s">
        <v>938</v>
      </c>
      <c r="B6" s="47" t="s">
        <v>370</v>
      </c>
      <c r="C6" s="953">
        <v>9087.9721344400023</v>
      </c>
      <c r="D6" s="954">
        <v>0</v>
      </c>
      <c r="E6" s="954">
        <v>88.540404069999994</v>
      </c>
      <c r="F6" s="68">
        <v>8999.4317303700027</v>
      </c>
      <c r="G6" s="955">
        <v>-127.41941206999999</v>
      </c>
      <c r="H6" s="955">
        <v>0.30818502000000003</v>
      </c>
      <c r="I6" s="956">
        <v>8872.3205033199993</v>
      </c>
      <c r="J6" s="69">
        <v>-215.651631120003</v>
      </c>
    </row>
    <row r="7" spans="1:10" ht="15" customHeight="1" x14ac:dyDescent="0.25">
      <c r="A7" s="47" t="s">
        <v>1773</v>
      </c>
      <c r="B7" s="47" t="s">
        <v>1780</v>
      </c>
      <c r="C7" s="953">
        <v>288.63005575</v>
      </c>
      <c r="D7" s="954">
        <v>0</v>
      </c>
      <c r="E7" s="954">
        <v>0</v>
      </c>
      <c r="F7" s="68">
        <v>288.63005575</v>
      </c>
      <c r="G7" s="955">
        <v>17.458469299999997</v>
      </c>
      <c r="H7" s="955">
        <v>136.14771594999999</v>
      </c>
      <c r="I7" s="956">
        <v>442.23624099999995</v>
      </c>
      <c r="J7" s="69">
        <v>153.60618524999995</v>
      </c>
    </row>
    <row r="8" spans="1:10" ht="15" customHeight="1" x14ac:dyDescent="0.25">
      <c r="A8" s="47" t="s">
        <v>942</v>
      </c>
      <c r="B8" s="47" t="s">
        <v>381</v>
      </c>
      <c r="C8" s="953">
        <v>745.63416370000016</v>
      </c>
      <c r="D8" s="954">
        <v>18.019157669999995</v>
      </c>
      <c r="E8" s="954">
        <v>211.20322569999999</v>
      </c>
      <c r="F8" s="68">
        <v>516.41178032999983</v>
      </c>
      <c r="G8" s="955">
        <v>-84.003986620000006</v>
      </c>
      <c r="H8" s="955">
        <v>407.12266054000008</v>
      </c>
      <c r="I8" s="956">
        <v>839.53045424999993</v>
      </c>
      <c r="J8" s="69">
        <v>93.896290549999776</v>
      </c>
    </row>
    <row r="9" spans="1:10" ht="15" customHeight="1" x14ac:dyDescent="0.25">
      <c r="A9" s="47" t="s">
        <v>943</v>
      </c>
      <c r="B9" s="47" t="s">
        <v>382</v>
      </c>
      <c r="C9" s="953">
        <v>4.9228787399999998</v>
      </c>
      <c r="D9" s="954">
        <v>0</v>
      </c>
      <c r="E9" s="954">
        <v>0</v>
      </c>
      <c r="F9" s="68">
        <v>4.9228787399999998</v>
      </c>
      <c r="G9" s="955">
        <v>79.774130819999996</v>
      </c>
      <c r="H9" s="955">
        <v>0</v>
      </c>
      <c r="I9" s="956">
        <v>84.697009559999998</v>
      </c>
      <c r="J9" s="69">
        <v>79.774130819999996</v>
      </c>
    </row>
    <row r="10" spans="1:10" ht="15" customHeight="1" x14ac:dyDescent="0.25">
      <c r="A10" s="47" t="s">
        <v>1775</v>
      </c>
      <c r="B10" s="47" t="s">
        <v>383</v>
      </c>
      <c r="C10" s="953">
        <v>3634.4455714999999</v>
      </c>
      <c r="D10" s="954">
        <v>0</v>
      </c>
      <c r="E10" s="954">
        <v>0</v>
      </c>
      <c r="F10" s="68">
        <v>3634.4455715000004</v>
      </c>
      <c r="G10" s="955">
        <v>-1478.56129106</v>
      </c>
      <c r="H10" s="955">
        <v>0</v>
      </c>
      <c r="I10" s="956">
        <v>2155.8842804400001</v>
      </c>
      <c r="J10" s="69">
        <v>-1478.5612910599998</v>
      </c>
    </row>
    <row r="11" spans="1:10" ht="15" customHeight="1" x14ac:dyDescent="0.25">
      <c r="A11" s="77" t="s">
        <v>946</v>
      </c>
      <c r="B11" s="77"/>
      <c r="C11" s="957">
        <v>107074.26649717001</v>
      </c>
      <c r="D11" s="958">
        <v>19.424464649999994</v>
      </c>
      <c r="E11" s="958">
        <v>305.50364768999998</v>
      </c>
      <c r="F11" s="959">
        <v>106749.33838483007</v>
      </c>
      <c r="G11" s="960">
        <v>-763.88400226999784</v>
      </c>
      <c r="H11" s="960">
        <v>846.78664916000014</v>
      </c>
      <c r="I11" s="961">
        <v>106832.24103171998</v>
      </c>
      <c r="J11" s="962">
        <v>-242.02546545003133</v>
      </c>
    </row>
    <row r="12" spans="1:10" ht="28.5" customHeight="1" x14ac:dyDescent="0.25">
      <c r="A12" s="1091" t="s">
        <v>1779</v>
      </c>
      <c r="B12" s="1091"/>
      <c r="C12" s="1091"/>
      <c r="D12" s="1091"/>
      <c r="E12" s="1091"/>
      <c r="F12" s="1091"/>
      <c r="G12" s="1091"/>
      <c r="H12" s="1091"/>
      <c r="I12" s="1091"/>
      <c r="J12" s="1091"/>
    </row>
  </sheetData>
  <mergeCells count="2">
    <mergeCell ref="A2:B2"/>
    <mergeCell ref="A12:J12"/>
  </mergeCells>
  <pageMargins left="0.7" right="0.7" top="0.78740157499999996" bottom="0.78740157499999996" header="0.3" footer="0.3"/>
  <pageSetup paperSize="9" orientation="landscape" r:id="rId1"/>
  <customProperties>
    <customPr name="_pios_id" r:id="rId2"/>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DA2BDD-2A0D-48B3-A470-6FBFFE9E1C7B}">
  <sheetPr codeName="Tabelle58">
    <pageSetUpPr fitToPage="1"/>
  </sheetPr>
  <dimension ref="A1:L46"/>
  <sheetViews>
    <sheetView showGridLines="0" workbookViewId="0"/>
  </sheetViews>
  <sheetFormatPr baseColWidth="10" defaultColWidth="10" defaultRowHeight="12.75" x14ac:dyDescent="0.2"/>
  <cols>
    <col min="1" max="2" width="1.875" style="263" customWidth="1"/>
    <col min="3" max="3" width="42.5" style="263" customWidth="1"/>
    <col min="4" max="7" width="8.375" style="263" customWidth="1"/>
    <col min="8" max="8" width="1.875" style="263" customWidth="1"/>
    <col min="9" max="10" width="8.375" style="353" customWidth="1"/>
    <col min="11" max="12" width="8.375" style="263" customWidth="1"/>
    <col min="13" max="16384" width="10" style="263"/>
  </cols>
  <sheetData>
    <row r="1" spans="1:12" s="287" customFormat="1" ht="15" customHeight="1" x14ac:dyDescent="0.25">
      <c r="A1" s="287" t="s">
        <v>1737</v>
      </c>
      <c r="I1" s="630"/>
      <c r="J1" s="630"/>
    </row>
    <row r="2" spans="1:12" s="312" customFormat="1" ht="15" customHeight="1" x14ac:dyDescent="0.2">
      <c r="A2" s="310"/>
      <c r="B2" s="311"/>
      <c r="C2" s="311"/>
      <c r="D2" s="267" t="s">
        <v>2</v>
      </c>
      <c r="E2" s="267"/>
      <c r="F2" s="267"/>
      <c r="G2" s="267"/>
      <c r="H2" s="277"/>
      <c r="I2" s="269" t="s">
        <v>1</v>
      </c>
      <c r="J2" s="269"/>
      <c r="K2" s="269"/>
      <c r="L2" s="269"/>
    </row>
    <row r="3" spans="1:12" s="312" customFormat="1" ht="15" customHeight="1" x14ac:dyDescent="0.2">
      <c r="A3" s="271" t="s">
        <v>27</v>
      </c>
      <c r="B3" s="313"/>
      <c r="C3" s="313"/>
      <c r="D3" s="273" t="s">
        <v>83</v>
      </c>
      <c r="E3" s="278" t="s">
        <v>30</v>
      </c>
      <c r="F3" s="275" t="s">
        <v>28</v>
      </c>
      <c r="G3" s="275"/>
      <c r="H3" s="276"/>
      <c r="I3" s="273" t="s">
        <v>83</v>
      </c>
      <c r="J3" s="278" t="s">
        <v>30</v>
      </c>
      <c r="K3" s="279" t="s">
        <v>28</v>
      </c>
      <c r="L3" s="279"/>
    </row>
    <row r="4" spans="1:12" s="316" customFormat="1" ht="15" customHeight="1" x14ac:dyDescent="0.25">
      <c r="A4" s="313"/>
      <c r="B4" s="313"/>
      <c r="C4" s="313"/>
      <c r="D4" s="427">
        <v>2025</v>
      </c>
      <c r="E4" s="427">
        <v>2025</v>
      </c>
      <c r="F4" s="428" t="s">
        <v>32</v>
      </c>
      <c r="G4" s="428" t="s">
        <v>33</v>
      </c>
      <c r="H4" s="274"/>
      <c r="I4" s="427">
        <v>2025</v>
      </c>
      <c r="J4" s="427">
        <v>2025</v>
      </c>
      <c r="K4" s="428" t="s">
        <v>32</v>
      </c>
      <c r="L4" s="428" t="s">
        <v>33</v>
      </c>
    </row>
    <row r="5" spans="1:12" s="287" customFormat="1" ht="15" customHeight="1" x14ac:dyDescent="0.25">
      <c r="A5" s="429" t="s">
        <v>342</v>
      </c>
      <c r="B5" s="429"/>
      <c r="C5" s="430"/>
      <c r="D5" s="431">
        <v>123233.41899999991</v>
      </c>
      <c r="E5" s="431">
        <v>121467.96395326999</v>
      </c>
      <c r="F5" s="432">
        <v>-1765.4550467299123</v>
      </c>
      <c r="G5" s="433">
        <v>-1.4326106189830767E-2</v>
      </c>
      <c r="H5" s="431"/>
      <c r="I5" s="431">
        <v>105101.05600000014</v>
      </c>
      <c r="J5" s="431">
        <v>107074.26649717004</v>
      </c>
      <c r="K5" s="432">
        <v>1973.2104971699009</v>
      </c>
      <c r="L5" s="433">
        <v>1.8774411716376171E-2</v>
      </c>
    </row>
    <row r="6" spans="1:12" s="282" customFormat="1" ht="15" customHeight="1" x14ac:dyDescent="0.25">
      <c r="A6" s="339" t="s">
        <v>343</v>
      </c>
      <c r="B6" s="288"/>
      <c r="C6" s="288"/>
      <c r="D6" s="340">
        <v>15328.769999999999</v>
      </c>
      <c r="E6" s="340">
        <v>15345.255880350005</v>
      </c>
      <c r="F6" s="341">
        <v>16.485880350006482</v>
      </c>
      <c r="G6" s="342">
        <v>1.0754861838233598E-3</v>
      </c>
      <c r="H6" s="343"/>
      <c r="I6" s="340">
        <v>73612.611999999994</v>
      </c>
      <c r="J6" s="340">
        <v>75650.739797649992</v>
      </c>
      <c r="K6" s="341">
        <v>2038.1277976499987</v>
      </c>
      <c r="L6" s="342">
        <v>2.7687209328341789E-2</v>
      </c>
    </row>
    <row r="7" spans="1:12" s="287" customFormat="1" ht="15" customHeight="1" x14ac:dyDescent="0.25">
      <c r="A7" s="289" t="s">
        <v>148</v>
      </c>
      <c r="D7" s="86">
        <v>12.739999999999998</v>
      </c>
      <c r="E7" s="86">
        <v>12.696330429999998</v>
      </c>
      <c r="F7" s="317">
        <v>-4.366957000000049E-2</v>
      </c>
      <c r="G7" s="318">
        <v>-3.4277527472528213E-3</v>
      </c>
      <c r="H7" s="319"/>
      <c r="I7" s="86">
        <v>2.4999999999999998E-2</v>
      </c>
      <c r="J7" s="86">
        <v>1.2279779999999999E-2</v>
      </c>
      <c r="K7" s="317">
        <v>-1.2720219999999999E-2</v>
      </c>
      <c r="L7" s="318" t="s">
        <v>146</v>
      </c>
    </row>
    <row r="8" spans="1:12" s="287" customFormat="1" ht="15" customHeight="1" x14ac:dyDescent="0.25">
      <c r="A8" s="289" t="s">
        <v>149</v>
      </c>
      <c r="D8" s="86">
        <v>284.81200000000001</v>
      </c>
      <c r="E8" s="86">
        <v>259.85252034999991</v>
      </c>
      <c r="F8" s="317">
        <v>-24.959479650000105</v>
      </c>
      <c r="G8" s="318">
        <v>-8.7634929883572688E-2</v>
      </c>
      <c r="H8" s="319"/>
      <c r="I8" s="86">
        <v>2.3009999999999997</v>
      </c>
      <c r="J8" s="86">
        <v>2.2823325999999997</v>
      </c>
      <c r="K8" s="317">
        <v>-1.8667400000000001E-2</v>
      </c>
      <c r="L8" s="318">
        <v>-8.1127335940894829E-3</v>
      </c>
    </row>
    <row r="9" spans="1:12" s="287" customFormat="1" ht="15" customHeight="1" x14ac:dyDescent="0.25">
      <c r="A9" s="289" t="s">
        <v>150</v>
      </c>
      <c r="D9" s="86">
        <v>20.709999999999997</v>
      </c>
      <c r="E9" s="86">
        <v>20.244771220000008</v>
      </c>
      <c r="F9" s="317">
        <v>-0.46522877999998968</v>
      </c>
      <c r="G9" s="318">
        <v>-2.2463968131336998E-2</v>
      </c>
      <c r="H9" s="319"/>
      <c r="I9" s="86">
        <v>8.5999999999999993E-2</v>
      </c>
      <c r="J9" s="86">
        <v>0.16472691</v>
      </c>
      <c r="K9" s="317">
        <v>7.8726910000000011E-2</v>
      </c>
      <c r="L9" s="318">
        <v>0.9154291860465118</v>
      </c>
    </row>
    <row r="10" spans="1:12" s="287" customFormat="1" ht="15" customHeight="1" x14ac:dyDescent="0.25">
      <c r="A10" s="289" t="s">
        <v>151</v>
      </c>
      <c r="D10" s="86">
        <v>27.617999999999999</v>
      </c>
      <c r="E10" s="86">
        <v>25.831816829999998</v>
      </c>
      <c r="F10" s="317">
        <v>-1.786183170000001</v>
      </c>
      <c r="G10" s="318">
        <v>-6.4674602433195783E-2</v>
      </c>
      <c r="H10" s="319"/>
      <c r="I10" s="86">
        <v>5.0000000000000001E-3</v>
      </c>
      <c r="J10" s="86">
        <v>1.0257999999999998E-2</v>
      </c>
      <c r="K10" s="317">
        <v>5.2579999999999979E-3</v>
      </c>
      <c r="L10" s="318" t="s">
        <v>146</v>
      </c>
    </row>
    <row r="11" spans="1:12" s="287" customFormat="1" ht="15" customHeight="1" x14ac:dyDescent="0.25">
      <c r="A11" s="289" t="s">
        <v>152</v>
      </c>
      <c r="D11" s="86">
        <v>15.74</v>
      </c>
      <c r="E11" s="86">
        <v>16.113669759999997</v>
      </c>
      <c r="F11" s="317">
        <v>0.37366975999999674</v>
      </c>
      <c r="G11" s="318">
        <v>2.3740137229987024E-2</v>
      </c>
      <c r="H11" s="319"/>
      <c r="I11" s="86">
        <v>0.12</v>
      </c>
      <c r="J11" s="86">
        <v>0.14265686999999999</v>
      </c>
      <c r="K11" s="317">
        <v>2.2656869999999996E-2</v>
      </c>
      <c r="L11" s="318">
        <v>0.18880724999999998</v>
      </c>
    </row>
    <row r="12" spans="1:12" s="287" customFormat="1" ht="15" customHeight="1" x14ac:dyDescent="0.25">
      <c r="A12" s="289" t="s">
        <v>153</v>
      </c>
      <c r="D12" s="86">
        <v>48.596000000000011</v>
      </c>
      <c r="E12" s="86">
        <v>46.831164469999976</v>
      </c>
      <c r="F12" s="317">
        <v>-1.7648355300000347</v>
      </c>
      <c r="G12" s="318">
        <v>-3.6316477282081538E-2</v>
      </c>
      <c r="H12" s="319"/>
      <c r="I12" s="86">
        <v>8.6000000000000007E-2</v>
      </c>
      <c r="J12" s="86">
        <v>0.11238938999999995</v>
      </c>
      <c r="K12" s="317">
        <v>2.6389389999999943E-2</v>
      </c>
      <c r="L12" s="318">
        <v>0.30685337209302266</v>
      </c>
    </row>
    <row r="13" spans="1:12" s="287" customFormat="1" ht="15" customHeight="1" x14ac:dyDescent="0.25">
      <c r="A13" s="289" t="s">
        <v>154</v>
      </c>
      <c r="D13" s="86">
        <v>626.22900000000016</v>
      </c>
      <c r="E13" s="86">
        <v>643.00369248000084</v>
      </c>
      <c r="F13" s="317">
        <v>16.774692480000681</v>
      </c>
      <c r="G13" s="318">
        <v>2.678683433696083E-2</v>
      </c>
      <c r="H13" s="319"/>
      <c r="I13" s="86">
        <v>5.9320000000000004</v>
      </c>
      <c r="J13" s="86">
        <v>5.4647241499999986</v>
      </c>
      <c r="K13" s="317">
        <v>-0.46727585000000182</v>
      </c>
      <c r="L13" s="318">
        <v>-7.8772058327714389E-2</v>
      </c>
    </row>
    <row r="14" spans="1:12" s="287" customFormat="1" ht="15" customHeight="1" x14ac:dyDescent="0.25">
      <c r="A14" s="289" t="s">
        <v>155</v>
      </c>
      <c r="D14" s="86">
        <v>4155.1330000000007</v>
      </c>
      <c r="E14" s="86">
        <v>4108.2659599100016</v>
      </c>
      <c r="F14" s="317">
        <v>-46.867040089999136</v>
      </c>
      <c r="G14" s="318">
        <v>-1.1279311658615732E-2</v>
      </c>
      <c r="H14" s="319"/>
      <c r="I14" s="86">
        <v>152.87999999999994</v>
      </c>
      <c r="J14" s="86">
        <v>172.51905801000001</v>
      </c>
      <c r="K14" s="317">
        <v>19.63905801000007</v>
      </c>
      <c r="L14" s="318">
        <v>0.12846060969387807</v>
      </c>
    </row>
    <row r="15" spans="1:12" s="287" customFormat="1" ht="15" customHeight="1" x14ac:dyDescent="0.25">
      <c r="A15" s="289" t="s">
        <v>156</v>
      </c>
      <c r="D15" s="86">
        <v>655.6819999999999</v>
      </c>
      <c r="E15" s="86">
        <v>631.39627045999987</v>
      </c>
      <c r="F15" s="317">
        <v>-24.285729540000034</v>
      </c>
      <c r="G15" s="318">
        <v>-3.7038884001695971E-2</v>
      </c>
      <c r="H15" s="319"/>
      <c r="I15" s="86">
        <v>6.3909999999999991</v>
      </c>
      <c r="J15" s="86">
        <v>7.1117023300000017</v>
      </c>
      <c r="K15" s="317">
        <v>0.72070233000000261</v>
      </c>
      <c r="L15" s="318">
        <v>0.11276831951181387</v>
      </c>
    </row>
    <row r="16" spans="1:12" s="287" customFormat="1" ht="15" customHeight="1" x14ac:dyDescent="0.25">
      <c r="A16" s="289" t="s">
        <v>157</v>
      </c>
      <c r="D16" s="86">
        <v>2402.8920000000007</v>
      </c>
      <c r="E16" s="86">
        <v>2385.2833480200002</v>
      </c>
      <c r="F16" s="317">
        <v>-17.608651980000559</v>
      </c>
      <c r="G16" s="318">
        <v>-7.3281079549145645E-3</v>
      </c>
      <c r="H16" s="319"/>
      <c r="I16" s="86">
        <v>1363.325</v>
      </c>
      <c r="J16" s="86">
        <v>1346.67090706</v>
      </c>
      <c r="K16" s="317">
        <v>-16.654092940000055</v>
      </c>
      <c r="L16" s="318">
        <v>-1.221579076155721E-2</v>
      </c>
    </row>
    <row r="17" spans="1:12" s="287" customFormat="1" ht="15" customHeight="1" x14ac:dyDescent="0.25">
      <c r="A17" s="289" t="s">
        <v>56</v>
      </c>
      <c r="D17" s="86">
        <v>4390.777</v>
      </c>
      <c r="E17" s="86">
        <v>4608.8592157699995</v>
      </c>
      <c r="F17" s="317">
        <v>218.08221576999949</v>
      </c>
      <c r="G17" s="318">
        <v>4.9668251375553751E-2</v>
      </c>
      <c r="H17" s="319"/>
      <c r="I17" s="86">
        <v>50.038000000000004</v>
      </c>
      <c r="J17" s="86">
        <v>54.98314285</v>
      </c>
      <c r="K17" s="317">
        <v>4.9451428499999963</v>
      </c>
      <c r="L17" s="318">
        <v>9.8827747911587105E-2</v>
      </c>
    </row>
    <row r="18" spans="1:12" s="287" customFormat="1" ht="15" customHeight="1" x14ac:dyDescent="0.25">
      <c r="A18" s="289" t="s">
        <v>158</v>
      </c>
      <c r="D18" s="86">
        <v>1559.9169999999983</v>
      </c>
      <c r="E18" s="86">
        <v>1499.2293251900021</v>
      </c>
      <c r="F18" s="317">
        <v>-60.687674809996224</v>
      </c>
      <c r="G18" s="318">
        <v>-3.8904425562383271E-2</v>
      </c>
      <c r="H18" s="319"/>
      <c r="I18" s="86">
        <v>220.84000000000003</v>
      </c>
      <c r="J18" s="86">
        <v>238.03958919000007</v>
      </c>
      <c r="K18" s="317">
        <v>17.19958919000004</v>
      </c>
      <c r="L18" s="318">
        <v>7.7882581008875462E-2</v>
      </c>
    </row>
    <row r="19" spans="1:12" s="287" customFormat="1" ht="15" customHeight="1" x14ac:dyDescent="0.25">
      <c r="A19" s="289" t="s">
        <v>66</v>
      </c>
      <c r="D19" s="86">
        <v>0</v>
      </c>
      <c r="E19" s="86">
        <v>0</v>
      </c>
      <c r="F19" s="317">
        <v>0</v>
      </c>
      <c r="G19" s="318" t="s">
        <v>146</v>
      </c>
      <c r="H19" s="319"/>
      <c r="I19" s="86">
        <v>71762.403999999995</v>
      </c>
      <c r="J19" s="86">
        <v>73764.755421659997</v>
      </c>
      <c r="K19" s="317">
        <v>2002.3514216600015</v>
      </c>
      <c r="L19" s="318">
        <v>2.7902513155217079E-2</v>
      </c>
    </row>
    <row r="20" spans="1:12" s="287" customFormat="1" ht="15" customHeight="1" x14ac:dyDescent="0.25">
      <c r="A20" s="289" t="s">
        <v>159</v>
      </c>
      <c r="D20" s="86">
        <v>434.00700000000018</v>
      </c>
      <c r="E20" s="86">
        <v>413.71620628999972</v>
      </c>
      <c r="F20" s="317">
        <v>-20.290793710000457</v>
      </c>
      <c r="G20" s="318">
        <v>-4.6752226830443888E-2</v>
      </c>
      <c r="H20" s="319"/>
      <c r="I20" s="86">
        <v>14.878</v>
      </c>
      <c r="J20" s="86">
        <v>26.160962820000005</v>
      </c>
      <c r="K20" s="317">
        <v>11.282962820000005</v>
      </c>
      <c r="L20" s="318">
        <v>0.75836556123134868</v>
      </c>
    </row>
    <row r="21" spans="1:12" s="287" customFormat="1" ht="15" customHeight="1" x14ac:dyDescent="0.25">
      <c r="A21" s="289" t="s">
        <v>160</v>
      </c>
      <c r="D21" s="86">
        <v>693.91699999999992</v>
      </c>
      <c r="E21" s="86">
        <v>673.93158917000119</v>
      </c>
      <c r="F21" s="317">
        <v>-19.985410829998727</v>
      </c>
      <c r="G21" s="318">
        <v>-2.880086642926849E-2</v>
      </c>
      <c r="H21" s="319"/>
      <c r="I21" s="86">
        <v>33.300999999999995</v>
      </c>
      <c r="J21" s="86">
        <v>32.309646029999996</v>
      </c>
      <c r="K21" s="317">
        <v>-0.9913539699999987</v>
      </c>
      <c r="L21" s="318">
        <v>-2.9769495510645338E-2</v>
      </c>
    </row>
    <row r="22" spans="1:12" s="282" customFormat="1" ht="15" customHeight="1" x14ac:dyDescent="0.25">
      <c r="A22" s="339" t="s">
        <v>344</v>
      </c>
      <c r="B22" s="288"/>
      <c r="C22" s="288"/>
      <c r="D22" s="340">
        <v>60851.366000000002</v>
      </c>
      <c r="E22" s="340">
        <v>60997.335130679989</v>
      </c>
      <c r="F22" s="341">
        <v>145.96913067998685</v>
      </c>
      <c r="G22" s="342">
        <v>2.3987814945680697E-3</v>
      </c>
      <c r="H22" s="343"/>
      <c r="I22" s="340">
        <v>22545.750000000007</v>
      </c>
      <c r="J22" s="340">
        <v>22769.714526070005</v>
      </c>
      <c r="K22" s="341">
        <v>223.9645260699981</v>
      </c>
      <c r="L22" s="342">
        <v>9.933780249936186E-3</v>
      </c>
    </row>
    <row r="23" spans="1:12" s="287" customFormat="1" ht="15" customHeight="1" x14ac:dyDescent="0.25">
      <c r="A23" s="289" t="s">
        <v>36</v>
      </c>
      <c r="D23" s="86">
        <v>10345.391000000003</v>
      </c>
      <c r="E23" s="86">
        <v>10781.297670809992</v>
      </c>
      <c r="F23" s="317">
        <v>435.90667080998901</v>
      </c>
      <c r="G23" s="318">
        <v>4.2135350013352779E-2</v>
      </c>
      <c r="H23" s="319"/>
      <c r="I23" s="86">
        <v>9864.854000000003</v>
      </c>
      <c r="J23" s="86">
        <v>9989.958712540003</v>
      </c>
      <c r="K23" s="317">
        <v>125.10471254000004</v>
      </c>
      <c r="L23" s="318">
        <v>1.2681861539967976E-2</v>
      </c>
    </row>
    <row r="24" spans="1:12" s="287" customFormat="1" ht="15" customHeight="1" x14ac:dyDescent="0.25">
      <c r="A24" s="289" t="s">
        <v>161</v>
      </c>
      <c r="D24" s="86">
        <v>5799.4540000000015</v>
      </c>
      <c r="E24" s="86">
        <v>5623.27814055</v>
      </c>
      <c r="F24" s="317">
        <v>-176.17585945000155</v>
      </c>
      <c r="G24" s="318">
        <v>-3.0378007903847815E-2</v>
      </c>
      <c r="H24" s="319"/>
      <c r="I24" s="86">
        <v>1453.6929999999993</v>
      </c>
      <c r="J24" s="86">
        <v>1452.8993908800007</v>
      </c>
      <c r="K24" s="317">
        <v>-0.79360911999856398</v>
      </c>
      <c r="L24" s="318">
        <v>-5.4592621688254184E-4</v>
      </c>
    </row>
    <row r="25" spans="1:12" s="287" customFormat="1" ht="15" customHeight="1" x14ac:dyDescent="0.25">
      <c r="A25" s="289" t="s">
        <v>167</v>
      </c>
      <c r="D25" s="86">
        <v>19446.756999999998</v>
      </c>
      <c r="E25" s="86">
        <v>19446.736597280003</v>
      </c>
      <c r="F25" s="317">
        <v>-2.0402719994308427E-2</v>
      </c>
      <c r="G25" s="318">
        <v>-1.0491579647275984E-6</v>
      </c>
      <c r="H25" s="319"/>
      <c r="I25" s="86">
        <v>64.599000000000004</v>
      </c>
      <c r="J25" s="86">
        <v>65.291352979999985</v>
      </c>
      <c r="K25" s="317">
        <v>0.69235297999998124</v>
      </c>
      <c r="L25" s="318">
        <v>1.071770429882779E-2</v>
      </c>
    </row>
    <row r="26" spans="1:12" s="287" customFormat="1" ht="15" customHeight="1" x14ac:dyDescent="0.25">
      <c r="A26" s="289" t="s">
        <v>168</v>
      </c>
      <c r="D26" s="86">
        <v>13427.973</v>
      </c>
      <c r="E26" s="86">
        <v>13308.510793680005</v>
      </c>
      <c r="F26" s="317">
        <v>-119.46220631999495</v>
      </c>
      <c r="G26" s="318">
        <v>-8.8965182101569118E-3</v>
      </c>
      <c r="H26" s="319"/>
      <c r="I26" s="86">
        <v>2130.3489999999997</v>
      </c>
      <c r="J26" s="86">
        <v>2105.2159074399997</v>
      </c>
      <c r="K26" s="317">
        <v>-25.133092560000023</v>
      </c>
      <c r="L26" s="318">
        <v>-1.1797640931133779E-2</v>
      </c>
    </row>
    <row r="27" spans="1:12" s="287" customFormat="1" ht="15" customHeight="1" x14ac:dyDescent="0.25">
      <c r="A27" s="289" t="s">
        <v>244</v>
      </c>
      <c r="D27" s="86">
        <v>2840.2300000000005</v>
      </c>
      <c r="E27" s="86">
        <v>2793.1691082399993</v>
      </c>
      <c r="F27" s="317">
        <v>-47.060891760001141</v>
      </c>
      <c r="G27" s="318">
        <v>-1.6569394647616975E-2</v>
      </c>
      <c r="H27" s="319"/>
      <c r="I27" s="86">
        <v>74.491</v>
      </c>
      <c r="J27" s="86">
        <v>68.377027789999985</v>
      </c>
      <c r="K27" s="317">
        <v>-6.1139722100000142</v>
      </c>
      <c r="L27" s="318">
        <v>-8.2076656374595824E-2</v>
      </c>
    </row>
    <row r="28" spans="1:12" s="287" customFormat="1" ht="15" customHeight="1" x14ac:dyDescent="0.25">
      <c r="A28" s="289" t="s">
        <v>47</v>
      </c>
      <c r="D28" s="86">
        <v>8991.5610000000015</v>
      </c>
      <c r="E28" s="86">
        <v>9044.3428201199949</v>
      </c>
      <c r="F28" s="317">
        <v>52.781820119993426</v>
      </c>
      <c r="G28" s="318">
        <v>5.8701509248497707E-3</v>
      </c>
      <c r="H28" s="319"/>
      <c r="I28" s="86">
        <v>8957.7640000000047</v>
      </c>
      <c r="J28" s="86">
        <v>9087.9721344400023</v>
      </c>
      <c r="K28" s="317">
        <v>130.20813443999759</v>
      </c>
      <c r="L28" s="318">
        <v>1.4535785318746663E-2</v>
      </c>
    </row>
    <row r="29" spans="1:12" s="282" customFormat="1" ht="15" customHeight="1" x14ac:dyDescent="0.25">
      <c r="A29" s="339" t="s">
        <v>345</v>
      </c>
      <c r="B29" s="288"/>
      <c r="C29" s="288"/>
      <c r="D29" s="340">
        <v>20795.092000000019</v>
      </c>
      <c r="E29" s="340">
        <v>20836.40038217001</v>
      </c>
      <c r="F29" s="341">
        <v>41.308382169991091</v>
      </c>
      <c r="G29" s="342">
        <v>1.9864486374954193E-3</v>
      </c>
      <c r="H29" s="343"/>
      <c r="I29" s="340">
        <v>93.445999999999998</v>
      </c>
      <c r="J29" s="340">
        <v>98.30989396000011</v>
      </c>
      <c r="K29" s="341">
        <v>4.8638939600001123</v>
      </c>
      <c r="L29" s="342">
        <v>5.2050317402565272E-2</v>
      </c>
    </row>
    <row r="30" spans="1:12" s="287" customFormat="1" ht="15" customHeight="1" x14ac:dyDescent="0.25">
      <c r="A30" s="289" t="s">
        <v>162</v>
      </c>
      <c r="D30" s="86">
        <v>11996.094000000016</v>
      </c>
      <c r="E30" s="86">
        <v>12087.682972130002</v>
      </c>
      <c r="F30" s="317">
        <v>91.58897212998636</v>
      </c>
      <c r="G30" s="318">
        <v>7.634899503954129E-3</v>
      </c>
      <c r="H30" s="319"/>
      <c r="I30" s="86">
        <v>79.924999999999997</v>
      </c>
      <c r="J30" s="86">
        <v>86.791261670000111</v>
      </c>
      <c r="K30" s="317">
        <v>6.8662616700001138</v>
      </c>
      <c r="L30" s="318">
        <v>8.5908810384737189E-2</v>
      </c>
    </row>
    <row r="31" spans="1:12" s="287" customFormat="1" ht="15" customHeight="1" x14ac:dyDescent="0.25">
      <c r="A31" s="289" t="s">
        <v>163</v>
      </c>
      <c r="D31" s="86">
        <v>7272.7640000000029</v>
      </c>
      <c r="E31" s="86">
        <v>7221.3321967700094</v>
      </c>
      <c r="F31" s="317">
        <v>-51.43180322999342</v>
      </c>
      <c r="G31" s="318">
        <v>-7.0718372313460787E-3</v>
      </c>
      <c r="H31" s="319"/>
      <c r="I31" s="86">
        <v>6.2919999999999998</v>
      </c>
      <c r="J31" s="86">
        <v>5.5241093400000016</v>
      </c>
      <c r="K31" s="317">
        <v>-0.76789065999999817</v>
      </c>
      <c r="L31" s="318">
        <v>-0.12204238080101693</v>
      </c>
    </row>
    <row r="32" spans="1:12" s="287" customFormat="1" ht="15" customHeight="1" x14ac:dyDescent="0.25">
      <c r="A32" s="289" t="s">
        <v>164</v>
      </c>
      <c r="D32" s="86">
        <v>670.68599999999981</v>
      </c>
      <c r="E32" s="86">
        <v>661.28271532999986</v>
      </c>
      <c r="F32" s="317">
        <v>-9.4032846699999482</v>
      </c>
      <c r="G32" s="318">
        <v>-1.4020398025305414E-2</v>
      </c>
      <c r="H32" s="319"/>
      <c r="I32" s="86">
        <v>6.2190000000000012</v>
      </c>
      <c r="J32" s="86">
        <v>4.7746102800000001</v>
      </c>
      <c r="K32" s="317">
        <v>-1.4443897200000011</v>
      </c>
      <c r="L32" s="318">
        <v>-0.23225433671008211</v>
      </c>
    </row>
    <row r="33" spans="1:12" s="287" customFormat="1" ht="15" customHeight="1" x14ac:dyDescent="0.25">
      <c r="A33" s="289" t="s">
        <v>332</v>
      </c>
      <c r="D33" s="86">
        <v>228.49599999999998</v>
      </c>
      <c r="E33" s="86">
        <v>235.44080423000008</v>
      </c>
      <c r="F33" s="317">
        <v>6.9448042300001021</v>
      </c>
      <c r="G33" s="318">
        <v>3.0393548377214863E-2</v>
      </c>
      <c r="H33" s="319"/>
      <c r="I33" s="86">
        <v>1.002</v>
      </c>
      <c r="J33" s="86">
        <v>1.1724731100000001</v>
      </c>
      <c r="K33" s="317">
        <v>0.17047311000000009</v>
      </c>
      <c r="L33" s="318">
        <v>0.17013284431137743</v>
      </c>
    </row>
    <row r="34" spans="1:12" s="287" customFormat="1" ht="15" customHeight="1" x14ac:dyDescent="0.25">
      <c r="A34" s="289" t="s">
        <v>333</v>
      </c>
      <c r="D34" s="86">
        <v>627.05199999999979</v>
      </c>
      <c r="E34" s="86">
        <v>630.66169370999967</v>
      </c>
      <c r="F34" s="317">
        <v>3.609693709999874</v>
      </c>
      <c r="G34" s="318">
        <v>5.75660983459092E-3</v>
      </c>
      <c r="H34" s="319"/>
      <c r="I34" s="86">
        <v>8.0000000000000002E-3</v>
      </c>
      <c r="J34" s="86">
        <v>4.7439559999999999E-2</v>
      </c>
      <c r="K34" s="317">
        <v>3.9439559999999999E-2</v>
      </c>
      <c r="L34" s="318" t="s">
        <v>146</v>
      </c>
    </row>
    <row r="35" spans="1:12" s="282" customFormat="1" ht="15" customHeight="1" x14ac:dyDescent="0.25">
      <c r="A35" s="339" t="s">
        <v>346</v>
      </c>
      <c r="B35" s="288"/>
      <c r="C35" s="288"/>
      <c r="D35" s="340">
        <v>17874.110000000004</v>
      </c>
      <c r="E35" s="340">
        <v>17465.193204040002</v>
      </c>
      <c r="F35" s="341">
        <v>-408.91679596000176</v>
      </c>
      <c r="G35" s="342">
        <v>-2.2877603190312734E-2</v>
      </c>
      <c r="H35" s="343"/>
      <c r="I35" s="340">
        <v>4755.1499999999987</v>
      </c>
      <c r="J35" s="340">
        <v>4921.0567079899984</v>
      </c>
      <c r="K35" s="341">
        <v>165.90670798999963</v>
      </c>
      <c r="L35" s="342">
        <v>3.488990000105141E-2</v>
      </c>
    </row>
    <row r="36" spans="1:12" s="287" customFormat="1" ht="15" customHeight="1" x14ac:dyDescent="0.25">
      <c r="A36" s="289" t="s">
        <v>165</v>
      </c>
      <c r="D36" s="86">
        <v>1366.1360000000009</v>
      </c>
      <c r="E36" s="86">
        <v>1330.1441020399993</v>
      </c>
      <c r="F36" s="317">
        <v>-35.991897960001552</v>
      </c>
      <c r="G36" s="318">
        <v>-2.6345764960444273E-2</v>
      </c>
      <c r="H36" s="319"/>
      <c r="I36" s="86">
        <v>1286.5110000000006</v>
      </c>
      <c r="J36" s="86">
        <v>1319.1043632199996</v>
      </c>
      <c r="K36" s="317">
        <v>32.593363219998992</v>
      </c>
      <c r="L36" s="318">
        <v>2.533469454983206E-2</v>
      </c>
    </row>
    <row r="37" spans="1:12" s="287" customFormat="1" ht="15" customHeight="1" x14ac:dyDescent="0.25">
      <c r="A37" s="289" t="s">
        <v>166</v>
      </c>
      <c r="D37" s="86">
        <v>6029.4839999999986</v>
      </c>
      <c r="E37" s="86">
        <v>5667.7876677999948</v>
      </c>
      <c r="F37" s="317">
        <v>-361.69633220000378</v>
      </c>
      <c r="G37" s="318">
        <v>-5.9987941289835756E-2</v>
      </c>
      <c r="H37" s="319"/>
      <c r="I37" s="86">
        <v>1167.9199999999989</v>
      </c>
      <c r="J37" s="86">
        <v>1160.1031132499993</v>
      </c>
      <c r="K37" s="317">
        <v>-7.8168867499996395</v>
      </c>
      <c r="L37" s="318">
        <v>-6.6929984502359652E-3</v>
      </c>
    </row>
    <row r="38" spans="1:12" s="287" customFormat="1" ht="15" customHeight="1" x14ac:dyDescent="0.25">
      <c r="A38" s="289" t="s">
        <v>334</v>
      </c>
      <c r="D38" s="86">
        <v>2840.2840000000024</v>
      </c>
      <c r="E38" s="86">
        <v>3016.7868913900029</v>
      </c>
      <c r="F38" s="317">
        <v>176.50289139000051</v>
      </c>
      <c r="G38" s="318">
        <v>6.2142691149899232E-2</v>
      </c>
      <c r="H38" s="319"/>
      <c r="I38" s="86">
        <v>478.61400000000003</v>
      </c>
      <c r="J38" s="86">
        <v>480.03382061999963</v>
      </c>
      <c r="K38" s="317">
        <v>1.419820619999598</v>
      </c>
      <c r="L38" s="318">
        <v>2.9665254672859298E-3</v>
      </c>
    </row>
    <row r="39" spans="1:12" s="287" customFormat="1" ht="15" customHeight="1" x14ac:dyDescent="0.25">
      <c r="A39" s="289" t="s">
        <v>169</v>
      </c>
      <c r="D39" s="86">
        <v>2193.1220000000012</v>
      </c>
      <c r="E39" s="86">
        <v>2491.7649620700022</v>
      </c>
      <c r="F39" s="317">
        <v>298.64296207000098</v>
      </c>
      <c r="G39" s="318">
        <v>0.13617252577376027</v>
      </c>
      <c r="H39" s="319"/>
      <c r="I39" s="86">
        <v>404.97199999999987</v>
      </c>
      <c r="J39" s="86">
        <v>288.63005575</v>
      </c>
      <c r="K39" s="317">
        <v>-116.34194424999987</v>
      </c>
      <c r="L39" s="318">
        <v>-0.28728392148099102</v>
      </c>
    </row>
    <row r="40" spans="1:12" s="287" customFormat="1" ht="15" customHeight="1" x14ac:dyDescent="0.25">
      <c r="A40" s="289" t="s">
        <v>55</v>
      </c>
      <c r="D40" s="86">
        <v>3907.9300000000003</v>
      </c>
      <c r="E40" s="86">
        <v>3744.402430650001</v>
      </c>
      <c r="F40" s="317">
        <v>-163.52756934999934</v>
      </c>
      <c r="G40" s="318">
        <v>-4.1845061029752162E-2</v>
      </c>
      <c r="H40" s="319"/>
      <c r="I40" s="86">
        <v>907.697</v>
      </c>
      <c r="J40" s="86">
        <v>922.6283127099997</v>
      </c>
      <c r="K40" s="317">
        <v>14.931312709999702</v>
      </c>
      <c r="L40" s="318">
        <v>1.6449666254267248E-2</v>
      </c>
    </row>
    <row r="41" spans="1:12" s="287" customFormat="1" ht="15" customHeight="1" x14ac:dyDescent="0.25">
      <c r="A41" s="289" t="s">
        <v>240</v>
      </c>
      <c r="D41" s="86">
        <v>1536.8520000000001</v>
      </c>
      <c r="E41" s="86">
        <v>1214.3015700900003</v>
      </c>
      <c r="F41" s="317">
        <v>-322.55042990999982</v>
      </c>
      <c r="G41" s="318">
        <v>-0.20987735312834277</v>
      </c>
      <c r="H41" s="319"/>
      <c r="I41" s="86">
        <v>509.43099999999993</v>
      </c>
      <c r="J41" s="86">
        <v>745.63416370000016</v>
      </c>
      <c r="K41" s="317">
        <v>236.20316370000023</v>
      </c>
      <c r="L41" s="318">
        <v>0.46366075817922403</v>
      </c>
    </row>
    <row r="42" spans="1:12" s="287" customFormat="1" ht="15" customHeight="1" x14ac:dyDescent="0.25">
      <c r="A42" s="289" t="s">
        <v>348</v>
      </c>
      <c r="D42" s="86">
        <v>0.30199999999999999</v>
      </c>
      <c r="E42" s="86">
        <v>5.5799999999999999E-3</v>
      </c>
      <c r="F42" s="317">
        <v>-0.29642000000000002</v>
      </c>
      <c r="G42" s="318" t="s">
        <v>146</v>
      </c>
      <c r="H42" s="319"/>
      <c r="I42" s="86">
        <v>5.0000000000000001E-3</v>
      </c>
      <c r="J42" s="86">
        <v>4.9228787399999998</v>
      </c>
      <c r="K42" s="317">
        <v>4.9178787399999999</v>
      </c>
      <c r="L42" s="318" t="s">
        <v>146</v>
      </c>
    </row>
    <row r="43" spans="1:12" s="282" customFormat="1" ht="15" customHeight="1" x14ac:dyDescent="0.25">
      <c r="A43" s="339" t="s">
        <v>347</v>
      </c>
      <c r="B43" s="288"/>
      <c r="C43" s="288"/>
      <c r="D43" s="340">
        <v>8384.0810000000001</v>
      </c>
      <c r="E43" s="340">
        <v>6823.7793560299997</v>
      </c>
      <c r="F43" s="341">
        <v>-1560.3016439700004</v>
      </c>
      <c r="G43" s="342">
        <v>-0.18610288282877996</v>
      </c>
      <c r="H43" s="343"/>
      <c r="I43" s="340">
        <v>4094.098</v>
      </c>
      <c r="J43" s="340">
        <v>3634.4455714999999</v>
      </c>
      <c r="K43" s="341">
        <v>-459.65242850000004</v>
      </c>
      <c r="L43" s="342">
        <v>-0.11227196527782191</v>
      </c>
    </row>
    <row r="44" spans="1:12" s="287" customFormat="1" ht="15" customHeight="1" x14ac:dyDescent="0.25">
      <c r="A44" s="289" t="s">
        <v>335</v>
      </c>
      <c r="D44" s="86">
        <v>3.5000000000000003E-2</v>
      </c>
      <c r="E44" s="86">
        <v>0.30023100000000003</v>
      </c>
      <c r="F44" s="317">
        <v>0.26523099999999999</v>
      </c>
      <c r="G44" s="318" t="s">
        <v>146</v>
      </c>
      <c r="H44" s="319"/>
      <c r="I44" s="86">
        <v>4094.098</v>
      </c>
      <c r="J44" s="86">
        <v>3634.4455714999999</v>
      </c>
      <c r="K44" s="317">
        <v>-459.65242850000004</v>
      </c>
      <c r="L44" s="318">
        <v>-0.11227196527782191</v>
      </c>
    </row>
    <row r="45" spans="1:12" s="287" customFormat="1" ht="15" customHeight="1" x14ac:dyDescent="0.25">
      <c r="A45" s="434" t="s">
        <v>316</v>
      </c>
      <c r="B45" s="435"/>
      <c r="C45" s="435"/>
      <c r="D45" s="436">
        <v>8384.0460000000003</v>
      </c>
      <c r="E45" s="436">
        <v>6823.4791250299995</v>
      </c>
      <c r="F45" s="437">
        <v>-1560.5668749700008</v>
      </c>
      <c r="G45" s="438">
        <v>-0.18613529493635894</v>
      </c>
      <c r="H45" s="439"/>
      <c r="I45" s="436">
        <v>0</v>
      </c>
      <c r="J45" s="436">
        <v>0</v>
      </c>
      <c r="K45" s="437">
        <v>0</v>
      </c>
      <c r="L45" s="438" t="s">
        <v>146</v>
      </c>
    </row>
    <row r="46" spans="1:12" ht="15" customHeight="1" x14ac:dyDescent="0.2">
      <c r="A46" s="82" t="s">
        <v>147</v>
      </c>
      <c r="D46" s="353"/>
      <c r="E46" s="353"/>
      <c r="G46" s="354"/>
      <c r="L46" s="354"/>
    </row>
  </sheetData>
  <printOptions horizontalCentered="1"/>
  <pageMargins left="0.23622047244094491" right="0.15748031496062992" top="0.62992125984251968" bottom="0.31496062992125984" header="0.19685039370078741" footer="0.19685039370078741"/>
  <pageSetup paperSize="9" scale="38" fitToHeight="0" orientation="portrait" r:id="rId1"/>
  <headerFooter alignWithMargins="0"/>
  <customProperties>
    <customPr name="_pios_id" r:id="rId2"/>
  </customPropertie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8F3BF-B0FE-4979-B7B5-FF6A0A362A59}">
  <sheetPr codeName="Tabelle441">
    <pageSetUpPr fitToPage="1"/>
  </sheetPr>
  <dimension ref="A1:O26"/>
  <sheetViews>
    <sheetView showGridLines="0" workbookViewId="0"/>
  </sheetViews>
  <sheetFormatPr baseColWidth="10" defaultColWidth="10" defaultRowHeight="12.75" x14ac:dyDescent="0.2"/>
  <cols>
    <col min="1" max="1" width="1.5" style="620" customWidth="1"/>
    <col min="2" max="3" width="1.5" style="575" customWidth="1"/>
    <col min="4" max="4" width="37.75" style="575" customWidth="1"/>
    <col min="5" max="8" width="8.375" style="519" customWidth="1"/>
    <col min="9" max="9" width="1.875" style="519" customWidth="1"/>
    <col min="10" max="10" width="8.375" style="519" customWidth="1"/>
    <col min="11" max="11" width="8.375" style="535" customWidth="1"/>
    <col min="12" max="13" width="8.375" style="519" customWidth="1"/>
    <col min="14" max="14" width="1.875" style="519" customWidth="1"/>
    <col min="15" max="15" width="8.375" style="519" customWidth="1"/>
    <col min="16" max="16384" width="10" style="519"/>
  </cols>
  <sheetData>
    <row r="1" spans="1:15" s="552" customFormat="1" ht="15" customHeight="1" x14ac:dyDescent="0.25">
      <c r="A1" s="552" t="s">
        <v>1891</v>
      </c>
      <c r="B1" s="631"/>
      <c r="C1" s="631"/>
      <c r="D1" s="631"/>
      <c r="K1" s="632"/>
    </row>
    <row r="2" spans="1:15" s="521" customFormat="1" ht="15" customHeight="1" x14ac:dyDescent="0.2">
      <c r="A2" s="614"/>
      <c r="B2" s="614"/>
      <c r="C2" s="614"/>
      <c r="D2" s="614"/>
      <c r="E2" s="267" t="s">
        <v>24</v>
      </c>
      <c r="F2" s="267"/>
      <c r="G2" s="267"/>
      <c r="H2" s="267"/>
      <c r="I2" s="270"/>
      <c r="J2" s="269" t="s">
        <v>25</v>
      </c>
      <c r="K2" s="269"/>
      <c r="L2" s="269"/>
      <c r="M2" s="269"/>
      <c r="N2" s="270"/>
      <c r="O2" s="269" t="s">
        <v>26</v>
      </c>
    </row>
    <row r="3" spans="1:15" s="521" customFormat="1" ht="15" customHeight="1" x14ac:dyDescent="0.2">
      <c r="A3" s="522" t="s">
        <v>27</v>
      </c>
      <c r="B3" s="522"/>
      <c r="C3" s="522"/>
      <c r="D3" s="522"/>
      <c r="E3" s="273" t="s">
        <v>29</v>
      </c>
      <c r="F3" s="274" t="s">
        <v>83</v>
      </c>
      <c r="G3" s="279" t="s">
        <v>28</v>
      </c>
      <c r="H3" s="279"/>
      <c r="I3" s="280"/>
      <c r="J3" s="277" t="s">
        <v>29</v>
      </c>
      <c r="K3" s="278" t="s">
        <v>30</v>
      </c>
      <c r="L3" s="279" t="s">
        <v>28</v>
      </c>
      <c r="M3" s="279"/>
      <c r="N3" s="280"/>
      <c r="O3" s="279" t="s">
        <v>336</v>
      </c>
    </row>
    <row r="4" spans="1:15" ht="15" customHeight="1" x14ac:dyDescent="0.2">
      <c r="A4" s="615"/>
      <c r="B4" s="615"/>
      <c r="C4" s="615"/>
      <c r="D4" s="615"/>
      <c r="E4" s="284">
        <v>2024</v>
      </c>
      <c r="F4" s="284">
        <v>2025</v>
      </c>
      <c r="G4" s="285" t="s">
        <v>32</v>
      </c>
      <c r="H4" s="285" t="s">
        <v>33</v>
      </c>
      <c r="I4" s="284"/>
      <c r="J4" s="284">
        <v>2024</v>
      </c>
      <c r="K4" s="284">
        <v>2025</v>
      </c>
      <c r="L4" s="285" t="s">
        <v>32</v>
      </c>
      <c r="M4" s="285" t="s">
        <v>33</v>
      </c>
      <c r="N4" s="284"/>
      <c r="O4" s="285" t="s">
        <v>4</v>
      </c>
    </row>
    <row r="5" spans="1:15" s="521" customFormat="1" ht="15" customHeight="1" x14ac:dyDescent="0.2">
      <c r="A5" s="621"/>
      <c r="B5" s="541" t="s">
        <v>435</v>
      </c>
      <c r="C5" s="541"/>
      <c r="D5" s="541"/>
      <c r="E5" s="543">
        <v>36279.59514089</v>
      </c>
      <c r="F5" s="543">
        <v>37173.771000000001</v>
      </c>
      <c r="G5" s="544">
        <v>894.1758591100006</v>
      </c>
      <c r="H5" s="564">
        <v>2.4646798169536188E-2</v>
      </c>
      <c r="I5" s="551"/>
      <c r="J5" s="543">
        <v>36279.595140890007</v>
      </c>
      <c r="K5" s="543">
        <v>37545.538431779998</v>
      </c>
      <c r="L5" s="544">
        <v>1265.9432908899907</v>
      </c>
      <c r="M5" s="564">
        <v>3.4894085393559759E-2</v>
      </c>
      <c r="N5" s="551"/>
      <c r="O5" s="544">
        <v>371.76743177999742</v>
      </c>
    </row>
    <row r="6" spans="1:15" ht="15" customHeight="1" x14ac:dyDescent="0.2">
      <c r="A6" s="552"/>
      <c r="B6" s="552"/>
      <c r="C6" s="552" t="s">
        <v>118</v>
      </c>
      <c r="D6" s="552"/>
      <c r="E6" s="573">
        <v>13419.044947999999</v>
      </c>
      <c r="F6" s="553">
        <v>13615.938</v>
      </c>
      <c r="G6" s="554">
        <v>196.89305200000126</v>
      </c>
      <c r="H6" s="555">
        <v>1.4672657611847884E-2</v>
      </c>
      <c r="I6" s="556"/>
      <c r="J6" s="573">
        <v>13419.044947999999</v>
      </c>
      <c r="K6" s="553">
        <v>13754.821665999998</v>
      </c>
      <c r="L6" s="554">
        <v>335.77671799999916</v>
      </c>
      <c r="M6" s="555">
        <v>2.5022400573301962E-2</v>
      </c>
      <c r="N6" s="556"/>
      <c r="O6" s="554">
        <v>138.8836659999979</v>
      </c>
    </row>
    <row r="7" spans="1:15" ht="15" customHeight="1" x14ac:dyDescent="0.2">
      <c r="A7" s="552"/>
      <c r="B7" s="552"/>
      <c r="C7" s="552" t="s">
        <v>117</v>
      </c>
      <c r="D7" s="552"/>
      <c r="E7" s="553">
        <v>20589.812146</v>
      </c>
      <c r="F7" s="553">
        <v>21131.679</v>
      </c>
      <c r="G7" s="554">
        <v>541.86685399999988</v>
      </c>
      <c r="H7" s="555">
        <v>2.6317231558873999E-2</v>
      </c>
      <c r="I7" s="556"/>
      <c r="J7" s="553">
        <v>20589.812146000004</v>
      </c>
      <c r="K7" s="553">
        <v>21358.649863000002</v>
      </c>
      <c r="L7" s="554">
        <v>768.83771699999852</v>
      </c>
      <c r="M7" s="555">
        <v>3.7340686333039663E-2</v>
      </c>
      <c r="N7" s="556"/>
      <c r="O7" s="554">
        <v>226.97086300000228</v>
      </c>
    </row>
    <row r="8" spans="1:15" ht="15" customHeight="1" x14ac:dyDescent="0.2">
      <c r="A8" s="552"/>
      <c r="B8" s="552"/>
      <c r="C8" s="552" t="s">
        <v>436</v>
      </c>
      <c r="D8" s="552"/>
      <c r="E8" s="553">
        <v>227.53442100000001</v>
      </c>
      <c r="F8" s="553">
        <v>234.273</v>
      </c>
      <c r="G8" s="554">
        <v>6.7385789999999872</v>
      </c>
      <c r="H8" s="555">
        <v>2.9615646592653366E-2</v>
      </c>
      <c r="I8" s="556"/>
      <c r="J8" s="553">
        <v>227.53442099999995</v>
      </c>
      <c r="K8" s="553">
        <v>233.77955200000002</v>
      </c>
      <c r="L8" s="554">
        <v>6.2451310000000717</v>
      </c>
      <c r="M8" s="555">
        <v>2.744697251762207E-2</v>
      </c>
      <c r="N8" s="556"/>
      <c r="O8" s="554">
        <v>-0.49344799999997235</v>
      </c>
    </row>
    <row r="9" spans="1:15" ht="15" customHeight="1" x14ac:dyDescent="0.2">
      <c r="A9" s="552"/>
      <c r="B9" s="552"/>
      <c r="C9" s="552" t="s">
        <v>437</v>
      </c>
      <c r="D9" s="552"/>
      <c r="E9" s="553">
        <v>7.25</v>
      </c>
      <c r="F9" s="553">
        <v>7.25</v>
      </c>
      <c r="G9" s="554">
        <v>0</v>
      </c>
      <c r="H9" s="555">
        <v>0</v>
      </c>
      <c r="I9" s="556"/>
      <c r="J9" s="553">
        <v>7.2500000000000009</v>
      </c>
      <c r="K9" s="553">
        <v>7.2500000000000009</v>
      </c>
      <c r="L9" s="554">
        <v>0</v>
      </c>
      <c r="M9" s="555">
        <v>0</v>
      </c>
      <c r="N9" s="556"/>
      <c r="O9" s="554">
        <v>0</v>
      </c>
    </row>
    <row r="10" spans="1:15" ht="15" customHeight="1" x14ac:dyDescent="0.2">
      <c r="A10" s="552"/>
      <c r="B10" s="552"/>
      <c r="C10" s="552" t="s">
        <v>438</v>
      </c>
      <c r="D10" s="552"/>
      <c r="E10" s="553">
        <v>69.222444859999996</v>
      </c>
      <c r="F10" s="553">
        <v>66.209999999999994</v>
      </c>
      <c r="G10" s="554">
        <v>-3.0124448600000022</v>
      </c>
      <c r="H10" s="555">
        <v>-4.3518325105282973E-2</v>
      </c>
      <c r="I10" s="556"/>
      <c r="J10" s="553">
        <v>69.222444859999996</v>
      </c>
      <c r="K10" s="553">
        <v>63.125951399999998</v>
      </c>
      <c r="L10" s="554">
        <v>-6.0964934599999978</v>
      </c>
      <c r="M10" s="555">
        <v>-8.8071050832283504E-2</v>
      </c>
      <c r="N10" s="556"/>
      <c r="O10" s="554">
        <v>-3.0840485999999956</v>
      </c>
    </row>
    <row r="11" spans="1:15" s="521" customFormat="1" ht="15" customHeight="1" x14ac:dyDescent="0.2">
      <c r="A11" s="546"/>
      <c r="B11" s="546"/>
      <c r="C11" s="552" t="s">
        <v>97</v>
      </c>
      <c r="D11" s="552"/>
      <c r="E11" s="553">
        <v>666.73118103000002</v>
      </c>
      <c r="F11" s="553">
        <v>673.42100000000005</v>
      </c>
      <c r="G11" s="554">
        <v>6.689818970000033</v>
      </c>
      <c r="H11" s="555">
        <v>1.0033757472787341E-2</v>
      </c>
      <c r="I11" s="556"/>
      <c r="J11" s="553">
        <v>666.73118103000002</v>
      </c>
      <c r="K11" s="553">
        <v>688.01834210999994</v>
      </c>
      <c r="L11" s="554">
        <v>21.287161079999919</v>
      </c>
      <c r="M11" s="555">
        <v>3.1927651931794143E-2</v>
      </c>
      <c r="N11" s="556"/>
      <c r="O11" s="554">
        <v>14.597342109999886</v>
      </c>
    </row>
    <row r="12" spans="1:15" s="521" customFormat="1" ht="15" customHeight="1" x14ac:dyDescent="0.2">
      <c r="A12" s="546"/>
      <c r="B12" s="546"/>
      <c r="C12" s="552" t="s">
        <v>439</v>
      </c>
      <c r="D12" s="552"/>
      <c r="E12" s="553">
        <v>200</v>
      </c>
      <c r="F12" s="553">
        <v>200</v>
      </c>
      <c r="G12" s="554">
        <v>0</v>
      </c>
      <c r="H12" s="555">
        <v>0</v>
      </c>
      <c r="I12" s="556"/>
      <c r="J12" s="553">
        <v>200</v>
      </c>
      <c r="K12" s="553">
        <v>200</v>
      </c>
      <c r="L12" s="554">
        <v>0</v>
      </c>
      <c r="M12" s="555">
        <v>0</v>
      </c>
      <c r="N12" s="556"/>
      <c r="O12" s="554">
        <v>0</v>
      </c>
    </row>
    <row r="13" spans="1:15" ht="15" customHeight="1" x14ac:dyDescent="0.2">
      <c r="A13" s="552"/>
      <c r="B13" s="552"/>
      <c r="C13" s="552" t="s">
        <v>136</v>
      </c>
      <c r="D13" s="552"/>
      <c r="E13" s="553">
        <v>1100</v>
      </c>
      <c r="F13" s="553">
        <v>1155</v>
      </c>
      <c r="G13" s="554">
        <v>55</v>
      </c>
      <c r="H13" s="555">
        <v>5.0000000000000044E-2</v>
      </c>
      <c r="I13" s="556"/>
      <c r="J13" s="553">
        <v>1100</v>
      </c>
      <c r="K13" s="553">
        <v>1155</v>
      </c>
      <c r="L13" s="554">
        <v>55</v>
      </c>
      <c r="M13" s="555">
        <v>5.0000000000000044E-2</v>
      </c>
      <c r="N13" s="556"/>
      <c r="O13" s="554">
        <v>0</v>
      </c>
    </row>
    <row r="14" spans="1:15" ht="15" customHeight="1" x14ac:dyDescent="0.2">
      <c r="A14" s="552"/>
      <c r="B14" s="552"/>
      <c r="C14" s="563" t="s">
        <v>440</v>
      </c>
      <c r="D14" s="552"/>
      <c r="E14" s="553">
        <v>0</v>
      </c>
      <c r="F14" s="553">
        <v>90</v>
      </c>
      <c r="G14" s="554">
        <v>90</v>
      </c>
      <c r="H14" s="555" t="s">
        <v>146</v>
      </c>
      <c r="I14" s="556"/>
      <c r="J14" s="553">
        <v>0</v>
      </c>
      <c r="K14" s="553">
        <v>84.89305727</v>
      </c>
      <c r="L14" s="554">
        <v>84.89305727</v>
      </c>
      <c r="M14" s="555" t="s">
        <v>146</v>
      </c>
      <c r="N14" s="556"/>
      <c r="O14" s="554">
        <v>-5.1069427300000001</v>
      </c>
    </row>
    <row r="15" spans="1:15" ht="15" customHeight="1" x14ac:dyDescent="0.2">
      <c r="B15" s="541" t="s">
        <v>441</v>
      </c>
      <c r="C15" s="541"/>
      <c r="D15" s="541"/>
      <c r="E15" s="543">
        <v>4955.286616039999</v>
      </c>
      <c r="F15" s="543">
        <v>5185.8249999999998</v>
      </c>
      <c r="G15" s="544">
        <v>230.53838396000083</v>
      </c>
      <c r="H15" s="564">
        <v>4.6523723413648854E-2</v>
      </c>
      <c r="I15" s="551"/>
      <c r="J15" s="543">
        <v>4955.2866160399999</v>
      </c>
      <c r="K15" s="543">
        <v>5188.3210696299993</v>
      </c>
      <c r="L15" s="544">
        <v>233.03445358999943</v>
      </c>
      <c r="M15" s="564">
        <v>4.7027441931548175E-2</v>
      </c>
      <c r="N15" s="551"/>
      <c r="O15" s="544">
        <v>2.4960696299995107</v>
      </c>
    </row>
    <row r="16" spans="1:15" ht="15" customHeight="1" x14ac:dyDescent="0.2">
      <c r="A16" s="552"/>
      <c r="B16" s="552"/>
      <c r="C16" s="552" t="s">
        <v>442</v>
      </c>
      <c r="D16" s="552"/>
      <c r="E16" s="553">
        <v>1992.222215</v>
      </c>
      <c r="F16" s="553">
        <v>2150</v>
      </c>
      <c r="G16" s="554">
        <v>157.77778499999999</v>
      </c>
      <c r="H16" s="555">
        <v>7.9196880655203472E-2</v>
      </c>
      <c r="I16" s="556"/>
      <c r="J16" s="553">
        <v>1992.2222149999998</v>
      </c>
      <c r="K16" s="553">
        <v>2088.8069377699999</v>
      </c>
      <c r="L16" s="554">
        <v>96.584722770000099</v>
      </c>
      <c r="M16" s="555">
        <v>4.8480898387130988E-2</v>
      </c>
      <c r="N16" s="556"/>
      <c r="O16" s="554">
        <v>-61.193062230000123</v>
      </c>
    </row>
    <row r="17" spans="1:15" ht="15" customHeight="1" x14ac:dyDescent="0.2">
      <c r="A17" s="552"/>
      <c r="B17" s="552"/>
      <c r="C17" s="552" t="s">
        <v>443</v>
      </c>
      <c r="D17" s="552"/>
      <c r="E17" s="553">
        <v>59.148159790000001</v>
      </c>
      <c r="F17" s="553">
        <v>65</v>
      </c>
      <c r="G17" s="554">
        <v>5.8518402099999989</v>
      </c>
      <c r="H17" s="555">
        <v>9.8935287771866554E-2</v>
      </c>
      <c r="I17" s="556"/>
      <c r="J17" s="553">
        <v>59.148159789999994</v>
      </c>
      <c r="K17" s="553">
        <v>61.822811170000008</v>
      </c>
      <c r="L17" s="554">
        <v>2.6746513800000145</v>
      </c>
      <c r="M17" s="555">
        <v>4.5219519753380455E-2</v>
      </c>
      <c r="N17" s="556"/>
      <c r="O17" s="554">
        <v>-3.1771888299999915</v>
      </c>
    </row>
    <row r="18" spans="1:15" ht="15" customHeight="1" x14ac:dyDescent="0.2">
      <c r="A18" s="552"/>
      <c r="B18" s="552"/>
      <c r="C18" s="552" t="s">
        <v>444</v>
      </c>
      <c r="D18" s="552"/>
      <c r="E18" s="553">
        <v>1318.89545226</v>
      </c>
      <c r="F18" s="553">
        <v>1385</v>
      </c>
      <c r="G18" s="554">
        <v>66.104547740000044</v>
      </c>
      <c r="H18" s="555">
        <v>5.0121143132858759E-2</v>
      </c>
      <c r="I18" s="556"/>
      <c r="J18" s="553">
        <v>1318.8954522600002</v>
      </c>
      <c r="K18" s="553">
        <v>1420.4452597</v>
      </c>
      <c r="L18" s="554">
        <v>101.54980743999977</v>
      </c>
      <c r="M18" s="555">
        <v>7.6996100991923555E-2</v>
      </c>
      <c r="N18" s="556"/>
      <c r="O18" s="554">
        <v>35.445259699999951</v>
      </c>
    </row>
    <row r="19" spans="1:15" s="521" customFormat="1" ht="15" customHeight="1" x14ac:dyDescent="0.2">
      <c r="A19" s="546"/>
      <c r="B19" s="546"/>
      <c r="C19" s="552" t="s">
        <v>445</v>
      </c>
      <c r="D19" s="552"/>
      <c r="E19" s="553">
        <v>894.62878898999998</v>
      </c>
      <c r="F19" s="553">
        <v>895.43299999999999</v>
      </c>
      <c r="G19" s="554">
        <v>0.80421101000001727</v>
      </c>
      <c r="H19" s="555">
        <v>8.98932629820548E-4</v>
      </c>
      <c r="I19" s="556"/>
      <c r="J19" s="553">
        <v>894.62878899000009</v>
      </c>
      <c r="K19" s="553">
        <v>926.85406099000011</v>
      </c>
      <c r="L19" s="554">
        <v>32.225272000000018</v>
      </c>
      <c r="M19" s="555">
        <v>3.6020830535065995E-2</v>
      </c>
      <c r="N19" s="556"/>
      <c r="O19" s="554">
        <v>31.421060990000115</v>
      </c>
    </row>
    <row r="20" spans="1:15" s="521" customFormat="1" ht="15" customHeight="1" x14ac:dyDescent="0.2">
      <c r="A20" s="546"/>
      <c r="B20" s="546"/>
      <c r="C20" s="552" t="s">
        <v>446</v>
      </c>
      <c r="D20" s="552"/>
      <c r="E20" s="553">
        <v>690.39200000000005</v>
      </c>
      <c r="F20" s="553">
        <v>690.39200000000005</v>
      </c>
      <c r="G20" s="554">
        <v>0</v>
      </c>
      <c r="H20" s="555">
        <v>0</v>
      </c>
      <c r="I20" s="556"/>
      <c r="J20" s="553">
        <v>690.39199999999994</v>
      </c>
      <c r="K20" s="553">
        <v>690.39199999999994</v>
      </c>
      <c r="L20" s="554">
        <v>0</v>
      </c>
      <c r="M20" s="555">
        <v>0</v>
      </c>
      <c r="N20" s="556"/>
      <c r="O20" s="554">
        <v>0</v>
      </c>
    </row>
    <row r="21" spans="1:15" ht="15" customHeight="1" x14ac:dyDescent="0.2">
      <c r="B21" s="541" t="s">
        <v>447</v>
      </c>
      <c r="C21" s="541"/>
      <c r="D21" s="541"/>
      <c r="E21" s="543">
        <v>2936.5870454599999</v>
      </c>
      <c r="F21" s="543">
        <v>3200</v>
      </c>
      <c r="G21" s="544">
        <v>263.4129545400001</v>
      </c>
      <c r="H21" s="564">
        <v>8.970037341383752E-2</v>
      </c>
      <c r="I21" s="551"/>
      <c r="J21" s="543">
        <v>2936.5870454599999</v>
      </c>
      <c r="K21" s="543">
        <v>3150.8014011499999</v>
      </c>
      <c r="L21" s="544">
        <v>214.21435569000005</v>
      </c>
      <c r="M21" s="564">
        <v>7.2946707308124248E-2</v>
      </c>
      <c r="N21" s="551"/>
      <c r="O21" s="544">
        <v>-49.198598850000053</v>
      </c>
    </row>
    <row r="22" spans="1:15" ht="15" customHeight="1" x14ac:dyDescent="0.2">
      <c r="A22" s="552"/>
      <c r="B22" s="552"/>
      <c r="C22" s="552" t="s">
        <v>448</v>
      </c>
      <c r="D22" s="552"/>
      <c r="E22" s="553">
        <v>2936.5870454599999</v>
      </c>
      <c r="F22" s="553">
        <v>3200</v>
      </c>
      <c r="G22" s="554">
        <v>263.4129545400001</v>
      </c>
      <c r="H22" s="555">
        <v>8.970037341383752E-2</v>
      </c>
      <c r="I22" s="556"/>
      <c r="J22" s="553">
        <v>2936.5870454599999</v>
      </c>
      <c r="K22" s="553">
        <v>3150.8014011499999</v>
      </c>
      <c r="L22" s="554">
        <v>214.21435569000005</v>
      </c>
      <c r="M22" s="555">
        <v>7.2946707308124248E-2</v>
      </c>
      <c r="N22" s="556"/>
      <c r="O22" s="554">
        <v>-49.198598850000053</v>
      </c>
    </row>
    <row r="23" spans="1:15" ht="15" customHeight="1" x14ac:dyDescent="0.2">
      <c r="B23" s="541" t="s">
        <v>181</v>
      </c>
      <c r="C23" s="541"/>
      <c r="D23" s="541"/>
      <c r="E23" s="543">
        <v>80.8</v>
      </c>
      <c r="F23" s="543">
        <v>76</v>
      </c>
      <c r="G23" s="544">
        <v>-4.7999999999999972</v>
      </c>
      <c r="H23" s="564">
        <v>-5.9405940594059348E-2</v>
      </c>
      <c r="I23" s="551"/>
      <c r="J23" s="543">
        <v>80.8</v>
      </c>
      <c r="K23" s="543">
        <v>87.239974840000002</v>
      </c>
      <c r="L23" s="544">
        <v>6.439974840000005</v>
      </c>
      <c r="M23" s="564">
        <v>7.9702658910891122E-2</v>
      </c>
      <c r="N23" s="551"/>
      <c r="O23" s="544">
        <v>11.239974840000002</v>
      </c>
    </row>
    <row r="24" spans="1:15" ht="15" customHeight="1" x14ac:dyDescent="0.2">
      <c r="A24" s="552"/>
      <c r="B24" s="552"/>
      <c r="C24" s="552" t="s">
        <v>449</v>
      </c>
      <c r="D24" s="552"/>
      <c r="E24" s="553">
        <v>80.8</v>
      </c>
      <c r="F24" s="553">
        <v>76</v>
      </c>
      <c r="G24" s="554">
        <v>-4.7999999999999972</v>
      </c>
      <c r="H24" s="555">
        <v>-5.9405940594059348E-2</v>
      </c>
      <c r="I24" s="556"/>
      <c r="J24" s="553">
        <v>80.8</v>
      </c>
      <c r="K24" s="553">
        <v>87.239974840000002</v>
      </c>
      <c r="L24" s="554">
        <v>6.439974840000005</v>
      </c>
      <c r="M24" s="555">
        <v>7.9702658910891122E-2</v>
      </c>
      <c r="N24" s="556"/>
      <c r="O24" s="554">
        <v>11.239974840000002</v>
      </c>
    </row>
    <row r="25" spans="1:15" ht="15" customHeight="1" x14ac:dyDescent="0.2">
      <c r="A25" s="567" t="s">
        <v>69</v>
      </c>
      <c r="B25" s="567"/>
      <c r="C25" s="567"/>
      <c r="D25" s="568"/>
      <c r="E25" s="569">
        <v>44252.268802390005</v>
      </c>
      <c r="F25" s="569">
        <v>45635.595999999998</v>
      </c>
      <c r="G25" s="570">
        <v>1383.3271976099932</v>
      </c>
      <c r="H25" s="571">
        <v>3.126002880863088E-2</v>
      </c>
      <c r="I25" s="572"/>
      <c r="J25" s="569">
        <v>44252.268802390012</v>
      </c>
      <c r="K25" s="569">
        <v>45971.900877399996</v>
      </c>
      <c r="L25" s="570">
        <v>1719.632075009984</v>
      </c>
      <c r="M25" s="571">
        <v>3.8859749376671804E-2</v>
      </c>
      <c r="N25" s="572"/>
      <c r="O25" s="570">
        <v>336.30487739999808</v>
      </c>
    </row>
    <row r="26" spans="1:15" ht="15" customHeight="1" x14ac:dyDescent="0.2">
      <c r="A26" s="620" t="s">
        <v>147</v>
      </c>
      <c r="B26" s="519"/>
      <c r="C26" s="519"/>
    </row>
  </sheetData>
  <pageMargins left="0.31496062992125984" right="0.31496062992125984" top="0.59055118110236227" bottom="0.19685039370078741" header="0.31496062992125984" footer="0.11811023622047245"/>
  <pageSetup paperSize="9" scale="73" orientation="portrait" r:id="rId1"/>
  <customProperties>
    <customPr name="_pios_id" r:id="rId2"/>
  </customPropertie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72A23-6DAD-40CD-BAF3-2FB32C8563CF}">
  <sheetPr codeName="Tabelle33">
    <pageSetUpPr fitToPage="1"/>
  </sheetPr>
  <dimension ref="A1:G31"/>
  <sheetViews>
    <sheetView showGridLines="0" zoomScale="85" zoomScaleNormal="85" workbookViewId="0"/>
  </sheetViews>
  <sheetFormatPr baseColWidth="10" defaultColWidth="10" defaultRowHeight="12.75" x14ac:dyDescent="0.2"/>
  <cols>
    <col min="1" max="3" width="1.5" style="575" customWidth="1"/>
    <col min="4" max="4" width="86" style="575" customWidth="1"/>
    <col min="5" max="5" width="8.375" style="519" customWidth="1"/>
    <col min="6" max="6" width="8.375" style="535" customWidth="1"/>
    <col min="7" max="7" width="8.375" style="519" customWidth="1"/>
    <col min="8" max="16384" width="10" style="519"/>
  </cols>
  <sheetData>
    <row r="1" spans="1:7" ht="15" customHeight="1" x14ac:dyDescent="0.2">
      <c r="A1" s="619" t="s">
        <v>1784</v>
      </c>
    </row>
    <row r="2" spans="1:7" s="521" customFormat="1" ht="24.95" customHeight="1" x14ac:dyDescent="0.2">
      <c r="A2" s="943"/>
      <c r="B2" s="943"/>
      <c r="C2" s="943"/>
      <c r="D2" s="943"/>
      <c r="E2" s="1092" t="s">
        <v>1</v>
      </c>
      <c r="F2" s="1095" t="s">
        <v>1742</v>
      </c>
      <c r="G2" s="1098" t="s">
        <v>929</v>
      </c>
    </row>
    <row r="3" spans="1:7" s="521" customFormat="1" ht="24.95" customHeight="1" x14ac:dyDescent="0.2">
      <c r="A3" s="47" t="s">
        <v>27</v>
      </c>
      <c r="B3" s="47"/>
      <c r="C3" s="47"/>
      <c r="D3" s="47"/>
      <c r="E3" s="1093"/>
      <c r="F3" s="1096"/>
      <c r="G3" s="1099"/>
    </row>
    <row r="4" spans="1:7" ht="24.95" customHeight="1" x14ac:dyDescent="0.2">
      <c r="A4" s="47"/>
      <c r="B4" s="47"/>
      <c r="C4" s="47"/>
      <c r="D4" s="47"/>
      <c r="E4" s="1094"/>
      <c r="F4" s="1097"/>
      <c r="G4" s="1100"/>
    </row>
    <row r="5" spans="1:7" ht="15" customHeight="1" x14ac:dyDescent="0.2">
      <c r="A5" s="524" t="s">
        <v>401</v>
      </c>
      <c r="B5" s="524"/>
      <c r="C5" s="524"/>
      <c r="D5" s="524"/>
      <c r="E5" s="964">
        <v>119736.65629906004</v>
      </c>
      <c r="F5" s="965">
        <v>120469.68456819003</v>
      </c>
      <c r="G5" s="526">
        <v>733.02826912999444</v>
      </c>
    </row>
    <row r="6" spans="1:7" ht="15" customHeight="1" x14ac:dyDescent="0.2">
      <c r="A6" s="966"/>
      <c r="B6" s="966" t="s">
        <v>402</v>
      </c>
      <c r="C6" s="530"/>
      <c r="D6" s="966"/>
      <c r="E6" s="967">
        <v>18.778592709999998</v>
      </c>
      <c r="F6" s="968">
        <v>0</v>
      </c>
      <c r="G6" s="969">
        <v>-18.778592709999998</v>
      </c>
    </row>
    <row r="7" spans="1:7" ht="15" customHeight="1" x14ac:dyDescent="0.2">
      <c r="A7" s="524" t="s">
        <v>403</v>
      </c>
      <c r="B7" s="524"/>
      <c r="C7" s="536"/>
      <c r="D7" s="524"/>
      <c r="E7" s="964">
        <v>119717.87770635003</v>
      </c>
      <c r="F7" s="965">
        <v>120469.68456819003</v>
      </c>
      <c r="G7" s="526">
        <v>751.80686183999933</v>
      </c>
    </row>
    <row r="8" spans="1:7" ht="3.95" customHeight="1" x14ac:dyDescent="0.2">
      <c r="A8" s="537"/>
      <c r="B8" s="537"/>
      <c r="C8" s="537"/>
      <c r="D8" s="537"/>
      <c r="E8" s="970"/>
      <c r="F8" s="971"/>
      <c r="G8" s="539"/>
    </row>
    <row r="9" spans="1:7" ht="15" customHeight="1" x14ac:dyDescent="0.2">
      <c r="A9" s="537"/>
      <c r="B9" s="541" t="s">
        <v>105</v>
      </c>
      <c r="C9" s="542"/>
      <c r="D9" s="541"/>
      <c r="E9" s="972">
        <v>118301.29107710003</v>
      </c>
      <c r="F9" s="662">
        <v>118970.83509932003</v>
      </c>
      <c r="G9" s="544">
        <v>669.54402221999771</v>
      </c>
    </row>
    <row r="10" spans="1:7" s="546" customFormat="1" ht="15" customHeight="1" x14ac:dyDescent="0.25">
      <c r="B10" s="547"/>
      <c r="C10" s="541" t="s">
        <v>404</v>
      </c>
      <c r="D10" s="548"/>
      <c r="E10" s="973">
        <v>62459.646147050022</v>
      </c>
      <c r="F10" s="974">
        <v>62744.921153650008</v>
      </c>
      <c r="G10" s="544">
        <v>285.27500659998623</v>
      </c>
    </row>
    <row r="11" spans="1:7" s="552" customFormat="1" ht="15" customHeight="1" x14ac:dyDescent="0.25">
      <c r="D11" s="552" t="s">
        <v>106</v>
      </c>
      <c r="E11" s="975">
        <v>5094.8713536400001</v>
      </c>
      <c r="F11" s="666">
        <v>5287.5645996799994</v>
      </c>
      <c r="G11" s="554">
        <v>192.69324603999939</v>
      </c>
    </row>
    <row r="12" spans="1:7" s="552" customFormat="1" ht="15" customHeight="1" x14ac:dyDescent="0.25">
      <c r="D12" s="552" t="s">
        <v>107</v>
      </c>
      <c r="E12" s="975">
        <v>37832.618316380001</v>
      </c>
      <c r="F12" s="666">
        <v>37848.640355259995</v>
      </c>
      <c r="G12" s="554">
        <v>16.022038879993488</v>
      </c>
    </row>
    <row r="13" spans="1:7" s="552" customFormat="1" ht="15" customHeight="1" x14ac:dyDescent="0.25">
      <c r="D13" s="552" t="s">
        <v>405</v>
      </c>
      <c r="E13" s="975">
        <v>6705.9495862599997</v>
      </c>
      <c r="F13" s="666">
        <v>6769.2764271899996</v>
      </c>
      <c r="G13" s="554">
        <v>63.326840929999889</v>
      </c>
    </row>
    <row r="14" spans="1:7" s="552" customFormat="1" ht="15" customHeight="1" x14ac:dyDescent="0.25">
      <c r="D14" s="552" t="s">
        <v>109</v>
      </c>
      <c r="E14" s="975">
        <v>11859.731741340001</v>
      </c>
      <c r="F14" s="666">
        <v>11873.29559897</v>
      </c>
      <c r="G14" s="554">
        <v>13.563857629998893</v>
      </c>
    </row>
    <row r="15" spans="1:7" s="552" customFormat="1" ht="15" customHeight="1" x14ac:dyDescent="0.25">
      <c r="A15" s="546"/>
      <c r="B15" s="546"/>
      <c r="C15" s="541" t="s">
        <v>416</v>
      </c>
      <c r="D15" s="541"/>
      <c r="E15" s="972">
        <v>55007.775734380004</v>
      </c>
      <c r="F15" s="662">
        <v>55297.491237440016</v>
      </c>
      <c r="G15" s="544">
        <v>289.71550306001154</v>
      </c>
    </row>
    <row r="16" spans="1:7" s="552" customFormat="1" ht="15" customHeight="1" x14ac:dyDescent="0.25">
      <c r="D16" s="552" t="s">
        <v>110</v>
      </c>
      <c r="E16" s="975">
        <v>40177.075671320003</v>
      </c>
      <c r="F16" s="666">
        <v>40557.677349700003</v>
      </c>
      <c r="G16" s="554">
        <v>380.60167838000052</v>
      </c>
    </row>
    <row r="17" spans="1:7" s="552" customFormat="1" ht="15" customHeight="1" x14ac:dyDescent="0.25">
      <c r="D17" s="552" t="s">
        <v>112</v>
      </c>
      <c r="E17" s="975">
        <v>3687.1594638799997</v>
      </c>
      <c r="F17" s="666">
        <v>3660.3084503700002</v>
      </c>
      <c r="G17" s="554">
        <v>-26.851013509999575</v>
      </c>
    </row>
    <row r="18" spans="1:7" s="552" customFormat="1" ht="15" customHeight="1" x14ac:dyDescent="0.25">
      <c r="D18" s="552" t="s">
        <v>428</v>
      </c>
      <c r="E18" s="975">
        <v>825.43496477000008</v>
      </c>
      <c r="F18" s="666">
        <v>762.95291461000011</v>
      </c>
      <c r="G18" s="554">
        <v>-62.482050159999972</v>
      </c>
    </row>
    <row r="19" spans="1:7" s="546" customFormat="1" ht="15" customHeight="1" x14ac:dyDescent="0.25">
      <c r="C19" s="541" t="s">
        <v>1783</v>
      </c>
      <c r="D19" s="541"/>
      <c r="E19" s="972">
        <v>833.86919567000007</v>
      </c>
      <c r="F19" s="662">
        <v>928.42270823000013</v>
      </c>
      <c r="G19" s="544">
        <v>94.553512560000058</v>
      </c>
    </row>
    <row r="20" spans="1:7" s="546" customFormat="1" ht="15" customHeight="1" x14ac:dyDescent="0.25">
      <c r="D20" s="552" t="s">
        <v>433</v>
      </c>
      <c r="E20" s="975">
        <v>131.35283285</v>
      </c>
      <c r="F20" s="666">
        <v>226.59826505999999</v>
      </c>
      <c r="G20" s="554">
        <v>95.24543220999999</v>
      </c>
    </row>
    <row r="21" spans="1:7" ht="3.95" customHeight="1" x14ac:dyDescent="0.2">
      <c r="A21" s="537"/>
      <c r="B21" s="537"/>
      <c r="C21" s="537"/>
      <c r="D21" s="537"/>
      <c r="E21" s="970"/>
      <c r="F21" s="971"/>
      <c r="G21" s="539"/>
    </row>
    <row r="22" spans="1:7" s="546" customFormat="1" ht="15" customHeight="1" x14ac:dyDescent="0.25">
      <c r="B22" s="541" t="s">
        <v>114</v>
      </c>
      <c r="C22" s="565"/>
      <c r="D22" s="541"/>
      <c r="E22" s="972">
        <v>1416.5866292499998</v>
      </c>
      <c r="F22" s="662">
        <v>1498.84946887</v>
      </c>
      <c r="G22" s="544">
        <v>82.26283962000025</v>
      </c>
    </row>
    <row r="23" spans="1:7" s="552" customFormat="1" ht="15" customHeight="1" x14ac:dyDescent="0.25">
      <c r="D23" s="552" t="s">
        <v>434</v>
      </c>
      <c r="E23" s="975">
        <v>1416.5866292499998</v>
      </c>
      <c r="F23" s="666">
        <v>1498.84946887</v>
      </c>
      <c r="G23" s="554">
        <v>82.26283962000025</v>
      </c>
    </row>
    <row r="24" spans="1:7" s="546" customFormat="1" ht="15" customHeight="1" x14ac:dyDescent="0.25">
      <c r="D24" s="552"/>
      <c r="E24" s="976"/>
      <c r="F24" s="977"/>
      <c r="G24" s="554"/>
    </row>
    <row r="25" spans="1:7" ht="15" customHeight="1" x14ac:dyDescent="0.2">
      <c r="A25" s="567" t="s">
        <v>69</v>
      </c>
      <c r="B25" s="567"/>
      <c r="C25" s="567"/>
      <c r="D25" s="568"/>
      <c r="E25" s="978">
        <v>-45971.900877399996</v>
      </c>
      <c r="F25" s="979">
        <v>-45942.766984269991</v>
      </c>
      <c r="G25" s="570">
        <v>29.133893130005163</v>
      </c>
    </row>
    <row r="26" spans="1:7" s="521" customFormat="1" ht="15" customHeight="1" x14ac:dyDescent="0.2">
      <c r="B26" s="541" t="s">
        <v>435</v>
      </c>
      <c r="C26" s="541"/>
      <c r="D26" s="541"/>
      <c r="E26" s="972">
        <v>-37545.538431779998</v>
      </c>
      <c r="F26" s="662">
        <v>-37546.045723779993</v>
      </c>
      <c r="G26" s="544">
        <v>-0.50729199999477714</v>
      </c>
    </row>
    <row r="27" spans="1:7" ht="15" customHeight="1" x14ac:dyDescent="0.2">
      <c r="A27" s="519"/>
      <c r="B27" s="541" t="s">
        <v>441</v>
      </c>
      <c r="C27" s="541"/>
      <c r="D27" s="541"/>
      <c r="E27" s="972">
        <v>-5188.3210696299993</v>
      </c>
      <c r="F27" s="662">
        <v>-5163.843956499999</v>
      </c>
      <c r="G27" s="544">
        <v>24.477113130000362</v>
      </c>
    </row>
    <row r="28" spans="1:7" ht="15" customHeight="1" x14ac:dyDescent="0.2">
      <c r="A28" s="519"/>
      <c r="B28" s="541" t="s">
        <v>447</v>
      </c>
      <c r="C28" s="541"/>
      <c r="D28" s="541"/>
      <c r="E28" s="972">
        <v>-3150.8014011499999</v>
      </c>
      <c r="F28" s="662">
        <v>-3145.6373291499999</v>
      </c>
      <c r="G28" s="544">
        <v>5.1640720000000329</v>
      </c>
    </row>
    <row r="29" spans="1:7" ht="15" customHeight="1" x14ac:dyDescent="0.2">
      <c r="A29" s="552"/>
      <c r="B29" s="552"/>
      <c r="C29" s="552" t="s">
        <v>448</v>
      </c>
      <c r="D29" s="552"/>
      <c r="E29" s="975">
        <v>-3150.8014011499999</v>
      </c>
      <c r="F29" s="666">
        <v>-3145.6373291499999</v>
      </c>
      <c r="G29" s="554">
        <v>5.1640720000000329</v>
      </c>
    </row>
    <row r="30" spans="1:7" ht="15" customHeight="1" x14ac:dyDescent="0.2">
      <c r="A30" s="519"/>
      <c r="B30" s="541" t="s">
        <v>181</v>
      </c>
      <c r="C30" s="541"/>
      <c r="D30" s="541"/>
      <c r="E30" s="972">
        <v>-87.239974840000002</v>
      </c>
      <c r="F30" s="662">
        <v>-87.239974840000002</v>
      </c>
      <c r="G30" s="544">
        <v>0</v>
      </c>
    </row>
    <row r="31" spans="1:7" s="574" customFormat="1" ht="15" customHeight="1" x14ac:dyDescent="0.2">
      <c r="A31" s="567" t="s">
        <v>450</v>
      </c>
      <c r="B31" s="567"/>
      <c r="C31" s="567"/>
      <c r="D31" s="567"/>
      <c r="E31" s="978">
        <v>73764.755421660026</v>
      </c>
      <c r="F31" s="979">
        <v>74526.917583920032</v>
      </c>
      <c r="G31" s="570">
        <v>762.16216226000688</v>
      </c>
    </row>
  </sheetData>
  <mergeCells count="3">
    <mergeCell ref="E2:E4"/>
    <mergeCell ref="F2:F4"/>
    <mergeCell ref="G2:G4"/>
  </mergeCells>
  <pageMargins left="0.31496062992125984" right="0.31496062992125984" top="0.59055118110236227" bottom="0.19685039370078741" header="0.31496062992125984" footer="0.11811023622047245"/>
  <pageSetup paperSize="9" scale="77" orientation="portrait" r:id="rId1"/>
  <customProperties>
    <customPr name="_pios_id" r:id="rId2"/>
  </customPropertie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B66DB-02A6-4682-B0C4-E0AAE4B3E780}">
  <sheetPr codeName="Tabelle45">
    <pageSetUpPr fitToPage="1"/>
  </sheetPr>
  <dimension ref="A1:M9"/>
  <sheetViews>
    <sheetView showGridLines="0" zoomScaleNormal="100" workbookViewId="0"/>
  </sheetViews>
  <sheetFormatPr baseColWidth="10" defaultColWidth="10" defaultRowHeight="12.75" x14ac:dyDescent="0.2"/>
  <cols>
    <col min="1" max="3" width="1.5" style="575" customWidth="1"/>
    <col min="4" max="4" width="38.125" style="575" customWidth="1"/>
    <col min="5" max="8" width="7.75" style="519" customWidth="1"/>
    <col min="9" max="9" width="1.875" style="519" customWidth="1"/>
    <col min="10" max="10" width="7.75" style="519" customWidth="1"/>
    <col min="11" max="11" width="7.75" style="535" customWidth="1"/>
    <col min="12" max="13" width="7.75" style="519" customWidth="1"/>
    <col min="14" max="16384" width="10" style="519"/>
  </cols>
  <sheetData>
    <row r="1" spans="1:13" s="552" customFormat="1" ht="15" customHeight="1" x14ac:dyDescent="0.25">
      <c r="A1" s="552" t="s">
        <v>1738</v>
      </c>
      <c r="B1" s="631"/>
      <c r="C1" s="631"/>
      <c r="D1" s="631"/>
      <c r="K1" s="632"/>
    </row>
    <row r="2" spans="1:13" s="521" customFormat="1" ht="15" customHeight="1" x14ac:dyDescent="0.2">
      <c r="A2" s="1091" t="s">
        <v>27</v>
      </c>
      <c r="B2" s="1091"/>
      <c r="C2" s="1091"/>
      <c r="D2" s="1091"/>
      <c r="E2" s="939" t="s">
        <v>24</v>
      </c>
      <c r="F2" s="939"/>
      <c r="G2" s="939"/>
      <c r="H2" s="939"/>
      <c r="I2" s="101"/>
      <c r="J2" s="939" t="s">
        <v>25</v>
      </c>
      <c r="K2" s="939"/>
      <c r="L2" s="939"/>
      <c r="M2" s="939"/>
    </row>
    <row r="3" spans="1:13" s="521" customFormat="1" ht="15" customHeight="1" x14ac:dyDescent="0.2">
      <c r="A3" s="1101"/>
      <c r="B3" s="1101"/>
      <c r="C3" s="1101"/>
      <c r="D3" s="1101"/>
      <c r="E3" s="940" t="s">
        <v>29</v>
      </c>
      <c r="F3" s="940" t="s">
        <v>83</v>
      </c>
      <c r="G3" s="102" t="s">
        <v>28</v>
      </c>
      <c r="H3" s="102"/>
      <c r="I3" s="100"/>
      <c r="J3" s="96" t="s">
        <v>29</v>
      </c>
      <c r="K3" s="96" t="s">
        <v>30</v>
      </c>
      <c r="L3" s="102" t="s">
        <v>28</v>
      </c>
      <c r="M3" s="102"/>
    </row>
    <row r="4" spans="1:13" ht="15" customHeight="1" x14ac:dyDescent="0.2">
      <c r="A4" s="1102"/>
      <c r="B4" s="1102"/>
      <c r="C4" s="1102"/>
      <c r="D4" s="1102"/>
      <c r="E4" s="941">
        <v>2024</v>
      </c>
      <c r="F4" s="941">
        <v>2025</v>
      </c>
      <c r="G4" s="942" t="s">
        <v>32</v>
      </c>
      <c r="H4" s="942" t="s">
        <v>33</v>
      </c>
      <c r="I4" s="941"/>
      <c r="J4" s="941">
        <v>2024</v>
      </c>
      <c r="K4" s="941">
        <v>2025</v>
      </c>
      <c r="L4" s="942" t="s">
        <v>32</v>
      </c>
      <c r="M4" s="942" t="s">
        <v>33</v>
      </c>
    </row>
    <row r="5" spans="1:13" s="521" customFormat="1" ht="15" customHeight="1" x14ac:dyDescent="0.2">
      <c r="A5" s="661" t="s">
        <v>881</v>
      </c>
      <c r="B5" s="661"/>
      <c r="C5" s="661"/>
      <c r="D5" s="661"/>
      <c r="E5" s="662">
        <v>623.16269270999999</v>
      </c>
      <c r="F5" s="662">
        <v>615.1</v>
      </c>
      <c r="G5" s="663">
        <v>-8.0626927099999648</v>
      </c>
      <c r="H5" s="664">
        <v>7.9664797584932945E-3</v>
      </c>
      <c r="I5" s="551"/>
      <c r="J5" s="662">
        <v>623.16269270999999</v>
      </c>
      <c r="K5" s="662">
        <v>316.33429316000002</v>
      </c>
      <c r="L5" s="663">
        <v>-306.82839954999997</v>
      </c>
      <c r="M5" s="664">
        <v>0.33387890801112641</v>
      </c>
    </row>
    <row r="6" spans="1:13" s="552" customFormat="1" ht="15" customHeight="1" x14ac:dyDescent="0.25">
      <c r="A6" s="665"/>
      <c r="B6" s="665"/>
      <c r="C6" s="665"/>
      <c r="D6" s="665" t="s">
        <v>882</v>
      </c>
      <c r="E6" s="666">
        <v>280.98665037000001</v>
      </c>
      <c r="F6" s="666">
        <v>51</v>
      </c>
      <c r="G6" s="667">
        <v>-229.98665037000001</v>
      </c>
      <c r="H6" s="668">
        <v>-0.61825027931864507</v>
      </c>
      <c r="I6" s="556"/>
      <c r="J6" s="666">
        <v>280.98665037000001</v>
      </c>
      <c r="K6" s="666">
        <v>9.9037089999999994E-2</v>
      </c>
      <c r="L6" s="667">
        <v>-280.88761327999998</v>
      </c>
      <c r="M6" s="668">
        <v>7.3159901247499004</v>
      </c>
    </row>
    <row r="7" spans="1:13" s="552" customFormat="1" ht="15" customHeight="1" x14ac:dyDescent="0.25">
      <c r="A7" s="665"/>
      <c r="B7" s="665"/>
      <c r="C7" s="665"/>
      <c r="D7" s="665" t="s">
        <v>883</v>
      </c>
      <c r="E7" s="666">
        <v>287.25231549</v>
      </c>
      <c r="F7" s="666">
        <v>514</v>
      </c>
      <c r="G7" s="667">
        <v>226.74768451</v>
      </c>
      <c r="H7" s="668">
        <v>0.53996540115074221</v>
      </c>
      <c r="I7" s="556"/>
      <c r="J7" s="666">
        <v>287.25231549</v>
      </c>
      <c r="K7" s="666">
        <v>299.31106087000001</v>
      </c>
      <c r="L7" s="667">
        <v>12.058745380000005</v>
      </c>
      <c r="M7" s="668">
        <v>-9.1532831034690343E-2</v>
      </c>
    </row>
    <row r="8" spans="1:13" s="552" customFormat="1" ht="15" customHeight="1" x14ac:dyDescent="0.25">
      <c r="A8" s="665"/>
      <c r="B8" s="665"/>
      <c r="C8" s="665"/>
      <c r="D8" s="665" t="s">
        <v>884</v>
      </c>
      <c r="E8" s="666">
        <v>54.923726850000001</v>
      </c>
      <c r="F8" s="666">
        <v>50.1</v>
      </c>
      <c r="G8" s="667">
        <v>-4.8237268499999999</v>
      </c>
      <c r="H8" s="668">
        <v>-0.1413119611110436</v>
      </c>
      <c r="I8" s="556"/>
      <c r="J8" s="666">
        <v>54.923726850000001</v>
      </c>
      <c r="K8" s="666">
        <v>16.9241952</v>
      </c>
      <c r="L8" s="667">
        <v>-37.999531650000002</v>
      </c>
      <c r="M8" s="668">
        <v>-0.14763311065694673</v>
      </c>
    </row>
    <row r="9" spans="1:13" s="521" customFormat="1" ht="15" customHeight="1" x14ac:dyDescent="0.2">
      <c r="A9" s="669" t="s">
        <v>885</v>
      </c>
      <c r="B9" s="669"/>
      <c r="C9" s="669"/>
      <c r="D9" s="669"/>
      <c r="E9" s="670">
        <v>623.16269270999999</v>
      </c>
      <c r="F9" s="670">
        <v>615.1</v>
      </c>
      <c r="G9" s="671">
        <v>-8.0626927099999648</v>
      </c>
      <c r="H9" s="672">
        <v>7.9664797584932945E-3</v>
      </c>
      <c r="I9" s="673"/>
      <c r="J9" s="670">
        <v>623.16269270999999</v>
      </c>
      <c r="K9" s="670">
        <v>316.33429316000002</v>
      </c>
      <c r="L9" s="671">
        <v>-306.82839954999997</v>
      </c>
      <c r="M9" s="672">
        <v>0.33387890801112641</v>
      </c>
    </row>
  </sheetData>
  <mergeCells count="1">
    <mergeCell ref="A2:D4"/>
  </mergeCells>
  <pageMargins left="0.31496062992125984" right="0.31496062992125984" top="0.59055118110236227" bottom="0.19685039370078741" header="0.31496062992125984" footer="0.11811023622047245"/>
  <pageSetup paperSize="9" scale="67" orientation="portrait" r:id="rId1"/>
  <customProperties>
    <customPr name="_pios_id" r:id="rId2"/>
  </customPropertie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B539E-A86D-4D23-B0DE-F8C6F3224BA6}">
  <sheetPr codeName="Tabelle46">
    <pageSetUpPr fitToPage="1"/>
  </sheetPr>
  <dimension ref="A1:M5"/>
  <sheetViews>
    <sheetView showGridLines="0" zoomScaleNormal="100" workbookViewId="0"/>
  </sheetViews>
  <sheetFormatPr baseColWidth="10" defaultColWidth="10" defaultRowHeight="12.75" x14ac:dyDescent="0.2"/>
  <cols>
    <col min="1" max="3" width="1.5" style="575" customWidth="1"/>
    <col min="4" max="4" width="38.125" style="575" customWidth="1"/>
    <col min="5" max="8" width="7.75" style="519" customWidth="1"/>
    <col min="9" max="9" width="1.875" style="519" customWidth="1"/>
    <col min="10" max="10" width="7.75" style="519" customWidth="1"/>
    <col min="11" max="11" width="7.75" style="535" customWidth="1"/>
    <col min="12" max="13" width="7.75" style="519" customWidth="1"/>
    <col min="14" max="16384" width="10" style="519"/>
  </cols>
  <sheetData>
    <row r="1" spans="1:13" ht="15" customHeight="1" x14ac:dyDescent="0.2">
      <c r="A1" s="552" t="s">
        <v>1739</v>
      </c>
    </row>
    <row r="2" spans="1:13" ht="15" customHeight="1" x14ac:dyDescent="0.2">
      <c r="A2" s="1091" t="s">
        <v>27</v>
      </c>
      <c r="B2" s="1091"/>
      <c r="C2" s="1091"/>
      <c r="D2" s="1091"/>
      <c r="E2" s="939" t="s">
        <v>24</v>
      </c>
      <c r="F2" s="939"/>
      <c r="G2" s="939"/>
      <c r="H2" s="939"/>
      <c r="I2" s="101"/>
      <c r="J2" s="939" t="s">
        <v>25</v>
      </c>
      <c r="K2" s="939"/>
      <c r="L2" s="939"/>
      <c r="M2" s="939"/>
    </row>
    <row r="3" spans="1:13" ht="15" customHeight="1" x14ac:dyDescent="0.2">
      <c r="A3" s="1101"/>
      <c r="B3" s="1101"/>
      <c r="C3" s="1101"/>
      <c r="D3" s="1101"/>
      <c r="E3" s="940" t="s">
        <v>29</v>
      </c>
      <c r="F3" s="940" t="s">
        <v>83</v>
      </c>
      <c r="G3" s="102" t="s">
        <v>28</v>
      </c>
      <c r="H3" s="102"/>
      <c r="I3" s="100"/>
      <c r="J3" s="96" t="s">
        <v>29</v>
      </c>
      <c r="K3" s="96" t="s">
        <v>30</v>
      </c>
      <c r="L3" s="102" t="s">
        <v>28</v>
      </c>
      <c r="M3" s="102"/>
    </row>
    <row r="4" spans="1:13" ht="15" customHeight="1" x14ac:dyDescent="0.2">
      <c r="A4" s="1102"/>
      <c r="B4" s="1102"/>
      <c r="C4" s="1102"/>
      <c r="D4" s="1102"/>
      <c r="E4" s="941">
        <v>2024</v>
      </c>
      <c r="F4" s="941">
        <v>2025</v>
      </c>
      <c r="G4" s="942" t="s">
        <v>32</v>
      </c>
      <c r="H4" s="942" t="s">
        <v>33</v>
      </c>
      <c r="I4" s="941"/>
      <c r="J4" s="941">
        <v>2024</v>
      </c>
      <c r="K4" s="941">
        <v>2025</v>
      </c>
      <c r="L4" s="942" t="s">
        <v>32</v>
      </c>
      <c r="M4" s="942" t="s">
        <v>33</v>
      </c>
    </row>
    <row r="5" spans="1:13" ht="15" customHeight="1" x14ac:dyDescent="0.2">
      <c r="A5" s="661" t="s">
        <v>886</v>
      </c>
      <c r="B5" s="661"/>
      <c r="C5" s="661"/>
      <c r="D5" s="661"/>
      <c r="E5" s="662"/>
      <c r="F5" s="662"/>
      <c r="G5" s="663"/>
      <c r="H5" s="664"/>
      <c r="I5" s="674"/>
      <c r="J5" s="974">
        <v>0</v>
      </c>
      <c r="K5" s="662">
        <v>31.222625560000001</v>
      </c>
      <c r="L5" s="663">
        <v>31.222625560000001</v>
      </c>
      <c r="M5" s="664"/>
    </row>
  </sheetData>
  <mergeCells count="1">
    <mergeCell ref="A2:D4"/>
  </mergeCells>
  <pageMargins left="0.31496062992125984" right="0.31496062992125984" top="0.59055118110236227" bottom="0.19685039370078741" header="0.31496062992125984" footer="0.11811023622047245"/>
  <pageSetup paperSize="9" scale="67" orientation="portrait" r:id="rId1"/>
  <customProperties>
    <customPr name="_pios_id" r:id="rId2"/>
  </customPropertie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50FA1-8007-475B-8AF9-BA0EF7D2DB17}">
  <sheetPr codeName="Tabelle17"/>
  <dimension ref="A1:M50"/>
  <sheetViews>
    <sheetView showGridLines="0" workbookViewId="0"/>
  </sheetViews>
  <sheetFormatPr baseColWidth="10" defaultRowHeight="12.75" x14ac:dyDescent="0.2"/>
  <cols>
    <col min="1" max="1" width="3.75" style="778" bestFit="1" customWidth="1"/>
    <col min="2" max="2" width="39.75" style="778" customWidth="1"/>
    <col min="3" max="5" width="15.25" style="778" customWidth="1"/>
    <col min="6" max="6" width="2.375" style="778" customWidth="1"/>
    <col min="7" max="16384" width="11" style="778"/>
  </cols>
  <sheetData>
    <row r="1" spans="1:9" x14ac:dyDescent="0.2">
      <c r="A1" s="287" t="s">
        <v>1892</v>
      </c>
      <c r="B1" s="777"/>
    </row>
    <row r="2" spans="1:9" ht="4.5" customHeight="1" x14ac:dyDescent="0.2">
      <c r="A2" s="780"/>
      <c r="B2" s="780"/>
      <c r="C2" s="779"/>
      <c r="D2" s="779"/>
      <c r="E2" s="779"/>
    </row>
    <row r="3" spans="1:9" s="784" customFormat="1" ht="18.75" customHeight="1" x14ac:dyDescent="0.2">
      <c r="A3" s="1103" t="s">
        <v>32</v>
      </c>
      <c r="B3" s="1104"/>
      <c r="C3" s="781" t="s">
        <v>974</v>
      </c>
      <c r="D3" s="781" t="s">
        <v>975</v>
      </c>
      <c r="E3" s="781" t="s">
        <v>28</v>
      </c>
      <c r="F3" s="782"/>
      <c r="G3" s="783"/>
      <c r="H3" s="783"/>
      <c r="I3" s="783"/>
    </row>
    <row r="4" spans="1:9" s="788" customFormat="1" ht="15" customHeight="1" x14ac:dyDescent="0.2">
      <c r="A4" s="785" t="s">
        <v>343</v>
      </c>
      <c r="B4" s="786"/>
      <c r="C4" s="787">
        <v>2415372644.4700003</v>
      </c>
      <c r="D4" s="787">
        <v>2200168357.5700006</v>
      </c>
      <c r="E4" s="787">
        <v>-215204286.89999962</v>
      </c>
    </row>
    <row r="5" spans="1:9" ht="15" customHeight="1" x14ac:dyDescent="0.2">
      <c r="A5" s="789" t="s">
        <v>976</v>
      </c>
      <c r="B5" s="790" t="s">
        <v>350</v>
      </c>
      <c r="C5" s="791">
        <v>6579545.2400000002</v>
      </c>
      <c r="D5" s="791">
        <v>6579545.2400000002</v>
      </c>
      <c r="E5" s="791">
        <v>0</v>
      </c>
    </row>
    <row r="6" spans="1:9" ht="15" customHeight="1" x14ac:dyDescent="0.2">
      <c r="A6" s="789" t="s">
        <v>977</v>
      </c>
      <c r="B6" s="790" t="s">
        <v>351</v>
      </c>
      <c r="C6" s="791">
        <v>84069210.600000009</v>
      </c>
      <c r="D6" s="791">
        <v>108963040.32000001</v>
      </c>
      <c r="E6" s="791">
        <v>24893829.719999999</v>
      </c>
    </row>
    <row r="7" spans="1:9" ht="15" customHeight="1" x14ac:dyDescent="0.2">
      <c r="A7" s="789" t="s">
        <v>978</v>
      </c>
      <c r="B7" s="790" t="s">
        <v>352</v>
      </c>
      <c r="C7" s="791">
        <v>644567.27</v>
      </c>
      <c r="D7" s="791">
        <v>1182782.97</v>
      </c>
      <c r="E7" s="791">
        <v>538215.69999999995</v>
      </c>
    </row>
    <row r="8" spans="1:9" ht="15" customHeight="1" x14ac:dyDescent="0.2">
      <c r="A8" s="789" t="s">
        <v>979</v>
      </c>
      <c r="B8" s="790" t="s">
        <v>353</v>
      </c>
      <c r="C8" s="791">
        <v>1096210.01</v>
      </c>
      <c r="D8" s="791">
        <v>2389061.0099999998</v>
      </c>
      <c r="E8" s="791">
        <v>1292850.9999999998</v>
      </c>
    </row>
    <row r="9" spans="1:9" ht="15" customHeight="1" x14ac:dyDescent="0.2">
      <c r="A9" s="789" t="s">
        <v>980</v>
      </c>
      <c r="B9" s="790" t="s">
        <v>354</v>
      </c>
      <c r="C9" s="791">
        <v>2362083.2999999998</v>
      </c>
      <c r="D9" s="791">
        <v>2139828.23</v>
      </c>
      <c r="E9" s="791">
        <v>-222255.06999999983</v>
      </c>
    </row>
    <row r="10" spans="1:9" ht="15" customHeight="1" x14ac:dyDescent="0.2">
      <c r="A10" s="789" t="s">
        <v>981</v>
      </c>
      <c r="B10" s="790" t="s">
        <v>355</v>
      </c>
      <c r="C10" s="791">
        <v>2124510.85</v>
      </c>
      <c r="D10" s="791">
        <v>3891781.4000000004</v>
      </c>
      <c r="E10" s="791">
        <v>1767270.5500000003</v>
      </c>
    </row>
    <row r="11" spans="1:9" ht="15" customHeight="1" x14ac:dyDescent="0.2">
      <c r="A11" s="792">
        <v>10</v>
      </c>
      <c r="B11" s="790" t="s">
        <v>982</v>
      </c>
      <c r="C11" s="791">
        <v>133214845.45000002</v>
      </c>
      <c r="D11" s="791">
        <v>123004632.49000002</v>
      </c>
      <c r="E11" s="791">
        <v>-10210212.959999993</v>
      </c>
    </row>
    <row r="12" spans="1:9" ht="15" customHeight="1" x14ac:dyDescent="0.2">
      <c r="A12" s="792">
        <v>11</v>
      </c>
      <c r="B12" s="790" t="s">
        <v>357</v>
      </c>
      <c r="C12" s="791">
        <v>193261926.92000002</v>
      </c>
      <c r="D12" s="791">
        <v>160304240.21000004</v>
      </c>
      <c r="E12" s="791">
        <v>-32957686.709999979</v>
      </c>
    </row>
    <row r="13" spans="1:9" ht="15" customHeight="1" x14ac:dyDescent="0.2">
      <c r="A13" s="792">
        <v>12</v>
      </c>
      <c r="B13" s="790" t="s">
        <v>358</v>
      </c>
      <c r="C13" s="791">
        <v>43415763.539999999</v>
      </c>
      <c r="D13" s="791">
        <v>73679772.109999999</v>
      </c>
      <c r="E13" s="791">
        <v>30264008.57</v>
      </c>
    </row>
    <row r="14" spans="1:9" ht="15" customHeight="1" x14ac:dyDescent="0.2">
      <c r="A14" s="792">
        <v>13</v>
      </c>
      <c r="B14" s="790" t="s">
        <v>359</v>
      </c>
      <c r="C14" s="791">
        <v>318244187.99999994</v>
      </c>
      <c r="D14" s="791">
        <v>297405463.42999995</v>
      </c>
      <c r="E14" s="791">
        <v>-20838724.569999993</v>
      </c>
    </row>
    <row r="15" spans="1:9" ht="15" customHeight="1" x14ac:dyDescent="0.2">
      <c r="A15" s="792">
        <v>14</v>
      </c>
      <c r="B15" s="790" t="s">
        <v>360</v>
      </c>
      <c r="C15" s="791">
        <v>78866142.439999998</v>
      </c>
      <c r="D15" s="791">
        <v>85687824.340000004</v>
      </c>
      <c r="E15" s="791">
        <v>6821681.900000006</v>
      </c>
    </row>
    <row r="16" spans="1:9" ht="15" customHeight="1" x14ac:dyDescent="0.2">
      <c r="A16" s="792">
        <v>15</v>
      </c>
      <c r="B16" s="790" t="s">
        <v>361</v>
      </c>
      <c r="C16" s="791">
        <v>1029133278.1400001</v>
      </c>
      <c r="D16" s="791">
        <v>395024142.12000012</v>
      </c>
      <c r="E16" s="791">
        <v>-634109136.01999998</v>
      </c>
      <c r="H16" s="793"/>
    </row>
    <row r="17" spans="1:6" s="788" customFormat="1" ht="15" customHeight="1" x14ac:dyDescent="0.2">
      <c r="A17" s="792">
        <v>16</v>
      </c>
      <c r="B17" s="790" t="s">
        <v>362</v>
      </c>
      <c r="C17" s="791">
        <v>2409908.59</v>
      </c>
      <c r="D17" s="791">
        <v>2413043.65</v>
      </c>
      <c r="E17" s="791">
        <v>3135.0600000000559</v>
      </c>
    </row>
    <row r="18" spans="1:6" s="788" customFormat="1" ht="15" customHeight="1" x14ac:dyDescent="0.2">
      <c r="A18" s="792">
        <v>17</v>
      </c>
      <c r="B18" s="790" t="s">
        <v>386</v>
      </c>
      <c r="C18" s="791">
        <v>100152535.06999998</v>
      </c>
      <c r="D18" s="791">
        <v>762868115.76999986</v>
      </c>
      <c r="E18" s="791">
        <v>662715580.69999993</v>
      </c>
    </row>
    <row r="19" spans="1:6" s="788" customFormat="1" ht="15" customHeight="1" x14ac:dyDescent="0.2">
      <c r="A19" s="792">
        <v>18</v>
      </c>
      <c r="B19" s="790" t="s">
        <v>364</v>
      </c>
      <c r="C19" s="791">
        <v>419797929.05000001</v>
      </c>
      <c r="D19" s="791">
        <v>174635084.27999997</v>
      </c>
      <c r="E19" s="791">
        <v>-245162844.77000004</v>
      </c>
    </row>
    <row r="20" spans="1:6" s="788" customFormat="1" ht="15" customHeight="1" x14ac:dyDescent="0.2">
      <c r="A20" s="794" t="s">
        <v>344</v>
      </c>
      <c r="B20" s="795"/>
      <c r="C20" s="796">
        <v>1521153134.7600002</v>
      </c>
      <c r="D20" s="796">
        <v>1646540804.7800002</v>
      </c>
      <c r="E20" s="796">
        <v>125387670.01999998</v>
      </c>
      <c r="F20" s="797"/>
    </row>
    <row r="21" spans="1:6" ht="15" customHeight="1" x14ac:dyDescent="0.2">
      <c r="A21" s="792">
        <v>20</v>
      </c>
      <c r="B21" s="798" t="s">
        <v>365</v>
      </c>
      <c r="C21" s="791">
        <v>145710612.03999999</v>
      </c>
      <c r="D21" s="791">
        <v>90471139.530000001</v>
      </c>
      <c r="E21" s="791">
        <v>-55239472.50999999</v>
      </c>
    </row>
    <row r="22" spans="1:6" ht="15" customHeight="1" x14ac:dyDescent="0.2">
      <c r="A22" s="792">
        <v>21</v>
      </c>
      <c r="B22" s="798" t="s">
        <v>366</v>
      </c>
      <c r="C22" s="791">
        <v>456624612.35000002</v>
      </c>
      <c r="D22" s="791">
        <v>511673770.03000003</v>
      </c>
      <c r="E22" s="791">
        <v>55049157.680000007</v>
      </c>
    </row>
    <row r="23" spans="1:6" ht="15" customHeight="1" x14ac:dyDescent="0.2">
      <c r="A23" s="792">
        <v>22</v>
      </c>
      <c r="B23" s="798" t="s">
        <v>367</v>
      </c>
      <c r="C23" s="791">
        <v>0</v>
      </c>
      <c r="D23" s="791">
        <v>0</v>
      </c>
      <c r="E23" s="791">
        <v>0</v>
      </c>
    </row>
    <row r="24" spans="1:6" s="788" customFormat="1" ht="15" customHeight="1" x14ac:dyDescent="0.2">
      <c r="A24" s="792">
        <v>23</v>
      </c>
      <c r="B24" s="798" t="s">
        <v>368</v>
      </c>
      <c r="C24" s="791">
        <v>682539721.00999999</v>
      </c>
      <c r="D24" s="791">
        <v>788997487.81999993</v>
      </c>
      <c r="E24" s="791">
        <v>106457766.80999994</v>
      </c>
    </row>
    <row r="25" spans="1:6" ht="15" customHeight="1" x14ac:dyDescent="0.2">
      <c r="A25" s="792">
        <v>24</v>
      </c>
      <c r="B25" s="798" t="s">
        <v>369</v>
      </c>
      <c r="C25" s="791">
        <v>199387057.21000001</v>
      </c>
      <c r="D25" s="791">
        <v>214583689.76000002</v>
      </c>
      <c r="E25" s="791">
        <v>15196632.550000012</v>
      </c>
    </row>
    <row r="26" spans="1:6" ht="15" customHeight="1" x14ac:dyDescent="0.2">
      <c r="A26" s="792">
        <v>25</v>
      </c>
      <c r="B26" s="798" t="s">
        <v>370</v>
      </c>
      <c r="C26" s="791">
        <v>36891132.149999999</v>
      </c>
      <c r="D26" s="791">
        <v>40814717.640000001</v>
      </c>
      <c r="E26" s="791">
        <v>3923585.4900000021</v>
      </c>
    </row>
    <row r="27" spans="1:6" s="788" customFormat="1" ht="15" customHeight="1" x14ac:dyDescent="0.2">
      <c r="A27" s="794" t="s">
        <v>345</v>
      </c>
      <c r="B27" s="795"/>
      <c r="C27" s="796">
        <v>2563053827.3600001</v>
      </c>
      <c r="D27" s="796">
        <v>2424155712.6500001</v>
      </c>
      <c r="E27" s="796">
        <v>-138898114.71000004</v>
      </c>
    </row>
    <row r="28" spans="1:6" s="788" customFormat="1" ht="15" customHeight="1" x14ac:dyDescent="0.2">
      <c r="A28" s="792">
        <v>30</v>
      </c>
      <c r="B28" s="798" t="s">
        <v>371</v>
      </c>
      <c r="C28" s="791">
        <v>836108224.62</v>
      </c>
      <c r="D28" s="791">
        <v>598149709.50999999</v>
      </c>
      <c r="E28" s="791">
        <v>-237958515.11000001</v>
      </c>
    </row>
    <row r="29" spans="1:6" s="788" customFormat="1" ht="15" customHeight="1" x14ac:dyDescent="0.2">
      <c r="A29" s="792">
        <v>31</v>
      </c>
      <c r="B29" s="798" t="s">
        <v>372</v>
      </c>
      <c r="C29" s="791">
        <v>856309510.12</v>
      </c>
      <c r="D29" s="791">
        <v>966905112.87</v>
      </c>
      <c r="E29" s="791">
        <v>110595602.75</v>
      </c>
    </row>
    <row r="30" spans="1:6" s="788" customFormat="1" ht="15" customHeight="1" x14ac:dyDescent="0.2">
      <c r="A30" s="792">
        <v>32</v>
      </c>
      <c r="B30" s="798" t="s">
        <v>373</v>
      </c>
      <c r="C30" s="791">
        <v>90101195.409999996</v>
      </c>
      <c r="D30" s="791">
        <v>98890491</v>
      </c>
      <c r="E30" s="791">
        <v>8789295.5900000036</v>
      </c>
    </row>
    <row r="31" spans="1:6" ht="15" customHeight="1" x14ac:dyDescent="0.2">
      <c r="A31" s="792">
        <v>33</v>
      </c>
      <c r="B31" s="798" t="s">
        <v>374</v>
      </c>
      <c r="C31" s="791">
        <v>198813038</v>
      </c>
      <c r="D31" s="791">
        <v>188106233.77000001</v>
      </c>
      <c r="E31" s="791">
        <v>-10706804.229999989</v>
      </c>
    </row>
    <row r="32" spans="1:6" ht="15" customHeight="1" x14ac:dyDescent="0.2">
      <c r="A32" s="792">
        <v>34</v>
      </c>
      <c r="B32" s="798" t="s">
        <v>375</v>
      </c>
      <c r="C32" s="791">
        <v>581721859.21000004</v>
      </c>
      <c r="D32" s="791">
        <v>572104165.5</v>
      </c>
      <c r="E32" s="791">
        <v>-9617693.7100000381</v>
      </c>
    </row>
    <row r="33" spans="1:13" s="788" customFormat="1" ht="15" customHeight="1" x14ac:dyDescent="0.2">
      <c r="A33" s="794" t="s">
        <v>346</v>
      </c>
      <c r="B33" s="795"/>
      <c r="C33" s="796">
        <v>14229767882.549999</v>
      </c>
      <c r="D33" s="796">
        <v>14397085461.51</v>
      </c>
      <c r="E33" s="796">
        <v>167317578.96000099</v>
      </c>
    </row>
    <row r="34" spans="1:13" ht="15" customHeight="1" x14ac:dyDescent="0.2">
      <c r="A34" s="792">
        <v>40</v>
      </c>
      <c r="B34" s="798" t="s">
        <v>376</v>
      </c>
      <c r="C34" s="791">
        <v>934491396.28999996</v>
      </c>
      <c r="D34" s="791">
        <v>1092137382.49</v>
      </c>
      <c r="E34" s="791">
        <v>157645986.20000005</v>
      </c>
    </row>
    <row r="35" spans="1:13" ht="15" customHeight="1" x14ac:dyDescent="0.2">
      <c r="A35" s="792">
        <v>41</v>
      </c>
      <c r="B35" s="798" t="s">
        <v>377</v>
      </c>
      <c r="C35" s="791">
        <v>2442408382.6400003</v>
      </c>
      <c r="D35" s="791">
        <v>2783116683.3600006</v>
      </c>
      <c r="E35" s="791">
        <v>340708300.72000027</v>
      </c>
    </row>
    <row r="36" spans="1:13" ht="15" customHeight="1" x14ac:dyDescent="0.2">
      <c r="A36" s="792">
        <v>42</v>
      </c>
      <c r="B36" s="440" t="s">
        <v>983</v>
      </c>
      <c r="C36" s="791">
        <v>484093881.43000001</v>
      </c>
      <c r="D36" s="791">
        <v>304860951.06000006</v>
      </c>
      <c r="E36" s="791">
        <v>-179232930.36999995</v>
      </c>
    </row>
    <row r="37" spans="1:13" ht="15" customHeight="1" x14ac:dyDescent="0.2">
      <c r="A37" s="792">
        <v>43</v>
      </c>
      <c r="B37" s="798" t="s">
        <v>388</v>
      </c>
      <c r="C37" s="791">
        <v>2683940909.9400001</v>
      </c>
      <c r="D37" s="791">
        <v>1979463888.4400001</v>
      </c>
      <c r="E37" s="791">
        <v>-704477021.5</v>
      </c>
    </row>
    <row r="38" spans="1:13" ht="15" customHeight="1" x14ac:dyDescent="0.2">
      <c r="A38" s="792">
        <v>44</v>
      </c>
      <c r="B38" s="798" t="s">
        <v>380</v>
      </c>
      <c r="C38" s="791">
        <v>149198113.23000002</v>
      </c>
      <c r="D38" s="791">
        <v>254227173.52000004</v>
      </c>
      <c r="E38" s="791">
        <v>105029060.29000002</v>
      </c>
    </row>
    <row r="39" spans="1:13" s="788" customFormat="1" ht="15" customHeight="1" x14ac:dyDescent="0.2">
      <c r="A39" s="792">
        <v>45</v>
      </c>
      <c r="B39" s="798" t="s">
        <v>381</v>
      </c>
      <c r="C39" s="791">
        <v>5963836333.6399994</v>
      </c>
      <c r="D39" s="791">
        <v>6411185097.2599993</v>
      </c>
      <c r="E39" s="791">
        <v>447348763.61999989</v>
      </c>
    </row>
    <row r="40" spans="1:13" s="788" customFormat="1" ht="15" customHeight="1" x14ac:dyDescent="0.2">
      <c r="A40" s="792">
        <v>46</v>
      </c>
      <c r="B40" s="798" t="s">
        <v>382</v>
      </c>
      <c r="C40" s="791">
        <v>1571798865.3799999</v>
      </c>
      <c r="D40" s="791">
        <v>1572094285.3799999</v>
      </c>
      <c r="E40" s="791">
        <v>295420</v>
      </c>
    </row>
    <row r="41" spans="1:13" s="788" customFormat="1" ht="15" customHeight="1" x14ac:dyDescent="0.2">
      <c r="A41" s="794" t="s">
        <v>347</v>
      </c>
      <c r="B41" s="795"/>
      <c r="C41" s="796">
        <v>7952018325.3000002</v>
      </c>
      <c r="D41" s="796">
        <v>8051418862.2199993</v>
      </c>
      <c r="E41" s="796">
        <v>99400536.919999123</v>
      </c>
      <c r="F41" s="797"/>
    </row>
    <row r="42" spans="1:13" ht="15" customHeight="1" x14ac:dyDescent="0.2">
      <c r="A42" s="792">
        <v>51</v>
      </c>
      <c r="B42" s="798" t="s">
        <v>383</v>
      </c>
      <c r="C42" s="791">
        <v>1018152521.89</v>
      </c>
      <c r="D42" s="791">
        <v>1117553058.8099999</v>
      </c>
      <c r="E42" s="791">
        <v>99400536.919999957</v>
      </c>
    </row>
    <row r="43" spans="1:13" s="788" customFormat="1" ht="15" customHeight="1" x14ac:dyDescent="0.2">
      <c r="A43" s="792">
        <v>58</v>
      </c>
      <c r="B43" s="798" t="s">
        <v>945</v>
      </c>
      <c r="C43" s="791">
        <v>6933865803.4099998</v>
      </c>
      <c r="D43" s="791">
        <v>6933865803.4099998</v>
      </c>
      <c r="E43" s="791">
        <v>0</v>
      </c>
    </row>
    <row r="44" spans="1:13" s="803" customFormat="1" ht="15" customHeight="1" x14ac:dyDescent="0.2">
      <c r="A44" s="799" t="s">
        <v>342</v>
      </c>
      <c r="B44" s="800"/>
      <c r="C44" s="801">
        <v>28681365814.440002</v>
      </c>
      <c r="D44" s="801">
        <v>28719369198.73</v>
      </c>
      <c r="E44" s="801">
        <v>38003384.290000439</v>
      </c>
      <c r="F44" s="802"/>
      <c r="M44" s="804"/>
    </row>
    <row r="45" spans="1:13" x14ac:dyDescent="0.2">
      <c r="A45" s="805"/>
      <c r="M45" s="793"/>
    </row>
    <row r="46" spans="1:13" x14ac:dyDescent="0.2">
      <c r="A46" s="806"/>
    </row>
    <row r="47" spans="1:13" x14ac:dyDescent="0.2">
      <c r="A47" s="806"/>
    </row>
    <row r="48" spans="1:13" x14ac:dyDescent="0.2">
      <c r="A48" s="806"/>
    </row>
    <row r="49" spans="1:1" x14ac:dyDescent="0.2">
      <c r="A49" s="806"/>
    </row>
    <row r="50" spans="1:1" x14ac:dyDescent="0.2">
      <c r="A50" s="806"/>
    </row>
  </sheetData>
  <mergeCells count="1">
    <mergeCell ref="A3:B3"/>
  </mergeCells>
  <pageMargins left="0.7" right="0.7" top="0.78740157499999996" bottom="0.78740157499999996" header="0.3" footer="0.3"/>
  <pageSetup paperSize="9" orientation="portrait" r:id="rId1"/>
  <customProperties>
    <customPr name="_pios_id" r:id="rId2"/>
  </customPropertie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6AF96-D9ED-4CE1-A7BD-859F772D0474}">
  <sheetPr codeName="Tabelle18">
    <pageSetUpPr fitToPage="1"/>
  </sheetPr>
  <dimension ref="A1:K54"/>
  <sheetViews>
    <sheetView showGridLines="0" workbookViewId="0"/>
  </sheetViews>
  <sheetFormatPr baseColWidth="10" defaultColWidth="8" defaultRowHeight="12.75" x14ac:dyDescent="0.2"/>
  <cols>
    <col min="1" max="1" width="38.75" style="843" customWidth="1"/>
    <col min="2" max="2" width="13.75" style="830" bestFit="1" customWidth="1"/>
    <col min="3" max="3" width="16.875" style="830" bestFit="1" customWidth="1"/>
    <col min="4" max="4" width="18.25" style="830" bestFit="1" customWidth="1"/>
    <col min="5" max="5" width="12.875" style="830" bestFit="1" customWidth="1"/>
    <col min="6" max="6" width="17.375" style="830" bestFit="1" customWidth="1"/>
    <col min="7" max="7" width="11.25" style="830" bestFit="1" customWidth="1"/>
    <col min="8" max="8" width="10.375" style="830" bestFit="1" customWidth="1"/>
    <col min="9" max="9" width="9.875" style="830" bestFit="1" customWidth="1"/>
    <col min="10" max="10" width="14.125" style="830" bestFit="1" customWidth="1"/>
    <col min="11" max="11" width="13.375" style="830" bestFit="1" customWidth="1"/>
    <col min="12" max="16384" width="8" style="830"/>
  </cols>
  <sheetData>
    <row r="1" spans="1:10" ht="13.5" thickBot="1" x14ac:dyDescent="0.25">
      <c r="A1" s="871" t="s">
        <v>1740</v>
      </c>
    </row>
    <row r="2" spans="1:10" ht="41.85" customHeight="1" thickBot="1" x14ac:dyDescent="0.25">
      <c r="A2" s="809" t="s">
        <v>198</v>
      </c>
      <c r="B2" s="831" t="s">
        <v>1000</v>
      </c>
      <c r="C2" s="831" t="s">
        <v>1001</v>
      </c>
      <c r="D2" s="831" t="s">
        <v>1002</v>
      </c>
      <c r="E2" s="831" t="s">
        <v>1003</v>
      </c>
      <c r="F2" s="831" t="s">
        <v>1004</v>
      </c>
      <c r="G2" s="831" t="s">
        <v>1005</v>
      </c>
      <c r="H2" s="831" t="s">
        <v>1006</v>
      </c>
    </row>
    <row r="3" spans="1:10" ht="14.85" customHeight="1" x14ac:dyDescent="0.2">
      <c r="A3" s="1105" t="s">
        <v>1007</v>
      </c>
      <c r="B3" s="1106"/>
      <c r="C3" s="1106"/>
      <c r="D3" s="1106"/>
      <c r="E3" s="1106"/>
      <c r="F3" s="1106"/>
      <c r="G3" s="1106"/>
      <c r="H3" s="1106"/>
    </row>
    <row r="4" spans="1:10" ht="14.85" customHeight="1" x14ac:dyDescent="0.2">
      <c r="A4" s="832" t="s">
        <v>349</v>
      </c>
      <c r="B4" s="833">
        <v>2415372644.4700003</v>
      </c>
      <c r="C4" s="833">
        <v>452869114.11000001</v>
      </c>
      <c r="D4" s="833">
        <v>1962503530.3600001</v>
      </c>
      <c r="E4" s="833">
        <v>237664827.21000004</v>
      </c>
      <c r="F4" s="833">
        <v>2200168357.5700006</v>
      </c>
      <c r="G4" s="834">
        <v>-215.2042869</v>
      </c>
      <c r="H4" s="834">
        <v>-8.9097757810874469</v>
      </c>
    </row>
    <row r="5" spans="1:10" ht="14.85" customHeight="1" x14ac:dyDescent="0.2">
      <c r="A5" s="835" t="s">
        <v>489</v>
      </c>
      <c r="B5" s="836">
        <v>6579545.2400000002</v>
      </c>
      <c r="C5" s="836">
        <v>0</v>
      </c>
      <c r="D5" s="836">
        <v>6579545.2400000002</v>
      </c>
      <c r="E5" s="836">
        <v>0</v>
      </c>
      <c r="F5" s="836">
        <v>6579545.2400000002</v>
      </c>
      <c r="G5" s="837">
        <v>0</v>
      </c>
      <c r="H5" s="838">
        <v>0</v>
      </c>
      <c r="I5" s="839"/>
      <c r="J5" s="839"/>
    </row>
    <row r="6" spans="1:10" ht="14.85" customHeight="1" x14ac:dyDescent="0.2">
      <c r="A6" s="835" t="s">
        <v>490</v>
      </c>
      <c r="B6" s="836">
        <v>84069210.600000009</v>
      </c>
      <c r="C6" s="836">
        <v>0</v>
      </c>
      <c r="D6" s="836">
        <v>84069210.600000009</v>
      </c>
      <c r="E6" s="836">
        <v>24893829.719999999</v>
      </c>
      <c r="F6" s="836">
        <v>108963040.32000001</v>
      </c>
      <c r="G6" s="837">
        <v>24.893829719999999</v>
      </c>
      <c r="H6" s="838">
        <v>29.611113917132457</v>
      </c>
      <c r="J6" s="839"/>
    </row>
    <row r="7" spans="1:10" ht="14.85" customHeight="1" x14ac:dyDescent="0.2">
      <c r="A7" s="835" t="s">
        <v>491</v>
      </c>
      <c r="B7" s="836">
        <v>644567.27</v>
      </c>
      <c r="C7" s="836">
        <v>0</v>
      </c>
      <c r="D7" s="836">
        <v>644567.27</v>
      </c>
      <c r="E7" s="836">
        <v>538215.69999999995</v>
      </c>
      <c r="F7" s="836">
        <v>1182782.97</v>
      </c>
      <c r="G7" s="837">
        <v>0.53821569999999996</v>
      </c>
      <c r="H7" s="838">
        <v>83.500314870160878</v>
      </c>
      <c r="J7" s="839"/>
    </row>
    <row r="8" spans="1:10" ht="14.85" customHeight="1" x14ac:dyDescent="0.2">
      <c r="A8" s="817" t="s">
        <v>492</v>
      </c>
      <c r="B8" s="836">
        <v>1096210.01</v>
      </c>
      <c r="C8" s="836">
        <v>200000</v>
      </c>
      <c r="D8" s="836">
        <v>896210.01</v>
      </c>
      <c r="E8" s="836">
        <v>1492851</v>
      </c>
      <c r="F8" s="836">
        <v>2389061.0099999998</v>
      </c>
      <c r="G8" s="837">
        <v>1.2928509999999998</v>
      </c>
      <c r="H8" s="838">
        <v>117.93825892905318</v>
      </c>
      <c r="J8" s="839"/>
    </row>
    <row r="9" spans="1:10" ht="14.85" customHeight="1" x14ac:dyDescent="0.2">
      <c r="A9" s="817" t="s">
        <v>493</v>
      </c>
      <c r="B9" s="836">
        <v>2362083.2999999998</v>
      </c>
      <c r="C9" s="836">
        <v>250000</v>
      </c>
      <c r="D9" s="836">
        <v>2112083.2999999998</v>
      </c>
      <c r="E9" s="836">
        <v>27744.93</v>
      </c>
      <c r="F9" s="836">
        <v>2139828.23</v>
      </c>
      <c r="G9" s="837">
        <v>-0.22225506999999983</v>
      </c>
      <c r="H9" s="838">
        <v>-9.4092816286368901</v>
      </c>
      <c r="J9" s="839"/>
    </row>
    <row r="10" spans="1:10" ht="14.85" customHeight="1" x14ac:dyDescent="0.2">
      <c r="A10" s="807" t="s">
        <v>494</v>
      </c>
      <c r="B10" s="836">
        <v>2124510.85</v>
      </c>
      <c r="C10" s="836">
        <v>0</v>
      </c>
      <c r="D10" s="836">
        <v>2124510.85</v>
      </c>
      <c r="E10" s="836">
        <v>1767270.55</v>
      </c>
      <c r="F10" s="836">
        <v>3891781.4000000004</v>
      </c>
      <c r="G10" s="837">
        <v>1.7672705500000003</v>
      </c>
      <c r="H10" s="838">
        <v>83.18482110835069</v>
      </c>
      <c r="J10" s="839"/>
    </row>
    <row r="11" spans="1:10" ht="14.85" customHeight="1" x14ac:dyDescent="0.2">
      <c r="A11" s="807" t="s">
        <v>1008</v>
      </c>
      <c r="B11" s="836">
        <v>133214845.45000002</v>
      </c>
      <c r="C11" s="836">
        <v>13185607.58</v>
      </c>
      <c r="D11" s="836">
        <v>120029237.87000002</v>
      </c>
      <c r="E11" s="836">
        <v>2975394.62</v>
      </c>
      <c r="F11" s="836">
        <v>123004632.49000002</v>
      </c>
      <c r="G11" s="837">
        <v>-10.210212959999993</v>
      </c>
      <c r="H11" s="838">
        <v>-7.6644708219342021</v>
      </c>
      <c r="J11" s="839"/>
    </row>
    <row r="12" spans="1:10" ht="14.85" customHeight="1" x14ac:dyDescent="0.2">
      <c r="A12" s="807" t="s">
        <v>496</v>
      </c>
      <c r="B12" s="836">
        <v>193261926.92000002</v>
      </c>
      <c r="C12" s="836">
        <v>82525470.829999983</v>
      </c>
      <c r="D12" s="836">
        <v>110736456.09000003</v>
      </c>
      <c r="E12" s="836">
        <v>49567784.119999997</v>
      </c>
      <c r="F12" s="836">
        <v>160304240.21000004</v>
      </c>
      <c r="G12" s="837">
        <v>-32.957686709999976</v>
      </c>
      <c r="H12" s="838">
        <v>-17.053377887328367</v>
      </c>
      <c r="J12" s="839"/>
    </row>
    <row r="13" spans="1:10" ht="14.85" customHeight="1" x14ac:dyDescent="0.2">
      <c r="A13" s="807" t="s">
        <v>497</v>
      </c>
      <c r="B13" s="836">
        <v>43415763.539999999</v>
      </c>
      <c r="C13" s="836">
        <v>0</v>
      </c>
      <c r="D13" s="836">
        <v>43415763.539999999</v>
      </c>
      <c r="E13" s="836">
        <v>30264008.57</v>
      </c>
      <c r="F13" s="836">
        <v>73679772.109999999</v>
      </c>
      <c r="G13" s="837">
        <v>30.264008570000001</v>
      </c>
      <c r="H13" s="838">
        <v>69.707419845598338</v>
      </c>
      <c r="J13" s="839"/>
    </row>
    <row r="14" spans="1:10" ht="14.85" customHeight="1" x14ac:dyDescent="0.2">
      <c r="A14" s="807" t="s">
        <v>498</v>
      </c>
      <c r="B14" s="836">
        <v>318244187.99999994</v>
      </c>
      <c r="C14" s="836">
        <v>27918734.579999998</v>
      </c>
      <c r="D14" s="836">
        <v>290325453.41999996</v>
      </c>
      <c r="E14" s="836">
        <v>7080010.0099999998</v>
      </c>
      <c r="F14" s="836">
        <v>297405463.42999995</v>
      </c>
      <c r="G14" s="837">
        <v>-20.838724569999993</v>
      </c>
      <c r="H14" s="838">
        <v>-6.5480298952073781</v>
      </c>
      <c r="J14" s="839"/>
    </row>
    <row r="15" spans="1:10" ht="14.85" customHeight="1" x14ac:dyDescent="0.2">
      <c r="A15" s="822" t="s">
        <v>499</v>
      </c>
      <c r="B15" s="836">
        <v>78866142.439999998</v>
      </c>
      <c r="C15" s="836">
        <v>7139367.8099999996</v>
      </c>
      <c r="D15" s="836">
        <v>71726774.629999995</v>
      </c>
      <c r="E15" s="836">
        <v>13961049.710000001</v>
      </c>
      <c r="F15" s="836">
        <v>85687824.340000004</v>
      </c>
      <c r="G15" s="837">
        <v>6.821681900000006</v>
      </c>
      <c r="H15" s="838">
        <v>8.6496964209829628</v>
      </c>
      <c r="J15" s="839"/>
    </row>
    <row r="16" spans="1:10" ht="14.85" customHeight="1" x14ac:dyDescent="0.2">
      <c r="A16" s="807" t="s">
        <v>500</v>
      </c>
      <c r="B16" s="836">
        <v>1029133278.1400001</v>
      </c>
      <c r="C16" s="836">
        <v>695498914.03999996</v>
      </c>
      <c r="D16" s="836">
        <v>333634364.10000014</v>
      </c>
      <c r="E16" s="836">
        <v>61389778.020000003</v>
      </c>
      <c r="F16" s="836">
        <v>395024142.12000012</v>
      </c>
      <c r="G16" s="837">
        <v>-634.10913601999994</v>
      </c>
      <c r="H16" s="838">
        <v>-61.615842135243604</v>
      </c>
      <c r="J16" s="839"/>
    </row>
    <row r="17" spans="1:10" ht="14.85" customHeight="1" x14ac:dyDescent="0.2">
      <c r="A17" s="807" t="s">
        <v>599</v>
      </c>
      <c r="B17" s="836">
        <v>2409908.59</v>
      </c>
      <c r="C17" s="836">
        <v>0</v>
      </c>
      <c r="D17" s="836">
        <v>2409908.59</v>
      </c>
      <c r="E17" s="836">
        <v>3135.06</v>
      </c>
      <c r="F17" s="836">
        <v>2413043.65</v>
      </c>
      <c r="G17" s="837">
        <v>3.1350600000000558E-3</v>
      </c>
      <c r="H17" s="838">
        <v>0.13009041143756406</v>
      </c>
      <c r="J17" s="839"/>
    </row>
    <row r="18" spans="1:10" ht="14.85" customHeight="1" x14ac:dyDescent="0.2">
      <c r="A18" s="807" t="s">
        <v>1009</v>
      </c>
      <c r="B18" s="836">
        <v>100152535.06999998</v>
      </c>
      <c r="C18" s="836">
        <v>630293139.88999999</v>
      </c>
      <c r="D18" s="836">
        <v>730445674.95999992</v>
      </c>
      <c r="E18" s="836">
        <v>32422440.809999999</v>
      </c>
      <c r="F18" s="836">
        <v>762868115.76999986</v>
      </c>
      <c r="G18" s="837">
        <v>662.71558069999992</v>
      </c>
      <c r="H18" s="838">
        <v>661.70624661353372</v>
      </c>
      <c r="J18" s="839"/>
    </row>
    <row r="19" spans="1:10" ht="14.85" customHeight="1" x14ac:dyDescent="0.2">
      <c r="A19" s="807" t="s">
        <v>502</v>
      </c>
      <c r="B19" s="836">
        <v>419797929.05000001</v>
      </c>
      <c r="C19" s="836">
        <v>256444159.16000003</v>
      </c>
      <c r="D19" s="836">
        <v>163353769.88999999</v>
      </c>
      <c r="E19" s="836">
        <v>11281314.390000001</v>
      </c>
      <c r="F19" s="836">
        <v>174635084.27999997</v>
      </c>
      <c r="G19" s="837">
        <v>-245.16284477000005</v>
      </c>
      <c r="H19" s="838">
        <v>-58.400203479993806</v>
      </c>
      <c r="J19" s="839"/>
    </row>
    <row r="20" spans="1:10" ht="14.85" customHeight="1" x14ac:dyDescent="0.2">
      <c r="A20" s="808"/>
      <c r="B20" s="823"/>
      <c r="C20" s="824"/>
      <c r="D20" s="824"/>
      <c r="E20" s="824"/>
      <c r="F20" s="824"/>
      <c r="G20" s="824"/>
      <c r="H20" s="824"/>
      <c r="J20" s="839"/>
    </row>
    <row r="21" spans="1:10" ht="14.85" customHeight="1" x14ac:dyDescent="0.2">
      <c r="A21" s="832" t="s">
        <v>344</v>
      </c>
      <c r="B21" s="833">
        <v>1521153134.7600002</v>
      </c>
      <c r="C21" s="833">
        <v>196226422.76999998</v>
      </c>
      <c r="D21" s="833">
        <v>1324926711.9900002</v>
      </c>
      <c r="E21" s="833">
        <v>321614092.79000002</v>
      </c>
      <c r="F21" s="833">
        <v>1646540804.7800002</v>
      </c>
      <c r="G21" s="834">
        <v>125.38767001999997</v>
      </c>
      <c r="H21" s="834">
        <v>8.2429353859750023</v>
      </c>
      <c r="J21" s="839"/>
    </row>
    <row r="22" spans="1:10" ht="14.85" customHeight="1" x14ac:dyDescent="0.2">
      <c r="A22" s="807" t="s">
        <v>124</v>
      </c>
      <c r="B22" s="836">
        <v>145710612.03999999</v>
      </c>
      <c r="C22" s="836">
        <v>101881775.33999999</v>
      </c>
      <c r="D22" s="836">
        <v>43828836.700000003</v>
      </c>
      <c r="E22" s="836">
        <v>46642302.829999998</v>
      </c>
      <c r="F22" s="836">
        <v>90471139.530000001</v>
      </c>
      <c r="G22" s="837">
        <v>-55.239472509999992</v>
      </c>
      <c r="H22" s="838">
        <v>-37.910397696247294</v>
      </c>
      <c r="J22" s="839"/>
    </row>
    <row r="23" spans="1:10" ht="14.85" customHeight="1" x14ac:dyDescent="0.2">
      <c r="A23" s="807" t="s">
        <v>626</v>
      </c>
      <c r="B23" s="836">
        <v>456624612.35000002</v>
      </c>
      <c r="C23" s="836">
        <v>94344647.430000007</v>
      </c>
      <c r="D23" s="836">
        <v>362279964.92000002</v>
      </c>
      <c r="E23" s="836">
        <v>149393805.11000001</v>
      </c>
      <c r="F23" s="836">
        <v>511673770.03000003</v>
      </c>
      <c r="G23" s="837">
        <v>55.049157680000008</v>
      </c>
      <c r="H23" s="838">
        <v>12.055670279508533</v>
      </c>
      <c r="J23" s="839"/>
    </row>
    <row r="24" spans="1:10" ht="14.85" customHeight="1" x14ac:dyDescent="0.2">
      <c r="A24" s="807" t="s">
        <v>642</v>
      </c>
      <c r="B24" s="836">
        <v>0</v>
      </c>
      <c r="C24" s="836">
        <v>0</v>
      </c>
      <c r="D24" s="836">
        <v>0</v>
      </c>
      <c r="E24" s="836">
        <v>0</v>
      </c>
      <c r="F24" s="836">
        <v>0</v>
      </c>
      <c r="G24" s="837">
        <v>0</v>
      </c>
      <c r="H24" s="838">
        <v>0</v>
      </c>
      <c r="J24" s="839"/>
    </row>
    <row r="25" spans="1:10" ht="14.85" customHeight="1" x14ac:dyDescent="0.2">
      <c r="A25" s="822" t="s">
        <v>647</v>
      </c>
      <c r="B25" s="836">
        <v>682539721.00999999</v>
      </c>
      <c r="C25" s="836">
        <v>0</v>
      </c>
      <c r="D25" s="836">
        <v>682539721.00999999</v>
      </c>
      <c r="E25" s="836">
        <v>106457766.81</v>
      </c>
      <c r="F25" s="836">
        <v>788997487.81999993</v>
      </c>
      <c r="G25" s="837">
        <v>106.45776680999994</v>
      </c>
      <c r="H25" s="838">
        <v>15.597299839556186</v>
      </c>
      <c r="J25" s="839"/>
    </row>
    <row r="26" spans="1:10" ht="14.85" customHeight="1" x14ac:dyDescent="0.2">
      <c r="A26" s="807" t="s">
        <v>658</v>
      </c>
      <c r="B26" s="836">
        <v>199387057.21000001</v>
      </c>
      <c r="C26" s="836">
        <v>0</v>
      </c>
      <c r="D26" s="836">
        <v>199387057.21000001</v>
      </c>
      <c r="E26" s="836">
        <v>15196632.550000001</v>
      </c>
      <c r="F26" s="836">
        <v>214583689.76000002</v>
      </c>
      <c r="G26" s="837">
        <v>15.196632550000013</v>
      </c>
      <c r="H26" s="838">
        <v>7.6216745272460287</v>
      </c>
      <c r="J26" s="839"/>
    </row>
    <row r="27" spans="1:10" ht="14.85" customHeight="1" x14ac:dyDescent="0.2">
      <c r="A27" s="807" t="s">
        <v>51</v>
      </c>
      <c r="B27" s="836">
        <v>36891132.149999999</v>
      </c>
      <c r="C27" s="836">
        <v>0</v>
      </c>
      <c r="D27" s="836">
        <v>36891132.149999999</v>
      </c>
      <c r="E27" s="836">
        <v>3923585.49</v>
      </c>
      <c r="F27" s="836">
        <v>40814717.640000001</v>
      </c>
      <c r="G27" s="837">
        <v>3.923585490000002</v>
      </c>
      <c r="H27" s="838">
        <v>10.635578962571913</v>
      </c>
      <c r="J27" s="839"/>
    </row>
    <row r="28" spans="1:10" ht="14.85" customHeight="1" x14ac:dyDescent="0.2">
      <c r="A28" s="808"/>
      <c r="B28" s="823"/>
      <c r="C28" s="824"/>
      <c r="D28" s="824"/>
      <c r="E28" s="824"/>
      <c r="F28" s="824"/>
      <c r="G28" s="824"/>
      <c r="H28" s="824"/>
      <c r="J28" s="839"/>
    </row>
    <row r="29" spans="1:10" ht="14.85" customHeight="1" x14ac:dyDescent="0.2">
      <c r="A29" s="832" t="s">
        <v>345</v>
      </c>
      <c r="B29" s="833">
        <v>2563053827.3600001</v>
      </c>
      <c r="C29" s="833">
        <v>343751061.32000005</v>
      </c>
      <c r="D29" s="833">
        <v>2219302766.04</v>
      </c>
      <c r="E29" s="833">
        <v>204852946.60999998</v>
      </c>
      <c r="F29" s="833">
        <v>2424155712.6500001</v>
      </c>
      <c r="G29" s="834">
        <v>-138.89811471000002</v>
      </c>
      <c r="H29" s="834">
        <v>-5.4192429837912641</v>
      </c>
      <c r="J29" s="839"/>
    </row>
    <row r="30" spans="1:10" ht="14.85" customHeight="1" x14ac:dyDescent="0.2">
      <c r="A30" s="807" t="s">
        <v>504</v>
      </c>
      <c r="B30" s="836">
        <v>836108224.62</v>
      </c>
      <c r="C30" s="836">
        <v>279726137.22000003</v>
      </c>
      <c r="D30" s="836">
        <v>556382087.39999998</v>
      </c>
      <c r="E30" s="836">
        <v>41767622.109999999</v>
      </c>
      <c r="F30" s="836">
        <v>598149709.50999999</v>
      </c>
      <c r="G30" s="837">
        <v>-237.95851511000001</v>
      </c>
      <c r="H30" s="838">
        <v>-28.460252883907344</v>
      </c>
      <c r="J30" s="839"/>
    </row>
    <row r="31" spans="1:10" ht="14.85" customHeight="1" x14ac:dyDescent="0.2">
      <c r="A31" s="807" t="s">
        <v>505</v>
      </c>
      <c r="B31" s="836">
        <v>856309510.12</v>
      </c>
      <c r="C31" s="836">
        <v>32468569.099999998</v>
      </c>
      <c r="D31" s="836">
        <v>823840941.01999998</v>
      </c>
      <c r="E31" s="836">
        <v>143064171.84999999</v>
      </c>
      <c r="F31" s="836">
        <v>966905112.87</v>
      </c>
      <c r="G31" s="837">
        <v>110.59560275</v>
      </c>
      <c r="H31" s="838">
        <v>12.91537714377381</v>
      </c>
      <c r="J31" s="839"/>
    </row>
    <row r="32" spans="1:10" ht="14.85" customHeight="1" x14ac:dyDescent="0.2">
      <c r="A32" s="807" t="s">
        <v>506</v>
      </c>
      <c r="B32" s="836">
        <v>90101195.409999996</v>
      </c>
      <c r="C32" s="836">
        <v>6715000</v>
      </c>
      <c r="D32" s="836">
        <v>83386195.409999996</v>
      </c>
      <c r="E32" s="836">
        <v>15504295.59</v>
      </c>
      <c r="F32" s="836">
        <v>98890491</v>
      </c>
      <c r="G32" s="837">
        <v>8.7892955900000036</v>
      </c>
      <c r="H32" s="838">
        <v>9.7549156257082359</v>
      </c>
      <c r="J32" s="839"/>
    </row>
    <row r="33" spans="1:10" ht="14.85" customHeight="1" x14ac:dyDescent="0.2">
      <c r="A33" s="807" t="s">
        <v>723</v>
      </c>
      <c r="B33" s="836">
        <v>198813038</v>
      </c>
      <c r="C33" s="836">
        <v>10824355</v>
      </c>
      <c r="D33" s="836">
        <v>187988683</v>
      </c>
      <c r="E33" s="836">
        <v>117550.77</v>
      </c>
      <c r="F33" s="836">
        <v>188106233.77000001</v>
      </c>
      <c r="G33" s="837">
        <v>-10.706804229999989</v>
      </c>
      <c r="H33" s="838">
        <v>-5.3853632225065695</v>
      </c>
      <c r="J33" s="839"/>
    </row>
    <row r="34" spans="1:10" ht="14.85" customHeight="1" x14ac:dyDescent="0.2">
      <c r="A34" s="822" t="s">
        <v>728</v>
      </c>
      <c r="B34" s="836">
        <v>581721859.21000004</v>
      </c>
      <c r="C34" s="836">
        <v>14017000</v>
      </c>
      <c r="D34" s="836">
        <v>567704859.21000004</v>
      </c>
      <c r="E34" s="836">
        <v>4399306.29</v>
      </c>
      <c r="F34" s="836">
        <v>572104165.5</v>
      </c>
      <c r="G34" s="837">
        <v>-9.6176937100000384</v>
      </c>
      <c r="H34" s="838">
        <v>-1.6533148200862229</v>
      </c>
      <c r="J34" s="839"/>
    </row>
    <row r="35" spans="1:10" ht="14.85" customHeight="1" x14ac:dyDescent="0.2">
      <c r="A35" s="808"/>
      <c r="B35" s="823"/>
      <c r="C35" s="824"/>
      <c r="D35" s="824"/>
      <c r="E35" s="824"/>
      <c r="F35" s="824"/>
      <c r="G35" s="824"/>
      <c r="H35" s="824"/>
      <c r="J35" s="839"/>
    </row>
    <row r="36" spans="1:10" ht="14.85" customHeight="1" x14ac:dyDescent="0.2">
      <c r="A36" s="832" t="s">
        <v>346</v>
      </c>
      <c r="B36" s="833">
        <v>14229767882.549999</v>
      </c>
      <c r="C36" s="833">
        <v>896377857.16999984</v>
      </c>
      <c r="D36" s="833">
        <v>13333390025.379999</v>
      </c>
      <c r="E36" s="833">
        <v>1063695436.1299999</v>
      </c>
      <c r="F36" s="833">
        <v>14397085461.51</v>
      </c>
      <c r="G36" s="834">
        <v>-167.31757896000036</v>
      </c>
      <c r="H36" s="834">
        <v>1.1758278865896585</v>
      </c>
      <c r="J36" s="839"/>
    </row>
    <row r="37" spans="1:10" ht="14.85" customHeight="1" x14ac:dyDescent="0.2">
      <c r="A37" s="807" t="s">
        <v>1010</v>
      </c>
      <c r="B37" s="836">
        <v>934491396.28999996</v>
      </c>
      <c r="C37" s="836">
        <v>106613018.56</v>
      </c>
      <c r="D37" s="836">
        <v>1041104414.8499999</v>
      </c>
      <c r="E37" s="836">
        <v>51032967.640000001</v>
      </c>
      <c r="F37" s="836">
        <v>1092137382.49</v>
      </c>
      <c r="G37" s="837">
        <v>-157.64598620000004</v>
      </c>
      <c r="H37" s="838">
        <v>16.869709750765637</v>
      </c>
      <c r="J37" s="839"/>
    </row>
    <row r="38" spans="1:10" ht="14.85" customHeight="1" x14ac:dyDescent="0.2">
      <c r="A38" s="807" t="s">
        <v>508</v>
      </c>
      <c r="B38" s="836">
        <v>2442408382.6400003</v>
      </c>
      <c r="C38" s="836">
        <v>25212498.93</v>
      </c>
      <c r="D38" s="836">
        <v>2417195883.7100005</v>
      </c>
      <c r="E38" s="836">
        <v>365920799.64999998</v>
      </c>
      <c r="F38" s="836">
        <v>2783116683.3600006</v>
      </c>
      <c r="G38" s="837">
        <v>-340.7083007200003</v>
      </c>
      <c r="H38" s="838">
        <v>13.949686020637074</v>
      </c>
      <c r="J38" s="839"/>
    </row>
    <row r="39" spans="1:10" ht="14.85" customHeight="1" x14ac:dyDescent="0.2">
      <c r="A39" s="807" t="s">
        <v>765</v>
      </c>
      <c r="B39" s="836">
        <v>484093881.43000001</v>
      </c>
      <c r="C39" s="836">
        <v>225791503.36999997</v>
      </c>
      <c r="D39" s="836">
        <v>258302378.06000003</v>
      </c>
      <c r="E39" s="836">
        <v>46558573</v>
      </c>
      <c r="F39" s="836">
        <v>304860951.06000006</v>
      </c>
      <c r="G39" s="837">
        <v>179.23293036999993</v>
      </c>
      <c r="H39" s="838">
        <v>-37.024415561822593</v>
      </c>
      <c r="J39" s="839"/>
    </row>
    <row r="40" spans="1:10" ht="14.85" customHeight="1" x14ac:dyDescent="0.2">
      <c r="A40" s="807" t="s">
        <v>784</v>
      </c>
      <c r="B40" s="836">
        <v>2683940909.9400001</v>
      </c>
      <c r="C40" s="836">
        <v>712707000</v>
      </c>
      <c r="D40" s="836">
        <v>1971233909.9400001</v>
      </c>
      <c r="E40" s="836">
        <v>8229978.5</v>
      </c>
      <c r="F40" s="836">
        <v>1979463888.4400001</v>
      </c>
      <c r="G40" s="837">
        <v>704.47702149999998</v>
      </c>
      <c r="H40" s="838">
        <v>-26.247858844096115</v>
      </c>
      <c r="J40" s="839"/>
    </row>
    <row r="41" spans="1:10" ht="14.85" customHeight="1" x14ac:dyDescent="0.2">
      <c r="A41" s="822" t="s">
        <v>48</v>
      </c>
      <c r="B41" s="836">
        <v>149198113.23000002</v>
      </c>
      <c r="C41" s="836">
        <v>0</v>
      </c>
      <c r="D41" s="836">
        <v>149198113.23000002</v>
      </c>
      <c r="E41" s="836">
        <v>105029060.29000001</v>
      </c>
      <c r="F41" s="836">
        <v>254227173.52000004</v>
      </c>
      <c r="G41" s="837">
        <v>-105.02906029000002</v>
      </c>
      <c r="H41" s="838">
        <v>70.395702744638527</v>
      </c>
      <c r="J41" s="839"/>
    </row>
    <row r="42" spans="1:10" ht="14.85" customHeight="1" x14ac:dyDescent="0.2">
      <c r="A42" s="807" t="s">
        <v>806</v>
      </c>
      <c r="B42" s="836">
        <v>5963836333.6399994</v>
      </c>
      <c r="C42" s="836">
        <v>39279873.43</v>
      </c>
      <c r="D42" s="836">
        <v>5924556460.2099991</v>
      </c>
      <c r="E42" s="836">
        <v>486628637.05000001</v>
      </c>
      <c r="F42" s="836">
        <v>6411185097.2599993</v>
      </c>
      <c r="G42" s="837">
        <v>-447.34876361999989</v>
      </c>
      <c r="H42" s="838">
        <v>7.5010234787406063</v>
      </c>
      <c r="J42" s="839"/>
    </row>
    <row r="43" spans="1:10" ht="14.85" customHeight="1" x14ac:dyDescent="0.2">
      <c r="A43" s="807" t="s">
        <v>817</v>
      </c>
      <c r="B43" s="836">
        <v>1571798865.3799999</v>
      </c>
      <c r="C43" s="836">
        <v>0</v>
      </c>
      <c r="D43" s="836">
        <v>1571798865.3799999</v>
      </c>
      <c r="E43" s="836">
        <v>295420</v>
      </c>
      <c r="F43" s="836">
        <v>1572094285.3799999</v>
      </c>
      <c r="G43" s="837">
        <v>-0.29542000000000002</v>
      </c>
      <c r="H43" s="838">
        <v>1.8795025655435893E-2</v>
      </c>
      <c r="J43" s="839"/>
    </row>
    <row r="44" spans="1:10" ht="14.85" customHeight="1" x14ac:dyDescent="0.2">
      <c r="A44" s="808"/>
      <c r="B44" s="823"/>
      <c r="C44" s="828"/>
      <c r="D44" s="828"/>
      <c r="E44" s="828"/>
      <c r="F44" s="828"/>
      <c r="G44" s="828"/>
      <c r="H44" s="828"/>
      <c r="J44" s="839"/>
    </row>
    <row r="45" spans="1:10" ht="14.85" customHeight="1" x14ac:dyDescent="0.2">
      <c r="A45" s="832" t="s">
        <v>347</v>
      </c>
      <c r="B45" s="833">
        <v>7952018325.3000002</v>
      </c>
      <c r="C45" s="833">
        <v>0</v>
      </c>
      <c r="D45" s="833">
        <v>7952018325.3000002</v>
      </c>
      <c r="E45" s="833">
        <v>99400536.920000002</v>
      </c>
      <c r="F45" s="833">
        <v>8051418862.2199993</v>
      </c>
      <c r="G45" s="834">
        <v>-99.400536919999951</v>
      </c>
      <c r="H45" s="834">
        <v>1.2500038713913426</v>
      </c>
      <c r="J45" s="839"/>
    </row>
    <row r="46" spans="1:10" ht="14.85" customHeight="1" x14ac:dyDescent="0.2">
      <c r="A46" s="807" t="s">
        <v>822</v>
      </c>
      <c r="B46" s="836">
        <v>1018152521.89</v>
      </c>
      <c r="C46" s="836">
        <v>0</v>
      </c>
      <c r="D46" s="836">
        <v>1018152521.89</v>
      </c>
      <c r="E46" s="836">
        <v>99400536.920000002</v>
      </c>
      <c r="F46" s="836">
        <v>1117553058.8099999</v>
      </c>
      <c r="G46" s="837">
        <v>-99.400536919999951</v>
      </c>
      <c r="H46" s="838">
        <v>9.7628336406300349</v>
      </c>
      <c r="J46" s="839"/>
    </row>
    <row r="47" spans="1:10" ht="14.85" customHeight="1" x14ac:dyDescent="0.2">
      <c r="A47" s="807" t="s">
        <v>1011</v>
      </c>
      <c r="B47" s="836">
        <v>6933865803.4099998</v>
      </c>
      <c r="C47" s="836">
        <v>0</v>
      </c>
      <c r="D47" s="836">
        <v>6933865803.4099998</v>
      </c>
      <c r="E47" s="836">
        <v>0</v>
      </c>
      <c r="F47" s="836">
        <v>6933865803.4099998</v>
      </c>
      <c r="G47" s="837">
        <v>0</v>
      </c>
      <c r="H47" s="838">
        <v>0</v>
      </c>
      <c r="J47" s="839"/>
    </row>
    <row r="48" spans="1:10" ht="14.85" customHeight="1" thickBot="1" x14ac:dyDescent="0.25">
      <c r="A48" s="820"/>
      <c r="B48" s="823"/>
      <c r="C48" s="824"/>
      <c r="D48" s="824"/>
      <c r="E48" s="824"/>
      <c r="F48" s="824"/>
      <c r="J48" s="839"/>
    </row>
    <row r="49" spans="1:11" ht="14.85" customHeight="1" thickBot="1" x14ac:dyDescent="0.25">
      <c r="A49" s="840" t="s">
        <v>389</v>
      </c>
      <c r="B49" s="841">
        <v>28681365814.440002</v>
      </c>
      <c r="C49" s="841">
        <v>1889224455.3699999</v>
      </c>
      <c r="D49" s="841">
        <v>26792141359.070004</v>
      </c>
      <c r="E49" s="841">
        <v>1927227839.6599998</v>
      </c>
      <c r="F49" s="841">
        <v>28719369198.73</v>
      </c>
      <c r="G49" s="842">
        <v>-495.43284747000035</v>
      </c>
      <c r="H49" s="842">
        <v>0.13250200334205431</v>
      </c>
      <c r="J49" s="839"/>
    </row>
    <row r="50" spans="1:11" x14ac:dyDescent="0.2">
      <c r="C50" s="844"/>
      <c r="J50" s="839"/>
    </row>
    <row r="51" spans="1:11" x14ac:dyDescent="0.2">
      <c r="D51" s="839"/>
    </row>
    <row r="53" spans="1:11" x14ac:dyDescent="0.2">
      <c r="H53" s="839"/>
    </row>
    <row r="54" spans="1:11" x14ac:dyDescent="0.2">
      <c r="H54" s="839"/>
      <c r="K54" s="839"/>
    </row>
  </sheetData>
  <mergeCells count="1">
    <mergeCell ref="A3:H3"/>
  </mergeCells>
  <pageMargins left="0.70866141732283472" right="0.70866141732283472" top="0.78740157480314965" bottom="0.78740157480314965" header="0.31496062992125984" footer="0.31496062992125984"/>
  <pageSetup paperSize="9" scale="57" fitToHeight="0" orientation="portrait" r:id="rId1"/>
  <customProperties>
    <customPr name="_pios_id" r:id="rId2"/>
  </customPropertie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FB335-8340-4126-AF3D-888CC50AC916}">
  <sheetPr codeName="Tabelle19"/>
  <dimension ref="A1:S54"/>
  <sheetViews>
    <sheetView showGridLines="0" workbookViewId="0"/>
  </sheetViews>
  <sheetFormatPr baseColWidth="10" defaultColWidth="9.875" defaultRowHeight="12.75" x14ac:dyDescent="0.2"/>
  <cols>
    <col min="1" max="1" width="3.25" style="807" customWidth="1"/>
    <col min="2" max="2" width="31.25" style="807" customWidth="1"/>
    <col min="3" max="3" width="7.75" style="807" customWidth="1"/>
    <col min="4" max="4" width="11.625" style="807" bestFit="1" customWidth="1"/>
    <col min="5" max="5" width="12.125" style="807" bestFit="1" customWidth="1"/>
    <col min="6" max="6" width="8.125" style="807" customWidth="1"/>
    <col min="7" max="7" width="11.625" style="807" bestFit="1" customWidth="1"/>
    <col min="8" max="8" width="12.125" style="807" bestFit="1" customWidth="1"/>
    <col min="9" max="9" width="8.5" style="807" customWidth="1"/>
    <col min="10" max="10" width="9.375" style="807" customWidth="1"/>
    <col min="11" max="11" width="8.625" style="807" bestFit="1" customWidth="1"/>
    <col min="12" max="12" width="8.875" style="807" customWidth="1"/>
    <col min="13" max="13" width="12.5" style="807" bestFit="1" customWidth="1"/>
    <col min="14" max="14" width="12.125" style="807" bestFit="1" customWidth="1"/>
    <col min="15" max="15" width="9.875" style="807" bestFit="1" customWidth="1"/>
    <col min="16" max="16" width="11.625" style="807" bestFit="1" customWidth="1"/>
    <col min="17" max="17" width="12.125" style="807" bestFit="1" customWidth="1"/>
    <col min="18" max="16384" width="9.875" style="807"/>
  </cols>
  <sheetData>
    <row r="1" spans="1:18" ht="13.5" thickBot="1" x14ac:dyDescent="0.25">
      <c r="A1" s="807" t="s">
        <v>1893</v>
      </c>
    </row>
    <row r="2" spans="1:18" s="812" customFormat="1" ht="55.5" customHeight="1" thickBot="1" x14ac:dyDescent="0.3">
      <c r="A2" s="809" t="s">
        <v>198</v>
      </c>
      <c r="B2" s="810" t="s">
        <v>0</v>
      </c>
      <c r="C2" s="811" t="s">
        <v>984</v>
      </c>
      <c r="D2" s="811" t="s">
        <v>985</v>
      </c>
      <c r="E2" s="811" t="s">
        <v>986</v>
      </c>
      <c r="F2" s="811" t="s">
        <v>987</v>
      </c>
      <c r="G2" s="811" t="s">
        <v>988</v>
      </c>
      <c r="H2" s="811" t="s">
        <v>989</v>
      </c>
      <c r="I2" s="811" t="s">
        <v>990</v>
      </c>
      <c r="J2" s="811" t="s">
        <v>991</v>
      </c>
      <c r="K2" s="811" t="s">
        <v>992</v>
      </c>
      <c r="L2" s="811" t="s">
        <v>993</v>
      </c>
      <c r="M2" s="811" t="s">
        <v>994</v>
      </c>
      <c r="N2" s="811" t="s">
        <v>995</v>
      </c>
      <c r="O2" s="811" t="s">
        <v>996</v>
      </c>
      <c r="P2" s="811" t="s">
        <v>997</v>
      </c>
      <c r="Q2" s="811" t="s">
        <v>998</v>
      </c>
    </row>
    <row r="3" spans="1:18" s="812" customFormat="1" ht="14.85" customHeight="1" x14ac:dyDescent="0.25">
      <c r="A3" s="1107"/>
      <c r="B3" s="1108"/>
      <c r="C3" s="1108"/>
      <c r="D3" s="1108"/>
      <c r="E3" s="1108"/>
      <c r="F3" s="1108"/>
      <c r="G3" s="1108"/>
      <c r="H3" s="1108"/>
      <c r="I3" s="1108"/>
      <c r="J3" s="1108"/>
      <c r="K3" s="1108"/>
      <c r="L3" s="1108"/>
      <c r="M3" s="1108"/>
      <c r="N3" s="1108"/>
      <c r="O3" s="1108"/>
      <c r="P3" s="1108"/>
      <c r="Q3" s="1108"/>
    </row>
    <row r="4" spans="1:18" ht="14.85" customHeight="1" x14ac:dyDescent="0.2">
      <c r="A4" s="813" t="s">
        <v>349</v>
      </c>
      <c r="B4" s="814"/>
      <c r="C4" s="815">
        <v>60.54239244</v>
      </c>
      <c r="D4" s="815">
        <v>6.75931047</v>
      </c>
      <c r="E4" s="815">
        <v>53.783081969999998</v>
      </c>
      <c r="F4" s="815">
        <v>0</v>
      </c>
      <c r="G4" s="815">
        <v>0</v>
      </c>
      <c r="H4" s="815">
        <v>0</v>
      </c>
      <c r="I4" s="815">
        <v>0</v>
      </c>
      <c r="J4" s="815">
        <v>0</v>
      </c>
      <c r="K4" s="815">
        <v>0</v>
      </c>
      <c r="L4" s="815">
        <v>2354.8302520299999</v>
      </c>
      <c r="M4" s="815">
        <v>446.10980363999988</v>
      </c>
      <c r="N4" s="815">
        <v>1908.72044839</v>
      </c>
      <c r="O4" s="815">
        <v>2415.3726444700001</v>
      </c>
      <c r="P4" s="815">
        <v>1687.0841787300001</v>
      </c>
      <c r="Q4" s="815">
        <v>1962.5035303600002</v>
      </c>
    </row>
    <row r="5" spans="1:18" ht="14.85" customHeight="1" x14ac:dyDescent="0.2">
      <c r="A5" s="816">
        <v>1</v>
      </c>
      <c r="B5" s="817" t="s">
        <v>350</v>
      </c>
      <c r="C5" s="817"/>
      <c r="D5" s="817"/>
      <c r="E5" s="818"/>
      <c r="F5" s="818"/>
      <c r="G5" s="818"/>
      <c r="H5" s="818"/>
      <c r="I5" s="818"/>
      <c r="J5" s="818"/>
      <c r="K5" s="818"/>
      <c r="L5" s="818">
        <v>6.5795452399999999</v>
      </c>
      <c r="M5" s="818">
        <v>0</v>
      </c>
      <c r="N5" s="819">
        <v>6.5795452399999999</v>
      </c>
      <c r="O5" s="819">
        <v>6.5795452399999999</v>
      </c>
      <c r="P5" s="819">
        <v>0</v>
      </c>
      <c r="Q5" s="819">
        <v>6.5795452399999999</v>
      </c>
      <c r="R5" s="818"/>
    </row>
    <row r="6" spans="1:18" ht="14.85" customHeight="1" x14ac:dyDescent="0.2">
      <c r="A6" s="816">
        <v>2</v>
      </c>
      <c r="B6" s="817" t="s">
        <v>351</v>
      </c>
      <c r="C6" s="817"/>
      <c r="D6" s="817"/>
      <c r="E6" s="818"/>
      <c r="F6" s="818"/>
      <c r="G6" s="818"/>
      <c r="H6" s="818"/>
      <c r="I6" s="818"/>
      <c r="J6" s="818"/>
      <c r="K6" s="818"/>
      <c r="L6" s="818">
        <v>84.069210600000005</v>
      </c>
      <c r="M6" s="818">
        <v>0</v>
      </c>
      <c r="N6" s="819">
        <v>84.069210600000005</v>
      </c>
      <c r="O6" s="819">
        <v>84.069210600000005</v>
      </c>
      <c r="P6" s="819">
        <v>0</v>
      </c>
      <c r="Q6" s="819">
        <v>84.069210600000005</v>
      </c>
      <c r="R6" s="818"/>
    </row>
    <row r="7" spans="1:18" ht="14.85" customHeight="1" x14ac:dyDescent="0.2">
      <c r="A7" s="816">
        <v>3</v>
      </c>
      <c r="B7" s="817" t="s">
        <v>352</v>
      </c>
      <c r="C7" s="817"/>
      <c r="D7" s="817"/>
      <c r="E7" s="818"/>
      <c r="F7" s="818"/>
      <c r="G7" s="818"/>
      <c r="H7" s="818"/>
      <c r="I7" s="818"/>
      <c r="J7" s="818"/>
      <c r="K7" s="818"/>
      <c r="L7" s="818">
        <v>0.64456727000000003</v>
      </c>
      <c r="M7" s="818">
        <v>0</v>
      </c>
      <c r="N7" s="819">
        <v>0.64456727000000003</v>
      </c>
      <c r="O7" s="819">
        <v>0.64456727000000003</v>
      </c>
      <c r="P7" s="819">
        <v>0</v>
      </c>
      <c r="Q7" s="819">
        <v>0.64456727000000003</v>
      </c>
      <c r="R7" s="818"/>
    </row>
    <row r="8" spans="1:18" ht="14.85" customHeight="1" x14ac:dyDescent="0.2">
      <c r="A8" s="816">
        <v>4</v>
      </c>
      <c r="B8" s="817" t="s">
        <v>353</v>
      </c>
      <c r="C8" s="817"/>
      <c r="D8" s="817"/>
      <c r="E8" s="818"/>
      <c r="F8" s="818"/>
      <c r="G8" s="818"/>
      <c r="H8" s="818"/>
      <c r="I8" s="818"/>
      <c r="J8" s="818"/>
      <c r="K8" s="818"/>
      <c r="L8" s="818">
        <v>1.0962100100000001</v>
      </c>
      <c r="M8" s="818">
        <v>0.2</v>
      </c>
      <c r="N8" s="819">
        <v>0.89621001000000011</v>
      </c>
      <c r="O8" s="819">
        <v>1.0962100100000001</v>
      </c>
      <c r="P8" s="819">
        <v>0.2</v>
      </c>
      <c r="Q8" s="819">
        <v>0.89621001000000011</v>
      </c>
      <c r="R8" s="818"/>
    </row>
    <row r="9" spans="1:18" ht="14.85" customHeight="1" x14ac:dyDescent="0.2">
      <c r="A9" s="816">
        <v>5</v>
      </c>
      <c r="B9" s="817" t="s">
        <v>354</v>
      </c>
      <c r="C9" s="817"/>
      <c r="D9" s="817"/>
      <c r="E9" s="818"/>
      <c r="F9" s="818"/>
      <c r="G9" s="818"/>
      <c r="H9" s="818"/>
      <c r="I9" s="818"/>
      <c r="J9" s="818"/>
      <c r="K9" s="818"/>
      <c r="L9" s="818">
        <v>2.3620832999999997</v>
      </c>
      <c r="M9" s="818">
        <v>0.25</v>
      </c>
      <c r="N9" s="819">
        <v>2.1120832999999997</v>
      </c>
      <c r="O9" s="819">
        <v>2.3620832999999997</v>
      </c>
      <c r="P9" s="819">
        <v>0.25</v>
      </c>
      <c r="Q9" s="819">
        <v>2.1120832999999997</v>
      </c>
      <c r="R9" s="818"/>
    </row>
    <row r="10" spans="1:18" ht="14.85" customHeight="1" x14ac:dyDescent="0.2">
      <c r="A10" s="816">
        <v>6</v>
      </c>
      <c r="B10" s="807" t="s">
        <v>355</v>
      </c>
      <c r="E10" s="818"/>
      <c r="F10" s="818"/>
      <c r="G10" s="818"/>
      <c r="H10" s="818"/>
      <c r="I10" s="818"/>
      <c r="J10" s="818"/>
      <c r="K10" s="818"/>
      <c r="L10" s="818">
        <v>2.1245108500000001</v>
      </c>
      <c r="M10" s="818">
        <v>0</v>
      </c>
      <c r="N10" s="819">
        <v>2.1245108500000001</v>
      </c>
      <c r="O10" s="819">
        <v>2.1245108500000001</v>
      </c>
      <c r="P10" s="819">
        <v>0</v>
      </c>
      <c r="Q10" s="819">
        <v>2.1245108500000001</v>
      </c>
      <c r="R10" s="818"/>
    </row>
    <row r="11" spans="1:18" ht="14.85" customHeight="1" x14ac:dyDescent="0.2">
      <c r="A11" s="820">
        <v>10</v>
      </c>
      <c r="B11" s="807" t="s">
        <v>356</v>
      </c>
      <c r="C11" s="818">
        <v>10.801902020000002</v>
      </c>
      <c r="D11" s="818">
        <v>4.3641092199999996</v>
      </c>
      <c r="E11" s="818">
        <v>6.4377928000000022</v>
      </c>
      <c r="F11" s="818"/>
      <c r="G11" s="818"/>
      <c r="H11" s="818"/>
      <c r="I11" s="818">
        <v>0</v>
      </c>
      <c r="J11" s="818">
        <v>0</v>
      </c>
      <c r="K11" s="818">
        <v>0</v>
      </c>
      <c r="L11" s="818">
        <v>122.41294343000001</v>
      </c>
      <c r="M11" s="818">
        <v>8.8214983599999996</v>
      </c>
      <c r="N11" s="819">
        <v>113.59144507000002</v>
      </c>
      <c r="O11" s="819">
        <v>133.21484545000001</v>
      </c>
      <c r="P11" s="819">
        <v>13.185607579999999</v>
      </c>
      <c r="Q11" s="819">
        <v>120.02923787000002</v>
      </c>
      <c r="R11" s="818"/>
    </row>
    <row r="12" spans="1:18" ht="14.85" customHeight="1" x14ac:dyDescent="0.2">
      <c r="A12" s="820">
        <v>11</v>
      </c>
      <c r="B12" s="807" t="s">
        <v>357</v>
      </c>
      <c r="C12" s="818">
        <v>20.560371639999996</v>
      </c>
      <c r="D12" s="818">
        <v>0.94720298999999997</v>
      </c>
      <c r="E12" s="818">
        <v>19.613168649999995</v>
      </c>
      <c r="F12" s="818"/>
      <c r="G12" s="818"/>
      <c r="H12" s="818"/>
      <c r="I12" s="818"/>
      <c r="J12" s="818"/>
      <c r="K12" s="818"/>
      <c r="L12" s="818">
        <v>172.70155528000001</v>
      </c>
      <c r="M12" s="818">
        <v>81.578267839999995</v>
      </c>
      <c r="N12" s="819">
        <v>91.123287440000013</v>
      </c>
      <c r="O12" s="819">
        <v>193.26192692000001</v>
      </c>
      <c r="P12" s="819">
        <v>82.525470829999989</v>
      </c>
      <c r="Q12" s="819">
        <v>110.73645609</v>
      </c>
      <c r="R12" s="818"/>
    </row>
    <row r="13" spans="1:18" ht="14.85" customHeight="1" x14ac:dyDescent="0.2">
      <c r="A13" s="820">
        <v>12</v>
      </c>
      <c r="B13" s="807" t="s">
        <v>358</v>
      </c>
      <c r="C13" s="818">
        <v>0.75214119999999995</v>
      </c>
      <c r="D13" s="818">
        <v>0</v>
      </c>
      <c r="E13" s="818">
        <v>0.75214119999999995</v>
      </c>
      <c r="F13" s="818"/>
      <c r="G13" s="818"/>
      <c r="H13" s="818"/>
      <c r="I13" s="818"/>
      <c r="J13" s="818"/>
      <c r="K13" s="818"/>
      <c r="L13" s="818">
        <v>42.663622340000003</v>
      </c>
      <c r="M13" s="818">
        <v>0</v>
      </c>
      <c r="N13" s="819">
        <v>42.663622340000003</v>
      </c>
      <c r="O13" s="819">
        <v>43.41576354</v>
      </c>
      <c r="P13" s="819">
        <v>0</v>
      </c>
      <c r="Q13" s="819">
        <v>43.41576354</v>
      </c>
      <c r="R13" s="818"/>
    </row>
    <row r="14" spans="1:18" ht="14.85" customHeight="1" x14ac:dyDescent="0.2">
      <c r="A14" s="820">
        <v>13</v>
      </c>
      <c r="B14" s="807" t="s">
        <v>359</v>
      </c>
      <c r="C14" s="818">
        <v>7.9619910000000002E-2</v>
      </c>
      <c r="D14" s="818">
        <v>3.08589E-3</v>
      </c>
      <c r="E14" s="818">
        <v>7.6534020000000008E-2</v>
      </c>
      <c r="F14" s="818"/>
      <c r="G14" s="818"/>
      <c r="H14" s="818"/>
      <c r="I14" s="818"/>
      <c r="J14" s="818"/>
      <c r="K14" s="818"/>
      <c r="L14" s="818">
        <v>318.16456808999993</v>
      </c>
      <c r="M14" s="818">
        <v>27.915648689999998</v>
      </c>
      <c r="N14" s="819">
        <v>290.24891939999992</v>
      </c>
      <c r="O14" s="819">
        <v>318.24418799999995</v>
      </c>
      <c r="P14" s="819">
        <v>27.918734579999999</v>
      </c>
      <c r="Q14" s="819">
        <v>290.32545341999992</v>
      </c>
      <c r="R14" s="818"/>
    </row>
    <row r="15" spans="1:18" ht="14.85" customHeight="1" x14ac:dyDescent="0.2">
      <c r="A15" s="821">
        <v>14</v>
      </c>
      <c r="B15" s="822" t="s">
        <v>360</v>
      </c>
      <c r="C15" s="818">
        <v>8.9993837200000009</v>
      </c>
      <c r="D15" s="818">
        <v>8.2485369999999988E-2</v>
      </c>
      <c r="E15" s="818">
        <v>8.9168983500000003</v>
      </c>
      <c r="F15" s="818"/>
      <c r="G15" s="818"/>
      <c r="H15" s="818"/>
      <c r="I15" s="818"/>
      <c r="J15" s="818"/>
      <c r="K15" s="818"/>
      <c r="L15" s="818">
        <v>69.866758719999993</v>
      </c>
      <c r="M15" s="818">
        <v>7.0568824399999999</v>
      </c>
      <c r="N15" s="819">
        <v>62.80987627999999</v>
      </c>
      <c r="O15" s="819">
        <v>78.86614243999999</v>
      </c>
      <c r="P15" s="819">
        <v>7.1393678099999995</v>
      </c>
      <c r="Q15" s="819">
        <v>71.726774629999994</v>
      </c>
      <c r="R15" s="818"/>
    </row>
    <row r="16" spans="1:18" ht="14.85" customHeight="1" x14ac:dyDescent="0.2">
      <c r="A16" s="820">
        <v>15</v>
      </c>
      <c r="B16" s="807" t="s">
        <v>361</v>
      </c>
      <c r="C16" s="818">
        <v>5.6599004299999995</v>
      </c>
      <c r="D16" s="818">
        <v>0</v>
      </c>
      <c r="E16" s="818">
        <v>5.6599004299999995</v>
      </c>
      <c r="F16" s="818"/>
      <c r="G16" s="818"/>
      <c r="H16" s="818"/>
      <c r="I16" s="818"/>
      <c r="J16" s="818"/>
      <c r="K16" s="818"/>
      <c r="L16" s="818">
        <v>1023.47337771</v>
      </c>
      <c r="M16" s="818">
        <v>695.49891403999993</v>
      </c>
      <c r="N16" s="819">
        <v>327.97446367000009</v>
      </c>
      <c r="O16" s="819">
        <v>1029.1332781400001</v>
      </c>
      <c r="P16" s="819">
        <v>695.49891403999993</v>
      </c>
      <c r="Q16" s="819">
        <v>333.63436410000008</v>
      </c>
      <c r="R16" s="818"/>
    </row>
    <row r="17" spans="1:18" ht="14.85" customHeight="1" x14ac:dyDescent="0.2">
      <c r="A17" s="820">
        <v>16</v>
      </c>
      <c r="B17" s="807" t="s">
        <v>362</v>
      </c>
      <c r="C17" s="818">
        <v>2.4099085899999997</v>
      </c>
      <c r="D17" s="818">
        <v>0</v>
      </c>
      <c r="E17" s="818">
        <v>2.4099085899999997</v>
      </c>
      <c r="F17" s="818"/>
      <c r="G17" s="818"/>
      <c r="H17" s="818"/>
      <c r="I17" s="818"/>
      <c r="J17" s="818"/>
      <c r="K17" s="818"/>
      <c r="L17" s="818"/>
      <c r="M17" s="818"/>
      <c r="N17" s="818"/>
      <c r="O17" s="819">
        <v>2.4099085899999997</v>
      </c>
      <c r="P17" s="819">
        <v>0</v>
      </c>
      <c r="Q17" s="819">
        <v>2.4099085899999997</v>
      </c>
      <c r="R17" s="818"/>
    </row>
    <row r="18" spans="1:18" ht="14.85" customHeight="1" x14ac:dyDescent="0.2">
      <c r="A18" s="820">
        <v>17</v>
      </c>
      <c r="B18" s="807" t="s">
        <v>999</v>
      </c>
      <c r="C18" s="818">
        <v>4.9133299999999996E-3</v>
      </c>
      <c r="D18" s="818">
        <v>0</v>
      </c>
      <c r="E18" s="818">
        <v>4.9133299999999996E-3</v>
      </c>
      <c r="F18" s="818"/>
      <c r="G18" s="818"/>
      <c r="H18" s="818"/>
      <c r="I18" s="818"/>
      <c r="J18" s="818"/>
      <c r="K18" s="818"/>
      <c r="L18" s="818">
        <v>100.14762173999999</v>
      </c>
      <c r="M18" s="818">
        <v>630.29313989000002</v>
      </c>
      <c r="N18" s="818">
        <v>730.44076163</v>
      </c>
      <c r="O18" s="819">
        <v>100.15253506999998</v>
      </c>
      <c r="P18" s="819">
        <v>630.29313989000002</v>
      </c>
      <c r="Q18" s="819">
        <v>730.44567496000002</v>
      </c>
    </row>
    <row r="19" spans="1:18" ht="14.85" customHeight="1" x14ac:dyDescent="0.2">
      <c r="A19" s="820">
        <v>18</v>
      </c>
      <c r="B19" s="807" t="s">
        <v>364</v>
      </c>
      <c r="C19" s="818">
        <v>11.274251599999999</v>
      </c>
      <c r="D19" s="818">
        <v>1.3624270000000001</v>
      </c>
      <c r="E19" s="818">
        <v>9.9118245999999992</v>
      </c>
      <c r="F19" s="818"/>
      <c r="G19" s="818"/>
      <c r="H19" s="818"/>
      <c r="I19" s="818"/>
      <c r="J19" s="818"/>
      <c r="K19" s="818"/>
      <c r="L19" s="818">
        <v>408.52367744999998</v>
      </c>
      <c r="M19" s="818">
        <v>255.08173216</v>
      </c>
      <c r="N19" s="818">
        <v>153.44194528999998</v>
      </c>
      <c r="O19" s="819">
        <v>419.79792904999999</v>
      </c>
      <c r="P19" s="819">
        <v>256.44415916000003</v>
      </c>
      <c r="Q19" s="819">
        <v>163.35376988999997</v>
      </c>
    </row>
    <row r="20" spans="1:18" ht="14.85" customHeight="1" x14ac:dyDescent="0.2">
      <c r="A20" s="808"/>
      <c r="B20" s="823"/>
      <c r="C20" s="824"/>
      <c r="D20" s="824"/>
      <c r="E20" s="824"/>
      <c r="F20" s="824"/>
      <c r="G20" s="824"/>
      <c r="H20" s="824"/>
      <c r="I20" s="824"/>
      <c r="J20" s="824"/>
      <c r="K20" s="824"/>
      <c r="L20" s="824"/>
      <c r="M20" s="824"/>
      <c r="N20" s="824"/>
      <c r="O20" s="824"/>
      <c r="P20" s="824"/>
      <c r="Q20" s="824"/>
    </row>
    <row r="21" spans="1:18" ht="14.85" customHeight="1" x14ac:dyDescent="0.2">
      <c r="A21" s="813" t="s">
        <v>344</v>
      </c>
      <c r="B21" s="814"/>
      <c r="C21" s="815">
        <v>108.82422357999999</v>
      </c>
      <c r="D21" s="815">
        <v>100.791</v>
      </c>
      <c r="E21" s="815">
        <v>8.0332235799999978</v>
      </c>
      <c r="F21" s="815">
        <v>35.810982209999999</v>
      </c>
      <c r="G21" s="815">
        <v>0</v>
      </c>
      <c r="H21" s="815">
        <v>35.810982209999999</v>
      </c>
      <c r="I21" s="815">
        <v>0</v>
      </c>
      <c r="J21" s="815">
        <v>0</v>
      </c>
      <c r="K21" s="815">
        <v>0</v>
      </c>
      <c r="L21" s="815">
        <v>1376.5179289699997</v>
      </c>
      <c r="M21" s="815">
        <v>95.435422770000002</v>
      </c>
      <c r="N21" s="815">
        <v>1281.0825061999999</v>
      </c>
      <c r="O21" s="815">
        <v>1521.1531347599998</v>
      </c>
      <c r="P21" s="815">
        <v>196.22642277</v>
      </c>
      <c r="Q21" s="815">
        <v>1324.9267119900001</v>
      </c>
    </row>
    <row r="22" spans="1:18" ht="14.85" customHeight="1" x14ac:dyDescent="0.2">
      <c r="A22" s="820">
        <v>20</v>
      </c>
      <c r="B22" s="807" t="s">
        <v>365</v>
      </c>
      <c r="C22" s="825">
        <v>100.79174451999999</v>
      </c>
      <c r="D22" s="807">
        <v>100.791</v>
      </c>
      <c r="E22" s="818">
        <v>7.4451999999780583E-4</v>
      </c>
      <c r="F22" s="818">
        <v>35.810982209999999</v>
      </c>
      <c r="G22" s="818">
        <v>0</v>
      </c>
      <c r="H22" s="818">
        <v>35.810982209999999</v>
      </c>
      <c r="I22" s="818"/>
      <c r="J22" s="818"/>
      <c r="K22" s="818"/>
      <c r="L22" s="818">
        <v>9.1078853100000003</v>
      </c>
      <c r="M22" s="818">
        <v>1.0907753399999998</v>
      </c>
      <c r="N22" s="818">
        <v>8.0171099699999999</v>
      </c>
      <c r="O22" s="818">
        <v>145.71061204</v>
      </c>
      <c r="P22" s="818">
        <v>101.88177533999999</v>
      </c>
      <c r="Q22" s="819">
        <v>43.828836699999997</v>
      </c>
    </row>
    <row r="23" spans="1:18" ht="14.85" customHeight="1" x14ac:dyDescent="0.2">
      <c r="A23" s="820">
        <v>21</v>
      </c>
      <c r="B23" s="807" t="s">
        <v>366</v>
      </c>
      <c r="C23" s="818">
        <v>5.1843150000000005E-2</v>
      </c>
      <c r="D23" s="818">
        <v>0</v>
      </c>
      <c r="E23" s="818">
        <v>5.1843150000000005E-2</v>
      </c>
      <c r="F23" s="818"/>
      <c r="G23" s="818"/>
      <c r="H23" s="818"/>
      <c r="I23" s="818"/>
      <c r="J23" s="818"/>
      <c r="K23" s="818"/>
      <c r="L23" s="818">
        <v>456.57276919999998</v>
      </c>
      <c r="M23" s="818">
        <v>94.344647430000009</v>
      </c>
      <c r="N23" s="818">
        <v>362.22812176999997</v>
      </c>
      <c r="O23" s="818">
        <v>456.62461235000001</v>
      </c>
      <c r="P23" s="818">
        <v>94.344647430000009</v>
      </c>
      <c r="Q23" s="819">
        <v>362.27996492</v>
      </c>
    </row>
    <row r="24" spans="1:18" ht="14.85" customHeight="1" x14ac:dyDescent="0.2">
      <c r="A24" s="820">
        <v>22</v>
      </c>
      <c r="B24" s="807" t="s">
        <v>367</v>
      </c>
      <c r="C24" s="818"/>
      <c r="D24" s="818"/>
      <c r="E24" s="818"/>
      <c r="F24" s="818"/>
      <c r="G24" s="818"/>
      <c r="H24" s="818"/>
      <c r="I24" s="818"/>
      <c r="J24" s="818"/>
      <c r="K24" s="818"/>
      <c r="L24" s="818"/>
      <c r="M24" s="818"/>
      <c r="N24" s="818"/>
      <c r="O24" s="818">
        <v>0</v>
      </c>
      <c r="P24" s="818">
        <v>0</v>
      </c>
      <c r="Q24" s="819">
        <v>0</v>
      </c>
    </row>
    <row r="25" spans="1:18" x14ac:dyDescent="0.2">
      <c r="A25" s="826">
        <v>23</v>
      </c>
      <c r="B25" s="827" t="s">
        <v>368</v>
      </c>
      <c r="C25" s="818"/>
      <c r="D25" s="818"/>
      <c r="E25" s="818"/>
      <c r="F25" s="818"/>
      <c r="G25" s="818"/>
      <c r="H25" s="818"/>
      <c r="I25" s="818"/>
      <c r="J25" s="818"/>
      <c r="K25" s="818"/>
      <c r="L25" s="818">
        <v>682.53972100999999</v>
      </c>
      <c r="M25" s="818">
        <v>0</v>
      </c>
      <c r="N25" s="818">
        <v>682.53972100999999</v>
      </c>
      <c r="O25" s="818">
        <v>682.53972100999999</v>
      </c>
      <c r="P25" s="818">
        <v>0</v>
      </c>
      <c r="Q25" s="819">
        <v>682.53972100999999</v>
      </c>
    </row>
    <row r="26" spans="1:18" ht="14.85" customHeight="1" x14ac:dyDescent="0.2">
      <c r="A26" s="820">
        <v>24</v>
      </c>
      <c r="B26" s="807" t="s">
        <v>369</v>
      </c>
      <c r="C26" s="818">
        <v>7.9806359100000002</v>
      </c>
      <c r="D26" s="818">
        <v>0</v>
      </c>
      <c r="E26" s="818">
        <v>7.9806359100000002</v>
      </c>
      <c r="F26" s="818"/>
      <c r="G26" s="818"/>
      <c r="H26" s="818"/>
      <c r="I26" s="818"/>
      <c r="J26" s="818"/>
      <c r="K26" s="818"/>
      <c r="L26" s="818">
        <v>191.40642130000001</v>
      </c>
      <c r="M26" s="818">
        <v>0</v>
      </c>
      <c r="N26" s="818">
        <v>191.40642130000001</v>
      </c>
      <c r="O26" s="818">
        <v>199.38705720999999</v>
      </c>
      <c r="P26" s="818">
        <v>0</v>
      </c>
      <c r="Q26" s="819">
        <v>199.38705720999999</v>
      </c>
    </row>
    <row r="27" spans="1:18" ht="14.85" customHeight="1" x14ac:dyDescent="0.2">
      <c r="A27" s="820">
        <v>25</v>
      </c>
      <c r="B27" s="807" t="s">
        <v>370</v>
      </c>
      <c r="C27" s="818"/>
      <c r="D27" s="818"/>
      <c r="E27" s="818"/>
      <c r="F27" s="818"/>
      <c r="G27" s="818"/>
      <c r="H27" s="818"/>
      <c r="I27" s="818"/>
      <c r="J27" s="818"/>
      <c r="K27" s="818"/>
      <c r="L27" s="818">
        <v>36.891132149999997</v>
      </c>
      <c r="M27" s="818">
        <v>0</v>
      </c>
      <c r="N27" s="818">
        <v>36.891132149999997</v>
      </c>
      <c r="O27" s="818">
        <v>36.891132149999997</v>
      </c>
      <c r="P27" s="818">
        <v>0</v>
      </c>
      <c r="Q27" s="819">
        <v>36.891132149999997</v>
      </c>
    </row>
    <row r="28" spans="1:18" ht="14.85" customHeight="1" x14ac:dyDescent="0.2">
      <c r="A28" s="808"/>
      <c r="B28" s="823"/>
      <c r="C28" s="824"/>
      <c r="D28" s="824"/>
      <c r="E28" s="824"/>
      <c r="F28" s="824"/>
      <c r="G28" s="824"/>
      <c r="H28" s="824"/>
      <c r="I28" s="824"/>
      <c r="J28" s="824"/>
      <c r="K28" s="824"/>
      <c r="L28" s="824"/>
      <c r="M28" s="824"/>
      <c r="N28" s="824"/>
      <c r="O28" s="824"/>
      <c r="P28" s="824"/>
      <c r="Q28" s="824"/>
    </row>
    <row r="29" spans="1:18" ht="14.85" customHeight="1" x14ac:dyDescent="0.2">
      <c r="A29" s="813" t="s">
        <v>345</v>
      </c>
      <c r="B29" s="814"/>
      <c r="C29" s="815">
        <v>56.328749530000003</v>
      </c>
      <c r="D29" s="815">
        <v>4.8319788299999997</v>
      </c>
      <c r="E29" s="815">
        <v>51.496770699999999</v>
      </c>
      <c r="F29" s="815">
        <v>0</v>
      </c>
      <c r="G29" s="815">
        <v>0</v>
      </c>
      <c r="H29" s="815">
        <v>0</v>
      </c>
      <c r="I29" s="815">
        <v>0</v>
      </c>
      <c r="J29" s="815">
        <v>0</v>
      </c>
      <c r="K29" s="815">
        <v>0</v>
      </c>
      <c r="L29" s="815">
        <v>2506.7250778300004</v>
      </c>
      <c r="M29" s="815">
        <v>338.91908249000005</v>
      </c>
      <c r="N29" s="815">
        <v>2167.8059953399998</v>
      </c>
      <c r="O29" s="815">
        <v>2563.05382736</v>
      </c>
      <c r="P29" s="815">
        <v>343.75106132000002</v>
      </c>
      <c r="Q29" s="815">
        <v>2219.3027660400003</v>
      </c>
    </row>
    <row r="30" spans="1:18" ht="14.85" customHeight="1" x14ac:dyDescent="0.2">
      <c r="A30" s="820">
        <v>30</v>
      </c>
      <c r="B30" s="807" t="s">
        <v>371</v>
      </c>
      <c r="C30" s="818">
        <v>53.198878280000002</v>
      </c>
      <c r="D30" s="818">
        <v>4.3026999999999997</v>
      </c>
      <c r="E30" s="818">
        <v>48.896178280000001</v>
      </c>
      <c r="F30" s="818"/>
      <c r="G30" s="818"/>
      <c r="H30" s="818"/>
      <c r="I30" s="818"/>
      <c r="J30" s="818"/>
      <c r="K30" s="818"/>
      <c r="L30" s="818">
        <v>782.90934633999996</v>
      </c>
      <c r="M30" s="818">
        <v>275.42343722000004</v>
      </c>
      <c r="N30" s="818">
        <v>507.48590911999992</v>
      </c>
      <c r="O30" s="818">
        <v>836.10822461999999</v>
      </c>
      <c r="P30" s="818">
        <v>279.72613722000006</v>
      </c>
      <c r="Q30" s="819">
        <v>556.38208739999993</v>
      </c>
    </row>
    <row r="31" spans="1:18" ht="14.85" customHeight="1" x14ac:dyDescent="0.2">
      <c r="A31" s="820">
        <v>31</v>
      </c>
      <c r="B31" s="807" t="s">
        <v>372</v>
      </c>
      <c r="C31" s="818">
        <v>3.7724710000000002E-2</v>
      </c>
      <c r="D31" s="818">
        <v>2.7883000000000172E-4</v>
      </c>
      <c r="E31" s="818">
        <v>3.7445880000000001E-2</v>
      </c>
      <c r="F31" s="818"/>
      <c r="G31" s="818"/>
      <c r="H31" s="818"/>
      <c r="I31" s="818"/>
      <c r="J31" s="818"/>
      <c r="K31" s="818"/>
      <c r="L31" s="818">
        <v>856.27178541000001</v>
      </c>
      <c r="M31" s="818">
        <v>32.468290269999997</v>
      </c>
      <c r="N31" s="818">
        <v>823.80349514</v>
      </c>
      <c r="O31" s="818">
        <v>856.30951012000003</v>
      </c>
      <c r="P31" s="818">
        <v>32.468569099999996</v>
      </c>
      <c r="Q31" s="819">
        <v>823.84094101999995</v>
      </c>
    </row>
    <row r="32" spans="1:18" ht="14.85" customHeight="1" x14ac:dyDescent="0.2">
      <c r="A32" s="820">
        <v>32</v>
      </c>
      <c r="B32" s="807" t="s">
        <v>373</v>
      </c>
      <c r="C32" s="818">
        <v>3.0921465399999999</v>
      </c>
      <c r="D32" s="818">
        <v>0.52900000000000003</v>
      </c>
      <c r="E32" s="818">
        <v>2.56314654</v>
      </c>
      <c r="F32" s="818"/>
      <c r="G32" s="818"/>
      <c r="H32" s="818"/>
      <c r="I32" s="818"/>
      <c r="J32" s="818"/>
      <c r="K32" s="818"/>
      <c r="L32" s="818">
        <v>87.009048870000001</v>
      </c>
      <c r="M32" s="818">
        <v>6.1859999999999999</v>
      </c>
      <c r="N32" s="818">
        <v>80.823048870000008</v>
      </c>
      <c r="O32" s="818">
        <v>90.101195410000003</v>
      </c>
      <c r="P32" s="818">
        <v>6.7149999999999999</v>
      </c>
      <c r="Q32" s="819">
        <v>83.386195410000013</v>
      </c>
    </row>
    <row r="33" spans="1:17" ht="14.85" customHeight="1" x14ac:dyDescent="0.2">
      <c r="A33" s="820">
        <v>33</v>
      </c>
      <c r="B33" s="807" t="s">
        <v>374</v>
      </c>
      <c r="C33" s="818"/>
      <c r="D33" s="818"/>
      <c r="E33" s="818"/>
      <c r="F33" s="818"/>
      <c r="G33" s="818"/>
      <c r="H33" s="818"/>
      <c r="I33" s="818"/>
      <c r="J33" s="818"/>
      <c r="K33" s="818"/>
      <c r="L33" s="818">
        <v>198.81303800000001</v>
      </c>
      <c r="M33" s="818">
        <v>10.824355000000001</v>
      </c>
      <c r="N33" s="818">
        <v>187.98868300000001</v>
      </c>
      <c r="O33" s="818">
        <v>198.81303800000001</v>
      </c>
      <c r="P33" s="818">
        <v>10.824355000000001</v>
      </c>
      <c r="Q33" s="819">
        <v>187.98868300000001</v>
      </c>
    </row>
    <row r="34" spans="1:17" x14ac:dyDescent="0.2">
      <c r="A34" s="826">
        <v>34</v>
      </c>
      <c r="B34" s="827" t="s">
        <v>375</v>
      </c>
      <c r="C34" s="818"/>
      <c r="D34" s="818"/>
      <c r="E34" s="818"/>
      <c r="F34" s="818"/>
      <c r="G34" s="818"/>
      <c r="H34" s="818"/>
      <c r="I34" s="818"/>
      <c r="J34" s="818"/>
      <c r="K34" s="818"/>
      <c r="L34" s="818">
        <v>581.72185921000005</v>
      </c>
      <c r="M34" s="818">
        <v>14.016999999999999</v>
      </c>
      <c r="N34" s="818">
        <v>567.70485921</v>
      </c>
      <c r="O34" s="818">
        <v>581.72185921000005</v>
      </c>
      <c r="P34" s="818">
        <v>14.016999999999999</v>
      </c>
      <c r="Q34" s="819">
        <v>567.70485921</v>
      </c>
    </row>
    <row r="35" spans="1:17" ht="14.85" customHeight="1" x14ac:dyDescent="0.2">
      <c r="A35" s="808"/>
      <c r="B35" s="823"/>
      <c r="C35" s="824"/>
      <c r="D35" s="824"/>
      <c r="E35" s="824"/>
      <c r="F35" s="824"/>
      <c r="G35" s="824"/>
      <c r="H35" s="824"/>
      <c r="I35" s="824"/>
      <c r="J35" s="824"/>
      <c r="K35" s="824"/>
      <c r="L35" s="824"/>
      <c r="M35" s="824"/>
      <c r="N35" s="824"/>
      <c r="O35" s="824"/>
      <c r="P35" s="824"/>
      <c r="Q35" s="824"/>
    </row>
    <row r="36" spans="1:17" ht="14.85" customHeight="1" x14ac:dyDescent="0.2">
      <c r="A36" s="813" t="s">
        <v>346</v>
      </c>
      <c r="B36" s="814"/>
      <c r="C36" s="815">
        <v>2496.93649284</v>
      </c>
      <c r="D36" s="815">
        <v>3.3004989300000003</v>
      </c>
      <c r="E36" s="815">
        <v>2493.6359939100003</v>
      </c>
      <c r="F36" s="815">
        <v>479.36430632999998</v>
      </c>
      <c r="G36" s="815">
        <v>129.51596093999999</v>
      </c>
      <c r="H36" s="815">
        <v>349.84834538999996</v>
      </c>
      <c r="I36" s="815">
        <v>0</v>
      </c>
      <c r="J36" s="815">
        <v>0</v>
      </c>
      <c r="K36" s="815">
        <v>0</v>
      </c>
      <c r="L36" s="815">
        <v>11253.467083379999</v>
      </c>
      <c r="M36" s="815">
        <v>763.56139729999995</v>
      </c>
      <c r="N36" s="815">
        <v>10489.905686079999</v>
      </c>
      <c r="O36" s="815">
        <v>14229.767882549999</v>
      </c>
      <c r="P36" s="815">
        <v>1109.60389429</v>
      </c>
      <c r="Q36" s="815">
        <v>13333.39002538</v>
      </c>
    </row>
    <row r="37" spans="1:17" ht="14.85" customHeight="1" x14ac:dyDescent="0.2">
      <c r="A37" s="820">
        <v>40</v>
      </c>
      <c r="B37" s="807" t="s">
        <v>376</v>
      </c>
      <c r="C37" s="818">
        <v>0.56218537999999996</v>
      </c>
      <c r="D37" s="818">
        <v>0</v>
      </c>
      <c r="E37" s="818">
        <v>0.56218537999999996</v>
      </c>
      <c r="F37" s="818"/>
      <c r="G37" s="818"/>
      <c r="H37" s="818"/>
      <c r="I37" s="818"/>
      <c r="J37" s="818"/>
      <c r="K37" s="818"/>
      <c r="L37" s="818">
        <v>933.92921091000005</v>
      </c>
      <c r="M37" s="818">
        <v>106.61301856</v>
      </c>
      <c r="N37" s="818">
        <v>1040.5422294700002</v>
      </c>
      <c r="O37" s="818">
        <v>934.49139629000001</v>
      </c>
      <c r="P37" s="818">
        <v>106.61301856</v>
      </c>
      <c r="Q37" s="819">
        <v>1041.1044148500002</v>
      </c>
    </row>
    <row r="38" spans="1:17" x14ac:dyDescent="0.2">
      <c r="A38" s="826">
        <v>41</v>
      </c>
      <c r="B38" s="822" t="s">
        <v>377</v>
      </c>
      <c r="C38" s="818">
        <v>412.30586227999999</v>
      </c>
      <c r="D38" s="818">
        <v>3.3004989300000003</v>
      </c>
      <c r="E38" s="818">
        <v>409.00536334999998</v>
      </c>
      <c r="F38" s="818"/>
      <c r="G38" s="818"/>
      <c r="H38" s="818"/>
      <c r="I38" s="818"/>
      <c r="J38" s="818"/>
      <c r="K38" s="818"/>
      <c r="L38" s="818">
        <v>2030.10252036</v>
      </c>
      <c r="M38" s="818">
        <v>21.911999999999999</v>
      </c>
      <c r="N38" s="818">
        <v>2008.1905203599999</v>
      </c>
      <c r="O38" s="818">
        <v>2442.4083826400001</v>
      </c>
      <c r="P38" s="818">
        <v>25.212498929999999</v>
      </c>
      <c r="Q38" s="819">
        <v>2417.1958837100001</v>
      </c>
    </row>
    <row r="39" spans="1:17" ht="25.5" x14ac:dyDescent="0.2">
      <c r="A39" s="826">
        <v>42</v>
      </c>
      <c r="B39" s="822" t="s">
        <v>387</v>
      </c>
      <c r="C39" s="818">
        <v>10.44069586</v>
      </c>
      <c r="D39" s="818">
        <v>0</v>
      </c>
      <c r="E39" s="818">
        <v>10.44069586</v>
      </c>
      <c r="F39" s="818">
        <v>129.50396093999998</v>
      </c>
      <c r="G39" s="818">
        <v>129.50396093999998</v>
      </c>
      <c r="H39" s="818">
        <v>0</v>
      </c>
      <c r="I39" s="818"/>
      <c r="J39" s="818"/>
      <c r="K39" s="818"/>
      <c r="L39" s="818">
        <v>344.14922463000005</v>
      </c>
      <c r="M39" s="818">
        <v>96.287542430000002</v>
      </c>
      <c r="N39" s="818">
        <v>247.86168220000005</v>
      </c>
      <c r="O39" s="818">
        <v>484.09388143000001</v>
      </c>
      <c r="P39" s="818">
        <v>225.79150336999999</v>
      </c>
      <c r="Q39" s="819">
        <v>258.30237806000002</v>
      </c>
    </row>
    <row r="40" spans="1:17" ht="14.85" customHeight="1" x14ac:dyDescent="0.2">
      <c r="A40" s="820">
        <v>43</v>
      </c>
      <c r="B40" s="807" t="s">
        <v>388</v>
      </c>
      <c r="C40" s="818">
        <v>378.44187073000006</v>
      </c>
      <c r="D40" s="818">
        <v>0</v>
      </c>
      <c r="E40" s="818">
        <v>378.44187073000006</v>
      </c>
      <c r="F40" s="818"/>
      <c r="G40" s="818"/>
      <c r="H40" s="818"/>
      <c r="I40" s="818"/>
      <c r="J40" s="818"/>
      <c r="K40" s="818"/>
      <c r="L40" s="818">
        <v>2305.4990392099999</v>
      </c>
      <c r="M40" s="818">
        <v>712.70699999999999</v>
      </c>
      <c r="N40" s="818">
        <v>1592.79203921</v>
      </c>
      <c r="O40" s="818">
        <v>2683.94090994</v>
      </c>
      <c r="P40" s="818">
        <v>712.70699999999999</v>
      </c>
      <c r="Q40" s="819">
        <v>1971.2339099400001</v>
      </c>
    </row>
    <row r="41" spans="1:17" ht="14.85" customHeight="1" x14ac:dyDescent="0.2">
      <c r="A41" s="820">
        <v>44</v>
      </c>
      <c r="B41" s="807" t="s">
        <v>380</v>
      </c>
      <c r="C41" s="818">
        <v>138.66126807000001</v>
      </c>
      <c r="D41" s="818">
        <v>0</v>
      </c>
      <c r="E41" s="818">
        <v>138.66126807000001</v>
      </c>
      <c r="F41" s="818">
        <v>1.7358480000000001</v>
      </c>
      <c r="G41" s="818">
        <v>0</v>
      </c>
      <c r="H41" s="818">
        <v>1.7358480000000001</v>
      </c>
      <c r="I41" s="818"/>
      <c r="J41" s="818"/>
      <c r="K41" s="818"/>
      <c r="L41" s="818">
        <v>8.8009971599999997</v>
      </c>
      <c r="M41" s="818">
        <v>0</v>
      </c>
      <c r="N41" s="818">
        <v>8.8009971599999997</v>
      </c>
      <c r="O41" s="818">
        <v>149.19811323000002</v>
      </c>
      <c r="P41" s="818">
        <v>0</v>
      </c>
      <c r="Q41" s="819">
        <v>149.19811323000002</v>
      </c>
    </row>
    <row r="42" spans="1:17" ht="14.85" customHeight="1" x14ac:dyDescent="0.2">
      <c r="A42" s="820">
        <v>45</v>
      </c>
      <c r="B42" s="807" t="s">
        <v>381</v>
      </c>
      <c r="C42" s="818">
        <v>786.68460027000003</v>
      </c>
      <c r="D42" s="818">
        <v>0</v>
      </c>
      <c r="E42" s="818">
        <v>786.68460027000003</v>
      </c>
      <c r="F42" s="818">
        <v>164.66200000000001</v>
      </c>
      <c r="G42" s="818">
        <v>1.2E-2</v>
      </c>
      <c r="H42" s="818">
        <v>164.65</v>
      </c>
      <c r="I42" s="818"/>
      <c r="J42" s="818"/>
      <c r="K42" s="818"/>
      <c r="L42" s="818">
        <v>5012.4897333700001</v>
      </c>
      <c r="M42" s="818">
        <v>39.267873430000002</v>
      </c>
      <c r="N42" s="818">
        <v>4973.2218599400003</v>
      </c>
      <c r="O42" s="818">
        <v>5963.8363336399998</v>
      </c>
      <c r="P42" s="818">
        <v>39.279873430000002</v>
      </c>
      <c r="Q42" s="819">
        <v>5924.5564602100003</v>
      </c>
    </row>
    <row r="43" spans="1:17" ht="14.85" customHeight="1" x14ac:dyDescent="0.2">
      <c r="A43" s="820">
        <v>46</v>
      </c>
      <c r="B43" s="807" t="s">
        <v>382</v>
      </c>
      <c r="C43" s="818">
        <v>769.84001024999998</v>
      </c>
      <c r="D43" s="818">
        <v>0</v>
      </c>
      <c r="E43" s="818">
        <v>769.84001024999998</v>
      </c>
      <c r="F43" s="818">
        <v>183.46249738999998</v>
      </c>
      <c r="G43" s="818">
        <v>0</v>
      </c>
      <c r="H43" s="818">
        <v>183.46249738999998</v>
      </c>
      <c r="I43" s="818"/>
      <c r="J43" s="818"/>
      <c r="K43" s="818"/>
      <c r="L43" s="818">
        <v>618.49635774000001</v>
      </c>
      <c r="M43" s="818">
        <v>0</v>
      </c>
      <c r="N43" s="818">
        <v>618.49635774000001</v>
      </c>
      <c r="O43" s="818">
        <v>1571.7988653799998</v>
      </c>
      <c r="P43" s="818">
        <v>0</v>
      </c>
      <c r="Q43" s="819">
        <v>1571.7988653799998</v>
      </c>
    </row>
    <row r="44" spans="1:17" ht="14.85" customHeight="1" x14ac:dyDescent="0.2">
      <c r="A44" s="808"/>
      <c r="B44" s="823"/>
      <c r="C44" s="828"/>
      <c r="D44" s="828"/>
      <c r="E44" s="828"/>
      <c r="F44" s="828"/>
      <c r="G44" s="828"/>
      <c r="H44" s="828"/>
      <c r="I44" s="828"/>
      <c r="J44" s="828"/>
      <c r="K44" s="828"/>
      <c r="L44" s="828"/>
      <c r="M44" s="828"/>
      <c r="N44" s="828"/>
      <c r="O44" s="824"/>
      <c r="P44" s="824"/>
      <c r="Q44" s="824"/>
    </row>
    <row r="45" spans="1:17" ht="14.85" customHeight="1" x14ac:dyDescent="0.2">
      <c r="A45" s="813" t="s">
        <v>347</v>
      </c>
      <c r="B45" s="814"/>
      <c r="C45" s="815">
        <v>0</v>
      </c>
      <c r="D45" s="815">
        <v>0</v>
      </c>
      <c r="E45" s="815">
        <v>0</v>
      </c>
      <c r="F45" s="815">
        <v>0</v>
      </c>
      <c r="G45" s="815">
        <v>0</v>
      </c>
      <c r="H45" s="815">
        <v>0</v>
      </c>
      <c r="I45" s="815">
        <v>356.45732113999998</v>
      </c>
      <c r="J45" s="815">
        <v>0</v>
      </c>
      <c r="K45" s="815">
        <v>356.45732113999998</v>
      </c>
      <c r="L45" s="815">
        <v>7595.5610041600003</v>
      </c>
      <c r="M45" s="815">
        <v>0</v>
      </c>
      <c r="N45" s="815">
        <v>7595.5610041600003</v>
      </c>
      <c r="O45" s="815">
        <v>7952.0183252999996</v>
      </c>
      <c r="P45" s="815">
        <v>0</v>
      </c>
      <c r="Q45" s="815">
        <v>7952.0183252999996</v>
      </c>
    </row>
    <row r="46" spans="1:17" ht="14.85" customHeight="1" x14ac:dyDescent="0.2">
      <c r="A46" s="820">
        <v>51</v>
      </c>
      <c r="B46" s="807" t="s">
        <v>383</v>
      </c>
      <c r="C46" s="818"/>
      <c r="D46" s="818"/>
      <c r="E46" s="818"/>
      <c r="F46" s="818"/>
      <c r="G46" s="818"/>
      <c r="H46" s="818"/>
      <c r="I46" s="818">
        <v>356.45732113999998</v>
      </c>
      <c r="J46" s="818">
        <v>0</v>
      </c>
      <c r="K46" s="818">
        <v>356.45732113999998</v>
      </c>
      <c r="L46" s="818">
        <v>661.69520075000003</v>
      </c>
      <c r="M46" s="818">
        <v>0</v>
      </c>
      <c r="N46" s="818">
        <v>661.69520075000003</v>
      </c>
      <c r="O46" s="818">
        <v>1018.15252189</v>
      </c>
      <c r="P46" s="818">
        <v>0</v>
      </c>
      <c r="Q46" s="819">
        <v>1018.15252189</v>
      </c>
    </row>
    <row r="47" spans="1:17" x14ac:dyDescent="0.2">
      <c r="A47" s="826">
        <v>58</v>
      </c>
      <c r="B47" s="822" t="s">
        <v>384</v>
      </c>
      <c r="C47" s="818"/>
      <c r="D47" s="818"/>
      <c r="E47" s="818"/>
      <c r="F47" s="818"/>
      <c r="G47" s="818"/>
      <c r="H47" s="818"/>
      <c r="I47" s="818"/>
      <c r="J47" s="818"/>
      <c r="K47" s="818"/>
      <c r="L47" s="818">
        <v>6933.8658034099999</v>
      </c>
      <c r="M47" s="818">
        <v>0</v>
      </c>
      <c r="N47" s="818">
        <v>6933.8658034099999</v>
      </c>
      <c r="O47" s="818">
        <v>6933.8658034099999</v>
      </c>
      <c r="P47" s="818">
        <v>0</v>
      </c>
      <c r="Q47" s="819">
        <v>6933.8658034099999</v>
      </c>
    </row>
    <row r="48" spans="1:17" ht="14.85" customHeight="1" thickBot="1" x14ac:dyDescent="0.25">
      <c r="A48" s="820"/>
      <c r="B48" s="823"/>
      <c r="C48" s="823"/>
      <c r="D48" s="823"/>
      <c r="E48" s="824"/>
      <c r="F48" s="824"/>
      <c r="G48" s="824"/>
      <c r="H48" s="824"/>
      <c r="I48" s="824"/>
      <c r="J48" s="824"/>
      <c r="K48" s="824"/>
      <c r="L48" s="824"/>
      <c r="M48" s="824"/>
      <c r="N48" s="824"/>
      <c r="O48" s="824"/>
      <c r="P48" s="824"/>
      <c r="Q48" s="824"/>
    </row>
    <row r="49" spans="1:19" ht="14.85" customHeight="1" thickBot="1" x14ac:dyDescent="0.25">
      <c r="A49" s="1109" t="s">
        <v>389</v>
      </c>
      <c r="B49" s="1109"/>
      <c r="C49" s="829">
        <v>2722.6318583900002</v>
      </c>
      <c r="D49" s="829">
        <v>115.68278823</v>
      </c>
      <c r="E49" s="829">
        <v>2606.9490701600002</v>
      </c>
      <c r="F49" s="829">
        <v>515.17528854</v>
      </c>
      <c r="G49" s="829">
        <v>129.51596093999999</v>
      </c>
      <c r="H49" s="829">
        <v>385.65932759999998</v>
      </c>
      <c r="I49" s="829">
        <v>356.45732113999998</v>
      </c>
      <c r="J49" s="829">
        <v>0</v>
      </c>
      <c r="K49" s="829">
        <v>356.45732113999998</v>
      </c>
      <c r="L49" s="829">
        <v>25087.101346369996</v>
      </c>
      <c r="M49" s="829">
        <v>1644.0257062000001</v>
      </c>
      <c r="N49" s="829">
        <v>23443.075640169998</v>
      </c>
      <c r="O49" s="829">
        <v>28681.365814439996</v>
      </c>
      <c r="P49" s="829">
        <v>1889.2244553699993</v>
      </c>
      <c r="Q49" s="829">
        <v>26792.141359070003</v>
      </c>
      <c r="S49" s="818"/>
    </row>
    <row r="50" spans="1:19" x14ac:dyDescent="0.2">
      <c r="S50" s="818"/>
    </row>
    <row r="51" spans="1:19" x14ac:dyDescent="0.2">
      <c r="S51" s="818"/>
    </row>
    <row r="52" spans="1:19" x14ac:dyDescent="0.2">
      <c r="P52" s="818"/>
    </row>
    <row r="53" spans="1:19" x14ac:dyDescent="0.2">
      <c r="P53" s="818"/>
      <c r="Q53" s="818"/>
    </row>
    <row r="54" spans="1:19" x14ac:dyDescent="0.2">
      <c r="P54" s="818"/>
      <c r="R54" s="818"/>
      <c r="S54" s="818"/>
    </row>
  </sheetData>
  <mergeCells count="2">
    <mergeCell ref="A3:Q3"/>
    <mergeCell ref="A49:B49"/>
  </mergeCells>
  <pageMargins left="0.7" right="0.7" top="0.78740157499999996" bottom="0.78740157499999996" header="0.3" footer="0.3"/>
  <pageSetup paperSize="9" scale="52" orientation="landscape"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5B06D-57D7-49CC-9506-043DF97C0E02}">
  <sheetPr codeName="Tabelle31">
    <pageSetUpPr fitToPage="1"/>
  </sheetPr>
  <dimension ref="A1:N15"/>
  <sheetViews>
    <sheetView showGridLines="0" workbookViewId="0"/>
  </sheetViews>
  <sheetFormatPr baseColWidth="10" defaultColWidth="10" defaultRowHeight="12.75" x14ac:dyDescent="0.2"/>
  <cols>
    <col min="1" max="2" width="1.875" style="24" customWidth="1"/>
    <col min="3" max="3" width="38.75" style="24" customWidth="1"/>
    <col min="4" max="4" width="7.75" style="24" customWidth="1"/>
    <col min="5" max="5" width="8.625" style="24" customWidth="1"/>
    <col min="6" max="6" width="9" style="24" bestFit="1" customWidth="1"/>
    <col min="7" max="7" width="6.75" style="24" customWidth="1"/>
    <col min="8" max="8" width="1.875" style="24" customWidth="1"/>
    <col min="9" max="9" width="8.25" style="24" customWidth="1"/>
    <col min="10" max="10" width="8.625" style="24" customWidth="1"/>
    <col min="11" max="11" width="7.75" style="24" customWidth="1"/>
    <col min="12" max="12" width="6.75" style="24" customWidth="1"/>
    <col min="13" max="13" width="1.875" style="24" customWidth="1"/>
    <col min="14" max="14" width="7.75" style="24" customWidth="1"/>
    <col min="15" max="16384" width="10" style="24"/>
  </cols>
  <sheetData>
    <row r="1" spans="1:14" s="47" customFormat="1" ht="15" customHeight="1" x14ac:dyDescent="0.25">
      <c r="A1" s="47" t="s">
        <v>831</v>
      </c>
    </row>
    <row r="2" spans="1:14" s="25" customFormat="1" ht="15" customHeight="1" x14ac:dyDescent="0.2">
      <c r="A2" s="26"/>
      <c r="B2" s="27"/>
      <c r="C2" s="27"/>
      <c r="D2" s="28" t="s">
        <v>24</v>
      </c>
      <c r="E2" s="28"/>
      <c r="F2" s="28"/>
      <c r="G2" s="28"/>
      <c r="H2" s="29"/>
      <c r="I2" s="30" t="s">
        <v>25</v>
      </c>
      <c r="J2" s="30"/>
      <c r="K2" s="30"/>
      <c r="L2" s="30"/>
      <c r="M2" s="29"/>
      <c r="N2" s="30" t="s">
        <v>26</v>
      </c>
    </row>
    <row r="3" spans="1:14" s="25" customFormat="1" ht="15" customHeight="1" x14ac:dyDescent="0.2">
      <c r="A3" s="32" t="s">
        <v>27</v>
      </c>
      <c r="B3" s="33"/>
      <c r="C3" s="33"/>
      <c r="D3" s="34" t="s">
        <v>29</v>
      </c>
      <c r="E3" s="35" t="s">
        <v>83</v>
      </c>
      <c r="F3" s="36" t="s">
        <v>28</v>
      </c>
      <c r="G3" s="36"/>
      <c r="H3" s="37"/>
      <c r="I3" s="38" t="s">
        <v>29</v>
      </c>
      <c r="J3" s="39" t="s">
        <v>30</v>
      </c>
      <c r="K3" s="40" t="s">
        <v>28</v>
      </c>
      <c r="L3" s="40"/>
      <c r="M3" s="37"/>
      <c r="N3" s="42" t="s">
        <v>31</v>
      </c>
    </row>
    <row r="4" spans="1:14" s="8" customFormat="1" ht="15" customHeight="1" x14ac:dyDescent="0.25">
      <c r="A4" s="43"/>
      <c r="B4" s="43"/>
      <c r="C4" s="43"/>
      <c r="D4" s="44">
        <v>2024</v>
      </c>
      <c r="E4" s="44">
        <v>2025</v>
      </c>
      <c r="F4" s="45" t="s">
        <v>32</v>
      </c>
      <c r="G4" s="45" t="s">
        <v>33</v>
      </c>
      <c r="H4" s="46"/>
      <c r="I4" s="44">
        <v>2024</v>
      </c>
      <c r="J4" s="44">
        <v>2025</v>
      </c>
      <c r="K4" s="45" t="s">
        <v>32</v>
      </c>
      <c r="L4" s="45" t="s">
        <v>33</v>
      </c>
      <c r="M4" s="46"/>
      <c r="N4" s="45" t="s">
        <v>34</v>
      </c>
    </row>
    <row r="5" spans="1:14" s="47" customFormat="1" ht="15" customHeight="1" x14ac:dyDescent="0.25">
      <c r="A5" s="53" t="s">
        <v>37</v>
      </c>
      <c r="B5" s="53"/>
      <c r="C5" s="53"/>
      <c r="D5" s="54">
        <v>10079.916625250002</v>
      </c>
      <c r="E5" s="54">
        <v>10266.903000000002</v>
      </c>
      <c r="F5" s="55">
        <v>186.98637475000032</v>
      </c>
      <c r="G5" s="56">
        <v>1.8550389026195324E-2</v>
      </c>
      <c r="I5" s="54">
        <v>10079.916625250002</v>
      </c>
      <c r="J5" s="54">
        <v>10706.30740165</v>
      </c>
      <c r="K5" s="57">
        <v>626.39077639999778</v>
      </c>
      <c r="L5" s="56">
        <v>6.2142456102355137E-2</v>
      </c>
      <c r="N5" s="57">
        <v>439.40440164999745</v>
      </c>
    </row>
    <row r="6" spans="1:14" s="47" customFormat="1" ht="15" customHeight="1" x14ac:dyDescent="0.25">
      <c r="A6" s="58"/>
      <c r="B6" s="59" t="s">
        <v>38</v>
      </c>
      <c r="D6" s="60">
        <v>6100.6225629500013</v>
      </c>
      <c r="E6" s="60">
        <v>6495.3959999999997</v>
      </c>
      <c r="F6" s="61">
        <v>394.77343704999839</v>
      </c>
      <c r="G6" s="62">
        <v>6.4710352587212361E-2</v>
      </c>
      <c r="H6" s="63"/>
      <c r="I6" s="60">
        <v>6100.6225629500004</v>
      </c>
      <c r="J6" s="60">
        <v>6820.9255907500001</v>
      </c>
      <c r="K6" s="61">
        <v>720.30302779999965</v>
      </c>
      <c r="L6" s="62">
        <v>0.11807041336641744</v>
      </c>
      <c r="M6" s="63"/>
      <c r="N6" s="61">
        <v>325.52959075000035</v>
      </c>
    </row>
    <row r="7" spans="1:14" s="47" customFormat="1" ht="15" customHeight="1" x14ac:dyDescent="0.25">
      <c r="A7" s="58"/>
      <c r="B7" s="66" t="s">
        <v>39</v>
      </c>
      <c r="D7" s="60">
        <v>440.18313434999999</v>
      </c>
      <c r="E7" s="60">
        <v>275</v>
      </c>
      <c r="F7" s="61">
        <v>-165.18313434999999</v>
      </c>
      <c r="G7" s="62">
        <v>-0.37526002579339846</v>
      </c>
      <c r="H7" s="63"/>
      <c r="I7" s="60">
        <v>440.18313434999999</v>
      </c>
      <c r="J7" s="60">
        <v>376.86080103</v>
      </c>
      <c r="K7" s="61">
        <v>-63.322333319999984</v>
      </c>
      <c r="L7" s="62">
        <v>-0.14385451958195861</v>
      </c>
      <c r="M7" s="63"/>
      <c r="N7" s="61">
        <v>101.86080103</v>
      </c>
    </row>
    <row r="8" spans="1:14" s="47" customFormat="1" ht="15" customHeight="1" x14ac:dyDescent="0.25">
      <c r="A8" s="53" t="s">
        <v>167</v>
      </c>
      <c r="B8" s="53"/>
      <c r="C8" s="53"/>
      <c r="D8" s="54">
        <v>17356.826703520001</v>
      </c>
      <c r="E8" s="54">
        <v>19446.756999999998</v>
      </c>
      <c r="F8" s="55">
        <v>2089.9302964799972</v>
      </c>
      <c r="G8" s="56">
        <v>0.12040970000905493</v>
      </c>
      <c r="I8" s="54">
        <v>17356.826703520004</v>
      </c>
      <c r="J8" s="54">
        <v>19446.736597280003</v>
      </c>
      <c r="K8" s="57">
        <v>2089.9098937599992</v>
      </c>
      <c r="L8" s="56">
        <v>0.12040852452229411</v>
      </c>
      <c r="N8" s="57">
        <v>-2.0402719994308427E-2</v>
      </c>
    </row>
    <row r="9" spans="1:14" s="47" customFormat="1" ht="15" customHeight="1" x14ac:dyDescent="0.25">
      <c r="A9" s="58"/>
      <c r="B9" s="59" t="s">
        <v>91</v>
      </c>
      <c r="D9" s="60">
        <v>15996.97749938</v>
      </c>
      <c r="E9" s="60">
        <v>18029.552</v>
      </c>
      <c r="F9" s="61">
        <v>2032.5745006199995</v>
      </c>
      <c r="G9" s="62">
        <v>0.1270599087045523</v>
      </c>
      <c r="H9" s="63"/>
      <c r="I9" s="60">
        <v>15996.977499380002</v>
      </c>
      <c r="J9" s="60">
        <v>18034.25071968</v>
      </c>
      <c r="K9" s="61">
        <v>2037.2732202999978</v>
      </c>
      <c r="L9" s="62">
        <v>0.12735363417113987</v>
      </c>
      <c r="M9" s="63"/>
      <c r="N9" s="61">
        <v>4.6987196800000675</v>
      </c>
    </row>
    <row r="10" spans="1:14" s="47" customFormat="1" ht="15" customHeight="1" x14ac:dyDescent="0.25">
      <c r="A10" s="58"/>
      <c r="B10" s="59" t="s">
        <v>92</v>
      </c>
      <c r="D10" s="60">
        <v>1247.87352977</v>
      </c>
      <c r="E10" s="60">
        <v>1296.4739999999999</v>
      </c>
      <c r="F10" s="61">
        <v>48.600470229999928</v>
      </c>
      <c r="G10" s="62">
        <v>3.8946631265555975E-2</v>
      </c>
      <c r="H10" s="63"/>
      <c r="I10" s="60">
        <v>1247.8735297699998</v>
      </c>
      <c r="J10" s="60">
        <v>1304.0307610899997</v>
      </c>
      <c r="K10" s="61">
        <v>56.157231319999937</v>
      </c>
      <c r="L10" s="62">
        <v>4.500234196838071E-2</v>
      </c>
      <c r="M10" s="63"/>
      <c r="N10" s="61">
        <v>7.5567610899997817</v>
      </c>
    </row>
    <row r="11" spans="1:14" s="47" customFormat="1" ht="15" customHeight="1" x14ac:dyDescent="0.25">
      <c r="A11" s="53" t="s">
        <v>168</v>
      </c>
      <c r="B11" s="53"/>
      <c r="C11" s="53"/>
      <c r="D11" s="54">
        <v>12657.837784020001</v>
      </c>
      <c r="E11" s="54">
        <v>13427.973000000002</v>
      </c>
      <c r="F11" s="55">
        <v>770.13521598000079</v>
      </c>
      <c r="G11" s="56">
        <v>6.0842556929609604E-2</v>
      </c>
      <c r="I11" s="54">
        <v>12657.837784020005</v>
      </c>
      <c r="J11" s="54">
        <v>13308.51079368</v>
      </c>
      <c r="K11" s="57">
        <v>650.67300965999493</v>
      </c>
      <c r="L11" s="56">
        <v>5.1404751803775017E-2</v>
      </c>
      <c r="N11" s="57">
        <v>-119.46220632000222</v>
      </c>
    </row>
    <row r="12" spans="1:14" s="47" customFormat="1" ht="15" customHeight="1" x14ac:dyDescent="0.25">
      <c r="A12" s="58"/>
      <c r="B12" s="59" t="s">
        <v>93</v>
      </c>
      <c r="D12" s="60">
        <v>12372.46916604</v>
      </c>
      <c r="E12" s="60">
        <v>13124.255999999999</v>
      </c>
      <c r="F12" s="61">
        <v>751.78683395999906</v>
      </c>
      <c r="G12" s="62">
        <v>6.0762877956770822E-2</v>
      </c>
      <c r="H12" s="63"/>
      <c r="I12" s="60">
        <v>12372.469166040008</v>
      </c>
      <c r="J12" s="60">
        <v>13008.950148230004</v>
      </c>
      <c r="K12" s="61">
        <v>636.48098218999621</v>
      </c>
      <c r="L12" s="62">
        <v>5.1443327410910955E-2</v>
      </c>
      <c r="M12" s="63"/>
      <c r="N12" s="61">
        <v>-115.30585176999557</v>
      </c>
    </row>
    <row r="13" spans="1:14" s="47" customFormat="1" ht="15" customHeight="1" x14ac:dyDescent="0.25">
      <c r="A13" s="58"/>
      <c r="B13" s="59" t="s">
        <v>94</v>
      </c>
      <c r="D13" s="60">
        <v>285.36861798000001</v>
      </c>
      <c r="E13" s="60">
        <v>303.71699999999998</v>
      </c>
      <c r="F13" s="61">
        <v>18.348382019999974</v>
      </c>
      <c r="G13" s="62">
        <v>6.4297126116670267E-2</v>
      </c>
      <c r="H13" s="63"/>
      <c r="I13" s="60">
        <v>285.36861797999995</v>
      </c>
      <c r="J13" s="60">
        <v>299.56064544999992</v>
      </c>
      <c r="K13" s="61">
        <v>14.192027469999971</v>
      </c>
      <c r="L13" s="62">
        <v>4.9732264081660871E-2</v>
      </c>
      <c r="M13" s="63"/>
      <c r="N13" s="61">
        <v>-4.15635455000006</v>
      </c>
    </row>
    <row r="14" spans="1:14" s="47" customFormat="1" ht="15" customHeight="1" x14ac:dyDescent="0.25">
      <c r="A14" s="77" t="s">
        <v>89</v>
      </c>
      <c r="B14" s="77"/>
      <c r="C14" s="77"/>
      <c r="D14" s="78">
        <v>40094.581112790009</v>
      </c>
      <c r="E14" s="78">
        <v>43141.633000000002</v>
      </c>
      <c r="F14" s="79">
        <v>3047.0518872099929</v>
      </c>
      <c r="G14" s="80">
        <v>7.5996601102735983E-2</v>
      </c>
      <c r="H14" s="81"/>
      <c r="I14" s="78">
        <v>40094.581112789994</v>
      </c>
      <c r="J14" s="78">
        <v>43461.554792610004</v>
      </c>
      <c r="K14" s="79">
        <v>3366.9736798200101</v>
      </c>
      <c r="L14" s="80">
        <v>8.397577893003505E-2</v>
      </c>
      <c r="M14" s="81"/>
      <c r="N14" s="79">
        <v>319.92179261000274</v>
      </c>
    </row>
    <row r="15" spans="1:14" x14ac:dyDescent="0.2">
      <c r="A15" s="82" t="s">
        <v>71</v>
      </c>
    </row>
  </sheetData>
  <printOptions horizontalCentered="1"/>
  <pageMargins left="0.35433070866141736" right="3.937007874015748E-2" top="0.98425196850393704" bottom="0.98425196850393704" header="0.51181102362204722" footer="0.51181102362204722"/>
  <pageSetup paperSize="9" scale="24" orientation="portrait" r:id="rId1"/>
  <headerFooter alignWithMargins="0"/>
  <customProperties>
    <customPr name="_pios_id" r:id="rId2"/>
  </customPropertie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F1711-FBAF-49AB-AA04-CB450FA9C13D}">
  <sheetPr codeName="Tabelle20"/>
  <dimension ref="A1:J840"/>
  <sheetViews>
    <sheetView showGridLines="0" workbookViewId="0"/>
  </sheetViews>
  <sheetFormatPr baseColWidth="10" defaultColWidth="8" defaultRowHeight="12.75" x14ac:dyDescent="0.2"/>
  <cols>
    <col min="1" max="1" width="65.75" style="845" customWidth="1"/>
    <col min="2" max="2" width="19.75" style="845" customWidth="1"/>
    <col min="3" max="3" width="9.375" style="845" customWidth="1"/>
    <col min="4" max="4" width="17.625" style="845" customWidth="1"/>
    <col min="5" max="5" width="16.75" style="845" bestFit="1" customWidth="1"/>
    <col min="6" max="6" width="15.375" style="845" bestFit="1" customWidth="1"/>
    <col min="7" max="7" width="18.25" style="845" bestFit="1" customWidth="1"/>
    <col min="8" max="8" width="19.25" style="845" bestFit="1" customWidth="1"/>
    <col min="9" max="9" width="18.625" style="845" bestFit="1" customWidth="1"/>
    <col min="10" max="10" width="19.5" style="845" bestFit="1" customWidth="1"/>
    <col min="11" max="16384" width="8" style="845"/>
  </cols>
  <sheetData>
    <row r="1" spans="1:10" ht="13.5" thickBot="1" x14ac:dyDescent="0.25">
      <c r="A1" s="845" t="s">
        <v>1708</v>
      </c>
    </row>
    <row r="2" spans="1:10" ht="26.25" thickBot="1" x14ac:dyDescent="0.25">
      <c r="A2" s="846" t="s">
        <v>1007</v>
      </c>
      <c r="B2" s="847" t="s">
        <v>1012</v>
      </c>
      <c r="C2" s="847" t="s">
        <v>1013</v>
      </c>
      <c r="D2" s="847" t="s">
        <v>1014</v>
      </c>
      <c r="E2" s="847" t="s">
        <v>1015</v>
      </c>
      <c r="F2" s="847" t="s">
        <v>1016</v>
      </c>
      <c r="G2" s="847" t="s">
        <v>1017</v>
      </c>
      <c r="H2" s="847" t="s">
        <v>1002</v>
      </c>
      <c r="I2" s="847" t="s">
        <v>1003</v>
      </c>
      <c r="J2" s="847" t="s">
        <v>1004</v>
      </c>
    </row>
    <row r="3" spans="1:10" x14ac:dyDescent="0.2">
      <c r="A3" s="848" t="s">
        <v>1018</v>
      </c>
      <c r="B3" s="1110"/>
      <c r="C3" s="1111"/>
      <c r="D3" s="1111"/>
      <c r="E3" s="1111"/>
      <c r="F3" s="1111"/>
      <c r="G3" s="1111"/>
      <c r="H3" s="1111"/>
      <c r="I3" s="1111"/>
      <c r="J3" s="1111"/>
    </row>
    <row r="4" spans="1:10" x14ac:dyDescent="0.2">
      <c r="A4" s="1112" t="s">
        <v>1019</v>
      </c>
      <c r="B4" s="1112"/>
      <c r="C4" s="1112"/>
      <c r="D4" s="1112"/>
      <c r="E4" s="1112"/>
      <c r="F4" s="1112"/>
      <c r="G4" s="1112"/>
      <c r="H4" s="1112"/>
      <c r="I4" s="1112"/>
      <c r="J4" s="1112"/>
    </row>
    <row r="5" spans="1:10" x14ac:dyDescent="0.2">
      <c r="A5" s="849" t="s">
        <v>1020</v>
      </c>
      <c r="B5" s="1113"/>
      <c r="C5" s="1114"/>
      <c r="D5" s="1114"/>
      <c r="E5" s="1114"/>
      <c r="F5" s="1114"/>
      <c r="G5" s="1114"/>
      <c r="H5" s="1114"/>
      <c r="I5" s="1114"/>
      <c r="J5" s="1115"/>
    </row>
    <row r="6" spans="1:10" x14ac:dyDescent="0.2">
      <c r="A6" s="850" t="s">
        <v>1021</v>
      </c>
      <c r="B6" s="851">
        <v>6579545.2400000002</v>
      </c>
      <c r="C6" s="851">
        <v>0</v>
      </c>
      <c r="D6" s="851">
        <v>0</v>
      </c>
      <c r="E6" s="851">
        <v>0</v>
      </c>
      <c r="F6" s="851">
        <v>0</v>
      </c>
      <c r="G6" s="851">
        <v>0</v>
      </c>
      <c r="H6" s="851">
        <v>6579545.2400000002</v>
      </c>
      <c r="I6" s="851">
        <v>0</v>
      </c>
      <c r="J6" s="852">
        <v>6579545.2400000002</v>
      </c>
    </row>
    <row r="7" spans="1:10" x14ac:dyDescent="0.2">
      <c r="A7" s="853" t="s">
        <v>1022</v>
      </c>
      <c r="B7" s="853">
        <v>6579545.2400000002</v>
      </c>
      <c r="C7" s="853">
        <v>0</v>
      </c>
      <c r="D7" s="853">
        <v>0</v>
      </c>
      <c r="E7" s="853">
        <v>0</v>
      </c>
      <c r="F7" s="853">
        <v>0</v>
      </c>
      <c r="G7" s="853">
        <v>0</v>
      </c>
      <c r="H7" s="853">
        <v>6579545.2400000002</v>
      </c>
      <c r="I7" s="853">
        <v>0</v>
      </c>
      <c r="J7" s="853">
        <v>6579545.2400000002</v>
      </c>
    </row>
    <row r="8" spans="1:10" x14ac:dyDescent="0.2">
      <c r="A8" s="853" t="s">
        <v>1023</v>
      </c>
      <c r="B8" s="853">
        <v>0</v>
      </c>
      <c r="C8" s="853">
        <v>0</v>
      </c>
      <c r="D8" s="853">
        <v>0</v>
      </c>
      <c r="E8" s="853">
        <v>0</v>
      </c>
      <c r="F8" s="853">
        <v>0</v>
      </c>
      <c r="G8" s="853">
        <v>0</v>
      </c>
      <c r="H8" s="853">
        <v>0</v>
      </c>
      <c r="I8" s="853">
        <v>0</v>
      </c>
      <c r="J8" s="853">
        <v>0</v>
      </c>
    </row>
    <row r="9" spans="1:10" x14ac:dyDescent="0.2">
      <c r="A9" s="853" t="s">
        <v>1024</v>
      </c>
      <c r="B9" s="853">
        <v>0</v>
      </c>
      <c r="C9" s="853">
        <v>0</v>
      </c>
      <c r="D9" s="853">
        <v>0</v>
      </c>
      <c r="E9" s="853">
        <v>0</v>
      </c>
      <c r="F9" s="853">
        <v>0</v>
      </c>
      <c r="G9" s="853">
        <v>0</v>
      </c>
      <c r="H9" s="853">
        <v>0</v>
      </c>
      <c r="I9" s="853">
        <v>0</v>
      </c>
      <c r="J9" s="853">
        <v>0</v>
      </c>
    </row>
    <row r="10" spans="1:10" x14ac:dyDescent="0.2">
      <c r="A10" s="853" t="s">
        <v>1025</v>
      </c>
      <c r="B10" s="853">
        <v>0</v>
      </c>
      <c r="C10" s="853">
        <v>0</v>
      </c>
      <c r="D10" s="853">
        <v>0</v>
      </c>
      <c r="E10" s="853">
        <v>0</v>
      </c>
      <c r="F10" s="853">
        <v>0</v>
      </c>
      <c r="G10" s="853">
        <v>0</v>
      </c>
      <c r="H10" s="853">
        <v>0</v>
      </c>
      <c r="I10" s="853">
        <v>0</v>
      </c>
      <c r="J10" s="853">
        <v>0</v>
      </c>
    </row>
    <row r="11" spans="1:10" x14ac:dyDescent="0.2">
      <c r="A11" s="854" t="s">
        <v>1026</v>
      </c>
      <c r="B11" s="854">
        <v>6579545.2400000002</v>
      </c>
      <c r="C11" s="854">
        <v>0</v>
      </c>
      <c r="D11" s="854">
        <v>0</v>
      </c>
      <c r="E11" s="854">
        <v>0</v>
      </c>
      <c r="F11" s="854">
        <v>0</v>
      </c>
      <c r="G11" s="854">
        <v>0</v>
      </c>
      <c r="H11" s="854">
        <v>6579545.2400000002</v>
      </c>
      <c r="I11" s="854">
        <v>0</v>
      </c>
      <c r="J11" s="854">
        <v>6579545.2400000002</v>
      </c>
    </row>
    <row r="12" spans="1:10" x14ac:dyDescent="0.2">
      <c r="A12" s="855" t="s">
        <v>1027</v>
      </c>
      <c r="B12" s="1116"/>
      <c r="C12" s="1117"/>
      <c r="D12" s="1117"/>
      <c r="E12" s="1117"/>
      <c r="F12" s="1117"/>
      <c r="G12" s="1117"/>
      <c r="H12" s="1117"/>
      <c r="I12" s="1117"/>
      <c r="J12" s="1115"/>
    </row>
    <row r="13" spans="1:10" x14ac:dyDescent="0.2">
      <c r="A13" s="850" t="s">
        <v>1028</v>
      </c>
      <c r="B13" s="851">
        <v>22271188.57</v>
      </c>
      <c r="C13" s="851">
        <v>0</v>
      </c>
      <c r="D13" s="851">
        <v>0</v>
      </c>
      <c r="E13" s="851">
        <v>0</v>
      </c>
      <c r="F13" s="851">
        <v>0</v>
      </c>
      <c r="G13" s="851">
        <v>0</v>
      </c>
      <c r="H13" s="851">
        <v>22271188.57</v>
      </c>
      <c r="I13" s="851">
        <v>3878034.58</v>
      </c>
      <c r="J13" s="852">
        <v>26149223.149999999</v>
      </c>
    </row>
    <row r="14" spans="1:10" x14ac:dyDescent="0.2">
      <c r="A14" s="850" t="s">
        <v>1029</v>
      </c>
      <c r="B14" s="851">
        <v>2762445.85</v>
      </c>
      <c r="C14" s="851">
        <v>0</v>
      </c>
      <c r="D14" s="851">
        <v>0</v>
      </c>
      <c r="E14" s="851">
        <v>0</v>
      </c>
      <c r="F14" s="851">
        <v>0</v>
      </c>
      <c r="G14" s="851">
        <v>0</v>
      </c>
      <c r="H14" s="851">
        <v>2762445.85</v>
      </c>
      <c r="I14" s="851">
        <v>366535.87</v>
      </c>
      <c r="J14" s="851">
        <v>3128981.72</v>
      </c>
    </row>
    <row r="15" spans="1:10" x14ac:dyDescent="0.2">
      <c r="A15" s="850" t="s">
        <v>1030</v>
      </c>
      <c r="B15" s="851">
        <v>7857894.8300000001</v>
      </c>
      <c r="C15" s="851">
        <v>0</v>
      </c>
      <c r="D15" s="851">
        <v>0</v>
      </c>
      <c r="E15" s="851">
        <v>0</v>
      </c>
      <c r="F15" s="851">
        <v>0</v>
      </c>
      <c r="G15" s="851">
        <v>0</v>
      </c>
      <c r="H15" s="851">
        <v>7857894.8300000001</v>
      </c>
      <c r="I15" s="851">
        <v>1270204.6499999999</v>
      </c>
      <c r="J15" s="851">
        <v>9128099.4800000004</v>
      </c>
    </row>
    <row r="16" spans="1:10" x14ac:dyDescent="0.2">
      <c r="A16" s="850" t="s">
        <v>1031</v>
      </c>
      <c r="B16" s="851">
        <v>31060006.18</v>
      </c>
      <c r="C16" s="851">
        <v>0</v>
      </c>
      <c r="D16" s="851">
        <v>0</v>
      </c>
      <c r="E16" s="851">
        <v>0</v>
      </c>
      <c r="F16" s="851">
        <v>0</v>
      </c>
      <c r="G16" s="851">
        <v>11607161.15</v>
      </c>
      <c r="H16" s="851">
        <v>42667167.329999998</v>
      </c>
      <c r="I16" s="851">
        <v>15699246.4</v>
      </c>
      <c r="J16" s="851">
        <v>58366413.729999997</v>
      </c>
    </row>
    <row r="17" spans="1:10" x14ac:dyDescent="0.2">
      <c r="A17" s="850" t="s">
        <v>1032</v>
      </c>
      <c r="B17" s="851">
        <v>8505514.0199999996</v>
      </c>
      <c r="C17" s="851">
        <v>0</v>
      </c>
      <c r="D17" s="851">
        <v>0</v>
      </c>
      <c r="E17" s="851">
        <v>0</v>
      </c>
      <c r="F17" s="851">
        <v>0</v>
      </c>
      <c r="G17" s="851">
        <v>0</v>
      </c>
      <c r="H17" s="851">
        <v>8505514.0199999996</v>
      </c>
      <c r="I17" s="851">
        <v>3257720</v>
      </c>
      <c r="J17" s="851">
        <v>11763234.02</v>
      </c>
    </row>
    <row r="18" spans="1:10" x14ac:dyDescent="0.2">
      <c r="A18" s="850" t="s">
        <v>1033</v>
      </c>
      <c r="B18" s="851">
        <v>11607161.15</v>
      </c>
      <c r="C18" s="851">
        <v>0</v>
      </c>
      <c r="D18" s="851">
        <v>0</v>
      </c>
      <c r="E18" s="851">
        <v>0</v>
      </c>
      <c r="F18" s="851">
        <v>0</v>
      </c>
      <c r="G18" s="851">
        <v>-11607161.15</v>
      </c>
      <c r="H18" s="851">
        <v>0</v>
      </c>
      <c r="I18" s="851">
        <v>0</v>
      </c>
      <c r="J18" s="851">
        <v>0</v>
      </c>
    </row>
    <row r="19" spans="1:10" x14ac:dyDescent="0.2">
      <c r="A19" s="850" t="s">
        <v>1034</v>
      </c>
      <c r="B19" s="851">
        <v>5000</v>
      </c>
      <c r="C19" s="851">
        <v>0</v>
      </c>
      <c r="D19" s="851">
        <v>0</v>
      </c>
      <c r="E19" s="851">
        <v>0</v>
      </c>
      <c r="F19" s="851">
        <v>0</v>
      </c>
      <c r="G19" s="851">
        <v>0</v>
      </c>
      <c r="H19" s="851">
        <v>5000</v>
      </c>
      <c r="I19" s="851">
        <v>422088.22</v>
      </c>
      <c r="J19" s="851">
        <v>427088.22</v>
      </c>
    </row>
    <row r="20" spans="1:10" x14ac:dyDescent="0.2">
      <c r="A20" s="853" t="s">
        <v>1022</v>
      </c>
      <c r="B20" s="853">
        <v>84069210.599999994</v>
      </c>
      <c r="C20" s="853">
        <v>0</v>
      </c>
      <c r="D20" s="853">
        <v>0</v>
      </c>
      <c r="E20" s="853">
        <v>0</v>
      </c>
      <c r="F20" s="853">
        <v>0</v>
      </c>
      <c r="G20" s="853">
        <v>0</v>
      </c>
      <c r="H20" s="853">
        <v>84069210.599999994</v>
      </c>
      <c r="I20" s="853">
        <v>24893829.719999999</v>
      </c>
      <c r="J20" s="853">
        <v>108963040.31999999</v>
      </c>
    </row>
    <row r="21" spans="1:10" x14ac:dyDescent="0.2">
      <c r="A21" s="853" t="s">
        <v>1023</v>
      </c>
      <c r="B21" s="853">
        <v>0</v>
      </c>
      <c r="C21" s="853">
        <v>0</v>
      </c>
      <c r="D21" s="853">
        <v>0</v>
      </c>
      <c r="E21" s="853">
        <v>0</v>
      </c>
      <c r="F21" s="853">
        <v>0</v>
      </c>
      <c r="G21" s="853">
        <v>0</v>
      </c>
      <c r="H21" s="853">
        <v>0</v>
      </c>
      <c r="I21" s="853">
        <v>0</v>
      </c>
      <c r="J21" s="853">
        <v>0</v>
      </c>
    </row>
    <row r="22" spans="1:10" x14ac:dyDescent="0.2">
      <c r="A22" s="853" t="s">
        <v>1024</v>
      </c>
      <c r="B22" s="853">
        <v>0</v>
      </c>
      <c r="C22" s="853">
        <v>0</v>
      </c>
      <c r="D22" s="853">
        <v>0</v>
      </c>
      <c r="E22" s="853">
        <v>0</v>
      </c>
      <c r="F22" s="853">
        <v>0</v>
      </c>
      <c r="G22" s="853">
        <v>0</v>
      </c>
      <c r="H22" s="853">
        <v>0</v>
      </c>
      <c r="I22" s="853">
        <v>0</v>
      </c>
      <c r="J22" s="853">
        <v>0</v>
      </c>
    </row>
    <row r="23" spans="1:10" x14ac:dyDescent="0.2">
      <c r="A23" s="853" t="s">
        <v>1025</v>
      </c>
      <c r="B23" s="853">
        <v>0</v>
      </c>
      <c r="C23" s="853">
        <v>0</v>
      </c>
      <c r="D23" s="853">
        <v>0</v>
      </c>
      <c r="E23" s="853">
        <v>0</v>
      </c>
      <c r="F23" s="853">
        <v>0</v>
      </c>
      <c r="G23" s="853">
        <v>0</v>
      </c>
      <c r="H23" s="853">
        <v>0</v>
      </c>
      <c r="I23" s="853">
        <v>0</v>
      </c>
      <c r="J23" s="853">
        <v>0</v>
      </c>
    </row>
    <row r="24" spans="1:10" x14ac:dyDescent="0.2">
      <c r="A24" s="854" t="s">
        <v>1035</v>
      </c>
      <c r="B24" s="854">
        <v>84069210.599999994</v>
      </c>
      <c r="C24" s="854">
        <v>0</v>
      </c>
      <c r="D24" s="854">
        <v>0</v>
      </c>
      <c r="E24" s="854">
        <v>0</v>
      </c>
      <c r="F24" s="854">
        <v>0</v>
      </c>
      <c r="G24" s="854">
        <v>0</v>
      </c>
      <c r="H24" s="854">
        <v>84069210.599999994</v>
      </c>
      <c r="I24" s="854">
        <v>24893829.719999999</v>
      </c>
      <c r="J24" s="854">
        <v>108963040.31999999</v>
      </c>
    </row>
    <row r="25" spans="1:10" x14ac:dyDescent="0.2">
      <c r="A25" s="855" t="s">
        <v>1036</v>
      </c>
      <c r="B25" s="1116"/>
      <c r="C25" s="1117"/>
      <c r="D25" s="1117"/>
      <c r="E25" s="1117"/>
      <c r="F25" s="1117"/>
      <c r="G25" s="1117"/>
      <c r="H25" s="1117"/>
      <c r="I25" s="1117"/>
      <c r="J25" s="1115"/>
    </row>
    <row r="26" spans="1:10" x14ac:dyDescent="0.2">
      <c r="A26" s="850" t="s">
        <v>1037</v>
      </c>
      <c r="B26" s="851">
        <v>644567.27</v>
      </c>
      <c r="C26" s="851">
        <v>0</v>
      </c>
      <c r="D26" s="851">
        <v>0</v>
      </c>
      <c r="E26" s="851">
        <v>0</v>
      </c>
      <c r="F26" s="851">
        <v>0</v>
      </c>
      <c r="G26" s="851">
        <v>0</v>
      </c>
      <c r="H26" s="851">
        <v>644567.27</v>
      </c>
      <c r="I26" s="851">
        <v>538215.69999999995</v>
      </c>
      <c r="J26" s="852">
        <v>1182782.97</v>
      </c>
    </row>
    <row r="27" spans="1:10" x14ac:dyDescent="0.2">
      <c r="A27" s="853" t="s">
        <v>1022</v>
      </c>
      <c r="B27" s="853">
        <v>644567.27</v>
      </c>
      <c r="C27" s="853">
        <v>0</v>
      </c>
      <c r="D27" s="853">
        <v>0</v>
      </c>
      <c r="E27" s="853">
        <v>0</v>
      </c>
      <c r="F27" s="853">
        <v>0</v>
      </c>
      <c r="G27" s="853">
        <v>0</v>
      </c>
      <c r="H27" s="853">
        <v>644567.27</v>
      </c>
      <c r="I27" s="853">
        <v>538215.69999999995</v>
      </c>
      <c r="J27" s="853">
        <v>1182782.97</v>
      </c>
    </row>
    <row r="28" spans="1:10" x14ac:dyDescent="0.2">
      <c r="A28" s="853" t="s">
        <v>1023</v>
      </c>
      <c r="B28" s="853">
        <v>0</v>
      </c>
      <c r="C28" s="853">
        <v>0</v>
      </c>
      <c r="D28" s="853">
        <v>0</v>
      </c>
      <c r="E28" s="853">
        <v>0</v>
      </c>
      <c r="F28" s="853">
        <v>0</v>
      </c>
      <c r="G28" s="853">
        <v>0</v>
      </c>
      <c r="H28" s="853">
        <v>0</v>
      </c>
      <c r="I28" s="853">
        <v>0</v>
      </c>
      <c r="J28" s="853">
        <v>0</v>
      </c>
    </row>
    <row r="29" spans="1:10" x14ac:dyDescent="0.2">
      <c r="A29" s="853" t="s">
        <v>1024</v>
      </c>
      <c r="B29" s="853">
        <v>0</v>
      </c>
      <c r="C29" s="853">
        <v>0</v>
      </c>
      <c r="D29" s="853">
        <v>0</v>
      </c>
      <c r="E29" s="853">
        <v>0</v>
      </c>
      <c r="F29" s="853">
        <v>0</v>
      </c>
      <c r="G29" s="853">
        <v>0</v>
      </c>
      <c r="H29" s="853">
        <v>0</v>
      </c>
      <c r="I29" s="853">
        <v>0</v>
      </c>
      <c r="J29" s="853">
        <v>0</v>
      </c>
    </row>
    <row r="30" spans="1:10" x14ac:dyDescent="0.2">
      <c r="A30" s="853" t="s">
        <v>1025</v>
      </c>
      <c r="B30" s="853">
        <v>0</v>
      </c>
      <c r="C30" s="853">
        <v>0</v>
      </c>
      <c r="D30" s="853">
        <v>0</v>
      </c>
      <c r="E30" s="853">
        <v>0</v>
      </c>
      <c r="F30" s="853">
        <v>0</v>
      </c>
      <c r="G30" s="853">
        <v>0</v>
      </c>
      <c r="H30" s="853">
        <v>0</v>
      </c>
      <c r="I30" s="853">
        <v>0</v>
      </c>
      <c r="J30" s="853">
        <v>0</v>
      </c>
    </row>
    <row r="31" spans="1:10" x14ac:dyDescent="0.2">
      <c r="A31" s="854" t="s">
        <v>1038</v>
      </c>
      <c r="B31" s="854">
        <v>644567.27</v>
      </c>
      <c r="C31" s="854">
        <v>0</v>
      </c>
      <c r="D31" s="854">
        <v>0</v>
      </c>
      <c r="E31" s="854">
        <v>0</v>
      </c>
      <c r="F31" s="854">
        <v>0</v>
      </c>
      <c r="G31" s="854">
        <v>0</v>
      </c>
      <c r="H31" s="854">
        <v>644567.27</v>
      </c>
      <c r="I31" s="854">
        <v>538215.69999999995</v>
      </c>
      <c r="J31" s="854">
        <v>1182782.97</v>
      </c>
    </row>
    <row r="32" spans="1:10" x14ac:dyDescent="0.2">
      <c r="A32" s="855" t="s">
        <v>1039</v>
      </c>
      <c r="B32" s="1116"/>
      <c r="C32" s="1117"/>
      <c r="D32" s="1117"/>
      <c r="E32" s="1117"/>
      <c r="F32" s="1117"/>
      <c r="G32" s="1117"/>
      <c r="H32" s="1117"/>
      <c r="I32" s="1117"/>
      <c r="J32" s="1115"/>
    </row>
    <row r="33" spans="1:10" x14ac:dyDescent="0.2">
      <c r="A33" s="850" t="s">
        <v>1040</v>
      </c>
      <c r="B33" s="851">
        <v>1096210.01</v>
      </c>
      <c r="C33" s="851">
        <v>0</v>
      </c>
      <c r="D33" s="851">
        <v>200000</v>
      </c>
      <c r="E33" s="851">
        <v>0</v>
      </c>
      <c r="F33" s="851">
        <v>0</v>
      </c>
      <c r="G33" s="851">
        <v>0</v>
      </c>
      <c r="H33" s="851">
        <v>896210.01</v>
      </c>
      <c r="I33" s="851">
        <v>1492851</v>
      </c>
      <c r="J33" s="852">
        <v>2389061.0099999998</v>
      </c>
    </row>
    <row r="34" spans="1:10" x14ac:dyDescent="0.2">
      <c r="A34" s="853" t="s">
        <v>1022</v>
      </c>
      <c r="B34" s="853">
        <v>1096210.01</v>
      </c>
      <c r="C34" s="853">
        <v>0</v>
      </c>
      <c r="D34" s="853">
        <v>200000</v>
      </c>
      <c r="E34" s="853">
        <v>0</v>
      </c>
      <c r="F34" s="853">
        <v>0</v>
      </c>
      <c r="G34" s="853">
        <v>0</v>
      </c>
      <c r="H34" s="853">
        <v>896210.01</v>
      </c>
      <c r="I34" s="853">
        <v>1492851</v>
      </c>
      <c r="J34" s="853">
        <v>2389061.0099999998</v>
      </c>
    </row>
    <row r="35" spans="1:10" x14ac:dyDescent="0.2">
      <c r="A35" s="853" t="s">
        <v>1023</v>
      </c>
      <c r="B35" s="853">
        <v>0</v>
      </c>
      <c r="C35" s="853">
        <v>0</v>
      </c>
      <c r="D35" s="853">
        <v>0</v>
      </c>
      <c r="E35" s="853">
        <v>0</v>
      </c>
      <c r="F35" s="853">
        <v>0</v>
      </c>
      <c r="G35" s="853">
        <v>0</v>
      </c>
      <c r="H35" s="853">
        <v>0</v>
      </c>
      <c r="I35" s="853">
        <v>0</v>
      </c>
      <c r="J35" s="853">
        <v>0</v>
      </c>
    </row>
    <row r="36" spans="1:10" x14ac:dyDescent="0.2">
      <c r="A36" s="853" t="s">
        <v>1024</v>
      </c>
      <c r="B36" s="853">
        <v>0</v>
      </c>
      <c r="C36" s="853">
        <v>0</v>
      </c>
      <c r="D36" s="853">
        <v>0</v>
      </c>
      <c r="E36" s="853">
        <v>0</v>
      </c>
      <c r="F36" s="853">
        <v>0</v>
      </c>
      <c r="G36" s="853">
        <v>0</v>
      </c>
      <c r="H36" s="853">
        <v>0</v>
      </c>
      <c r="I36" s="853">
        <v>0</v>
      </c>
      <c r="J36" s="853">
        <v>0</v>
      </c>
    </row>
    <row r="37" spans="1:10" x14ac:dyDescent="0.2">
      <c r="A37" s="853" t="s">
        <v>1025</v>
      </c>
      <c r="B37" s="853">
        <v>0</v>
      </c>
      <c r="C37" s="853">
        <v>0</v>
      </c>
      <c r="D37" s="853">
        <v>0</v>
      </c>
      <c r="E37" s="853">
        <v>0</v>
      </c>
      <c r="F37" s="853">
        <v>0</v>
      </c>
      <c r="G37" s="853">
        <v>0</v>
      </c>
      <c r="H37" s="853">
        <v>0</v>
      </c>
      <c r="I37" s="853">
        <v>0</v>
      </c>
      <c r="J37" s="853">
        <v>0</v>
      </c>
    </row>
    <row r="38" spans="1:10" x14ac:dyDescent="0.2">
      <c r="A38" s="854" t="s">
        <v>1041</v>
      </c>
      <c r="B38" s="854">
        <v>1096210.01</v>
      </c>
      <c r="C38" s="854">
        <v>0</v>
      </c>
      <c r="D38" s="854">
        <v>200000</v>
      </c>
      <c r="E38" s="854">
        <v>0</v>
      </c>
      <c r="F38" s="854">
        <v>0</v>
      </c>
      <c r="G38" s="854">
        <v>0</v>
      </c>
      <c r="H38" s="854">
        <v>896210.01</v>
      </c>
      <c r="I38" s="854">
        <v>1492851</v>
      </c>
      <c r="J38" s="854">
        <v>2389061.0099999998</v>
      </c>
    </row>
    <row r="39" spans="1:10" x14ac:dyDescent="0.2">
      <c r="A39" s="855" t="s">
        <v>1042</v>
      </c>
      <c r="B39" s="1116"/>
      <c r="C39" s="1117"/>
      <c r="D39" s="1117"/>
      <c r="E39" s="1117"/>
      <c r="F39" s="1117"/>
      <c r="G39" s="1117"/>
      <c r="H39" s="1117"/>
      <c r="I39" s="1117"/>
      <c r="J39" s="1115"/>
    </row>
    <row r="40" spans="1:10" x14ac:dyDescent="0.2">
      <c r="A40" s="850" t="s">
        <v>1043</v>
      </c>
      <c r="B40" s="851">
        <v>2362083.2999999998</v>
      </c>
      <c r="C40" s="851">
        <v>0</v>
      </c>
      <c r="D40" s="851">
        <v>0</v>
      </c>
      <c r="E40" s="851">
        <v>250000</v>
      </c>
      <c r="F40" s="851">
        <v>0</v>
      </c>
      <c r="G40" s="851">
        <v>0</v>
      </c>
      <c r="H40" s="851">
        <v>2112083.2999999998</v>
      </c>
      <c r="I40" s="851">
        <v>27744.93</v>
      </c>
      <c r="J40" s="852">
        <v>2139828.23</v>
      </c>
    </row>
    <row r="41" spans="1:10" x14ac:dyDescent="0.2">
      <c r="A41" s="853" t="s">
        <v>1022</v>
      </c>
      <c r="B41" s="853">
        <v>2362083.2999999998</v>
      </c>
      <c r="C41" s="853">
        <v>0</v>
      </c>
      <c r="D41" s="853">
        <v>0</v>
      </c>
      <c r="E41" s="853">
        <v>250000</v>
      </c>
      <c r="F41" s="853">
        <v>0</v>
      </c>
      <c r="G41" s="853">
        <v>0</v>
      </c>
      <c r="H41" s="853">
        <v>2112083.2999999998</v>
      </c>
      <c r="I41" s="853">
        <v>27744.93</v>
      </c>
      <c r="J41" s="853">
        <v>2139828.23</v>
      </c>
    </row>
    <row r="42" spans="1:10" x14ac:dyDescent="0.2">
      <c r="A42" s="853" t="s">
        <v>1023</v>
      </c>
      <c r="B42" s="853">
        <v>0</v>
      </c>
      <c r="C42" s="853">
        <v>0</v>
      </c>
      <c r="D42" s="853">
        <v>0</v>
      </c>
      <c r="E42" s="853">
        <v>0</v>
      </c>
      <c r="F42" s="853">
        <v>0</v>
      </c>
      <c r="G42" s="853">
        <v>0</v>
      </c>
      <c r="H42" s="853">
        <v>0</v>
      </c>
      <c r="I42" s="853">
        <v>0</v>
      </c>
      <c r="J42" s="853">
        <v>0</v>
      </c>
    </row>
    <row r="43" spans="1:10" x14ac:dyDescent="0.2">
      <c r="A43" s="853" t="s">
        <v>1024</v>
      </c>
      <c r="B43" s="853">
        <v>0</v>
      </c>
      <c r="C43" s="853">
        <v>0</v>
      </c>
      <c r="D43" s="853">
        <v>0</v>
      </c>
      <c r="E43" s="853">
        <v>0</v>
      </c>
      <c r="F43" s="853">
        <v>0</v>
      </c>
      <c r="G43" s="853">
        <v>0</v>
      </c>
      <c r="H43" s="853">
        <v>0</v>
      </c>
      <c r="I43" s="853">
        <v>0</v>
      </c>
      <c r="J43" s="853">
        <v>0</v>
      </c>
    </row>
    <row r="44" spans="1:10" x14ac:dyDescent="0.2">
      <c r="A44" s="853" t="s">
        <v>1025</v>
      </c>
      <c r="B44" s="853">
        <v>0</v>
      </c>
      <c r="C44" s="853">
        <v>0</v>
      </c>
      <c r="D44" s="853">
        <v>0</v>
      </c>
      <c r="E44" s="853">
        <v>0</v>
      </c>
      <c r="F44" s="853">
        <v>0</v>
      </c>
      <c r="G44" s="853">
        <v>0</v>
      </c>
      <c r="H44" s="853">
        <v>0</v>
      </c>
      <c r="I44" s="853">
        <v>0</v>
      </c>
      <c r="J44" s="853">
        <v>0</v>
      </c>
    </row>
    <row r="45" spans="1:10" x14ac:dyDescent="0.2">
      <c r="A45" s="854" t="s">
        <v>1044</v>
      </c>
      <c r="B45" s="854">
        <v>2362083.2999999998</v>
      </c>
      <c r="C45" s="854">
        <v>0</v>
      </c>
      <c r="D45" s="854">
        <v>0</v>
      </c>
      <c r="E45" s="854">
        <v>250000</v>
      </c>
      <c r="F45" s="854">
        <v>0</v>
      </c>
      <c r="G45" s="854">
        <v>0</v>
      </c>
      <c r="H45" s="854">
        <v>2112083.2999999998</v>
      </c>
      <c r="I45" s="854">
        <v>27744.93</v>
      </c>
      <c r="J45" s="854">
        <v>2139828.23</v>
      </c>
    </row>
    <row r="46" spans="1:10" x14ac:dyDescent="0.2">
      <c r="A46" s="855" t="s">
        <v>1045</v>
      </c>
      <c r="B46" s="1116"/>
      <c r="C46" s="1117"/>
      <c r="D46" s="1117"/>
      <c r="E46" s="1117"/>
      <c r="F46" s="1117"/>
      <c r="G46" s="1117"/>
      <c r="H46" s="1117"/>
      <c r="I46" s="1117"/>
      <c r="J46" s="1115"/>
    </row>
    <row r="47" spans="1:10" x14ac:dyDescent="0.2">
      <c r="A47" s="850" t="s">
        <v>1046</v>
      </c>
      <c r="B47" s="851">
        <v>2124510.85</v>
      </c>
      <c r="C47" s="851">
        <v>0</v>
      </c>
      <c r="D47" s="851">
        <v>0</v>
      </c>
      <c r="E47" s="851">
        <v>0</v>
      </c>
      <c r="F47" s="851">
        <v>0</v>
      </c>
      <c r="G47" s="851">
        <v>0</v>
      </c>
      <c r="H47" s="851">
        <v>2124510.85</v>
      </c>
      <c r="I47" s="851">
        <v>1767270.55</v>
      </c>
      <c r="J47" s="852">
        <v>3891781.4</v>
      </c>
    </row>
    <row r="48" spans="1:10" x14ac:dyDescent="0.2">
      <c r="A48" s="853" t="s">
        <v>1022</v>
      </c>
      <c r="B48" s="853">
        <v>2124510.85</v>
      </c>
      <c r="C48" s="853">
        <v>0</v>
      </c>
      <c r="D48" s="853">
        <v>0</v>
      </c>
      <c r="E48" s="853">
        <v>0</v>
      </c>
      <c r="F48" s="853">
        <v>0</v>
      </c>
      <c r="G48" s="853">
        <v>0</v>
      </c>
      <c r="H48" s="853">
        <v>2124510.85</v>
      </c>
      <c r="I48" s="853">
        <v>1767270.55</v>
      </c>
      <c r="J48" s="853">
        <v>3891781.4</v>
      </c>
    </row>
    <row r="49" spans="1:10" x14ac:dyDescent="0.2">
      <c r="A49" s="853" t="s">
        <v>1023</v>
      </c>
      <c r="B49" s="853">
        <v>0</v>
      </c>
      <c r="C49" s="853">
        <v>0</v>
      </c>
      <c r="D49" s="853">
        <v>0</v>
      </c>
      <c r="E49" s="853">
        <v>0</v>
      </c>
      <c r="F49" s="853">
        <v>0</v>
      </c>
      <c r="G49" s="853">
        <v>0</v>
      </c>
      <c r="H49" s="853">
        <v>0</v>
      </c>
      <c r="I49" s="853">
        <v>0</v>
      </c>
      <c r="J49" s="853">
        <v>0</v>
      </c>
    </row>
    <row r="50" spans="1:10" x14ac:dyDescent="0.2">
      <c r="A50" s="853" t="s">
        <v>1024</v>
      </c>
      <c r="B50" s="853">
        <v>0</v>
      </c>
      <c r="C50" s="853">
        <v>0</v>
      </c>
      <c r="D50" s="853">
        <v>0</v>
      </c>
      <c r="E50" s="853">
        <v>0</v>
      </c>
      <c r="F50" s="853">
        <v>0</v>
      </c>
      <c r="G50" s="853">
        <v>0</v>
      </c>
      <c r="H50" s="853">
        <v>0</v>
      </c>
      <c r="I50" s="853">
        <v>0</v>
      </c>
      <c r="J50" s="853">
        <v>0</v>
      </c>
    </row>
    <row r="51" spans="1:10" x14ac:dyDescent="0.2">
      <c r="A51" s="853" t="s">
        <v>1025</v>
      </c>
      <c r="B51" s="853">
        <v>0</v>
      </c>
      <c r="C51" s="853">
        <v>0</v>
      </c>
      <c r="D51" s="853">
        <v>0</v>
      </c>
      <c r="E51" s="853">
        <v>0</v>
      </c>
      <c r="F51" s="853">
        <v>0</v>
      </c>
      <c r="G51" s="853">
        <v>0</v>
      </c>
      <c r="H51" s="853">
        <v>0</v>
      </c>
      <c r="I51" s="853">
        <v>0</v>
      </c>
      <c r="J51" s="853">
        <v>0</v>
      </c>
    </row>
    <row r="52" spans="1:10" x14ac:dyDescent="0.2">
      <c r="A52" s="854" t="s">
        <v>1047</v>
      </c>
      <c r="B52" s="854">
        <v>2124510.85</v>
      </c>
      <c r="C52" s="854">
        <v>0</v>
      </c>
      <c r="D52" s="854">
        <v>0</v>
      </c>
      <c r="E52" s="854">
        <v>0</v>
      </c>
      <c r="F52" s="854">
        <v>0</v>
      </c>
      <c r="G52" s="854">
        <v>0</v>
      </c>
      <c r="H52" s="854">
        <v>2124510.85</v>
      </c>
      <c r="I52" s="854">
        <v>1767270.55</v>
      </c>
      <c r="J52" s="854">
        <v>3891781.4</v>
      </c>
    </row>
    <row r="53" spans="1:10" x14ac:dyDescent="0.2">
      <c r="A53" s="855" t="s">
        <v>1048</v>
      </c>
      <c r="B53" s="1116"/>
      <c r="C53" s="1117"/>
      <c r="D53" s="1117"/>
      <c r="E53" s="1117"/>
      <c r="F53" s="1117"/>
      <c r="G53" s="1117"/>
      <c r="H53" s="1117"/>
      <c r="I53" s="1117"/>
      <c r="J53" s="1115"/>
    </row>
    <row r="54" spans="1:10" x14ac:dyDescent="0.2">
      <c r="A54" s="850" t="s">
        <v>1049</v>
      </c>
      <c r="B54" s="851">
        <v>3991449.89</v>
      </c>
      <c r="C54" s="851">
        <v>0</v>
      </c>
      <c r="D54" s="851">
        <v>0</v>
      </c>
      <c r="E54" s="851">
        <v>0</v>
      </c>
      <c r="F54" s="851">
        <v>0</v>
      </c>
      <c r="G54" s="851">
        <v>0</v>
      </c>
      <c r="H54" s="851">
        <v>3991449.89</v>
      </c>
      <c r="I54" s="851">
        <v>912332.35</v>
      </c>
      <c r="J54" s="852">
        <v>4903782.24</v>
      </c>
    </row>
    <row r="55" spans="1:10" x14ac:dyDescent="0.2">
      <c r="A55" s="850" t="s">
        <v>1050</v>
      </c>
      <c r="B55" s="851">
        <v>1085695.1599999999</v>
      </c>
      <c r="C55" s="851">
        <v>0</v>
      </c>
      <c r="D55" s="851">
        <v>0</v>
      </c>
      <c r="E55" s="851">
        <v>0</v>
      </c>
      <c r="F55" s="851">
        <v>0</v>
      </c>
      <c r="G55" s="851">
        <v>-1085695.1599999999</v>
      </c>
      <c r="H55" s="851">
        <v>0</v>
      </c>
      <c r="I55" s="851">
        <v>452.99</v>
      </c>
      <c r="J55" s="851">
        <v>452.99</v>
      </c>
    </row>
    <row r="56" spans="1:10" x14ac:dyDescent="0.2">
      <c r="A56" s="850" t="s">
        <v>1051</v>
      </c>
      <c r="B56" s="851">
        <v>0</v>
      </c>
      <c r="C56" s="851">
        <v>0</v>
      </c>
      <c r="D56" s="851">
        <v>0</v>
      </c>
      <c r="E56" s="851">
        <v>0</v>
      </c>
      <c r="F56" s="851">
        <v>0</v>
      </c>
      <c r="G56" s="851">
        <v>2000000</v>
      </c>
      <c r="H56" s="851">
        <v>2000000</v>
      </c>
      <c r="I56" s="851">
        <v>0</v>
      </c>
      <c r="J56" s="851">
        <v>2000000</v>
      </c>
    </row>
    <row r="57" spans="1:10" x14ac:dyDescent="0.2">
      <c r="A57" s="850" t="s">
        <v>1052</v>
      </c>
      <c r="B57" s="851">
        <v>13767068.710000001</v>
      </c>
      <c r="C57" s="851">
        <v>0</v>
      </c>
      <c r="D57" s="851">
        <v>0</v>
      </c>
      <c r="E57" s="851">
        <v>7809177.5899999999</v>
      </c>
      <c r="F57" s="851">
        <v>0</v>
      </c>
      <c r="G57" s="851">
        <v>0</v>
      </c>
      <c r="H57" s="851">
        <v>5957891.1200000001</v>
      </c>
      <c r="I57" s="851">
        <v>1404580.34</v>
      </c>
      <c r="J57" s="851">
        <v>7362471.46</v>
      </c>
    </row>
    <row r="58" spans="1:10" x14ac:dyDescent="0.2">
      <c r="A58" s="850" t="s">
        <v>1053</v>
      </c>
      <c r="B58" s="851">
        <v>5425320.1200000001</v>
      </c>
      <c r="C58" s="851">
        <v>0</v>
      </c>
      <c r="D58" s="851">
        <v>0</v>
      </c>
      <c r="E58" s="851">
        <v>0</v>
      </c>
      <c r="F58" s="851">
        <v>0</v>
      </c>
      <c r="G58" s="851">
        <v>0</v>
      </c>
      <c r="H58" s="851">
        <v>5425320.1200000001</v>
      </c>
      <c r="I58" s="851">
        <v>0</v>
      </c>
      <c r="J58" s="851">
        <v>5425320.1200000001</v>
      </c>
    </row>
    <row r="59" spans="1:10" x14ac:dyDescent="0.2">
      <c r="A59" s="850" t="s">
        <v>1054</v>
      </c>
      <c r="B59" s="851">
        <v>1903931.41</v>
      </c>
      <c r="C59" s="851">
        <v>0</v>
      </c>
      <c r="D59" s="851">
        <v>0</v>
      </c>
      <c r="E59" s="851">
        <v>0</v>
      </c>
      <c r="F59" s="851">
        <v>0</v>
      </c>
      <c r="G59" s="851">
        <v>0</v>
      </c>
      <c r="H59" s="851">
        <v>1903931.41</v>
      </c>
      <c r="I59" s="851">
        <v>0</v>
      </c>
      <c r="J59" s="851">
        <v>1903931.41</v>
      </c>
    </row>
    <row r="60" spans="1:10" x14ac:dyDescent="0.2">
      <c r="A60" s="850" t="s">
        <v>1055</v>
      </c>
      <c r="B60" s="851">
        <v>0</v>
      </c>
      <c r="C60" s="851">
        <v>0</v>
      </c>
      <c r="D60" s="851">
        <v>0</v>
      </c>
      <c r="E60" s="851">
        <v>0</v>
      </c>
      <c r="F60" s="851">
        <v>0</v>
      </c>
      <c r="G60" s="851">
        <v>0</v>
      </c>
      <c r="H60" s="851">
        <v>0</v>
      </c>
      <c r="I60" s="851">
        <v>0</v>
      </c>
      <c r="J60" s="851">
        <v>0</v>
      </c>
    </row>
    <row r="61" spans="1:10" x14ac:dyDescent="0.2">
      <c r="A61" s="850" t="s">
        <v>1056</v>
      </c>
      <c r="B61" s="851">
        <v>79530.69</v>
      </c>
      <c r="C61" s="851">
        <v>0</v>
      </c>
      <c r="D61" s="851">
        <v>0</v>
      </c>
      <c r="E61" s="851">
        <v>0</v>
      </c>
      <c r="F61" s="851">
        <v>0</v>
      </c>
      <c r="G61" s="851">
        <v>-79530.69</v>
      </c>
      <c r="H61" s="851">
        <v>0</v>
      </c>
      <c r="I61" s="851">
        <v>0</v>
      </c>
      <c r="J61" s="851">
        <v>0</v>
      </c>
    </row>
    <row r="62" spans="1:10" x14ac:dyDescent="0.2">
      <c r="A62" s="850" t="s">
        <v>1057</v>
      </c>
      <c r="B62" s="851">
        <v>3831945.05</v>
      </c>
      <c r="C62" s="851">
        <v>0</v>
      </c>
      <c r="D62" s="851">
        <v>0</v>
      </c>
      <c r="E62" s="851">
        <v>0</v>
      </c>
      <c r="F62" s="851">
        <v>0</v>
      </c>
      <c r="G62" s="851">
        <v>0</v>
      </c>
      <c r="H62" s="851">
        <v>3831945.05</v>
      </c>
      <c r="I62" s="851">
        <v>446260.62</v>
      </c>
      <c r="J62" s="851">
        <v>4278205.67</v>
      </c>
    </row>
    <row r="63" spans="1:10" x14ac:dyDescent="0.2">
      <c r="A63" s="850" t="s">
        <v>1058</v>
      </c>
      <c r="B63" s="851">
        <v>52579175.5</v>
      </c>
      <c r="C63" s="851">
        <v>0</v>
      </c>
      <c r="D63" s="851">
        <v>0</v>
      </c>
      <c r="E63" s="851">
        <v>0</v>
      </c>
      <c r="F63" s="851">
        <v>0</v>
      </c>
      <c r="G63" s="851">
        <v>0</v>
      </c>
      <c r="H63" s="851">
        <v>52579175.5</v>
      </c>
      <c r="I63" s="851">
        <v>162200.95000000001</v>
      </c>
      <c r="J63" s="851">
        <v>52741376.450000003</v>
      </c>
    </row>
    <row r="64" spans="1:10" x14ac:dyDescent="0.2">
      <c r="A64" s="850" t="s">
        <v>1059</v>
      </c>
      <c r="B64" s="851">
        <v>0</v>
      </c>
      <c r="C64" s="851">
        <v>0</v>
      </c>
      <c r="D64" s="851">
        <v>0</v>
      </c>
      <c r="E64" s="851">
        <v>0</v>
      </c>
      <c r="F64" s="851">
        <v>0</v>
      </c>
      <c r="G64" s="851">
        <v>0</v>
      </c>
      <c r="H64" s="851">
        <v>0</v>
      </c>
      <c r="I64" s="851">
        <v>0</v>
      </c>
      <c r="J64" s="851">
        <v>0</v>
      </c>
    </row>
    <row r="65" spans="1:10" x14ac:dyDescent="0.2">
      <c r="A65" s="850" t="s">
        <v>1060</v>
      </c>
      <c r="B65" s="851">
        <v>37784221.640000001</v>
      </c>
      <c r="C65" s="851">
        <v>0</v>
      </c>
      <c r="D65" s="851">
        <v>0</v>
      </c>
      <c r="E65" s="851">
        <v>0</v>
      </c>
      <c r="F65" s="851">
        <v>0</v>
      </c>
      <c r="G65" s="851">
        <v>0</v>
      </c>
      <c r="H65" s="851">
        <v>37784221.640000001</v>
      </c>
      <c r="I65" s="851">
        <v>0</v>
      </c>
      <c r="J65" s="851">
        <v>37784221.640000001</v>
      </c>
    </row>
    <row r="66" spans="1:10" x14ac:dyDescent="0.2">
      <c r="A66" s="850" t="s">
        <v>1061</v>
      </c>
      <c r="B66" s="851">
        <v>117510.34</v>
      </c>
      <c r="C66" s="851">
        <v>0</v>
      </c>
      <c r="D66" s="851">
        <v>0</v>
      </c>
      <c r="E66" s="851">
        <v>0</v>
      </c>
      <c r="F66" s="851">
        <v>0</v>
      </c>
      <c r="G66" s="851">
        <v>0</v>
      </c>
      <c r="H66" s="851">
        <v>117510.34</v>
      </c>
      <c r="I66" s="851">
        <v>7908.19</v>
      </c>
      <c r="J66" s="851">
        <v>125418.53</v>
      </c>
    </row>
    <row r="67" spans="1:10" x14ac:dyDescent="0.2">
      <c r="A67" s="850" t="s">
        <v>1062</v>
      </c>
      <c r="B67" s="851">
        <v>1245822.4099999999</v>
      </c>
      <c r="C67" s="851">
        <v>0</v>
      </c>
      <c r="D67" s="851">
        <v>0</v>
      </c>
      <c r="E67" s="851">
        <v>1245822.4099999999</v>
      </c>
      <c r="F67" s="851">
        <v>0</v>
      </c>
      <c r="G67" s="851">
        <v>0</v>
      </c>
      <c r="H67" s="851">
        <v>0</v>
      </c>
      <c r="I67" s="851">
        <v>41166.86</v>
      </c>
      <c r="J67" s="851">
        <v>41166.86</v>
      </c>
    </row>
    <row r="68" spans="1:10" x14ac:dyDescent="0.2">
      <c r="A68" s="850" t="s">
        <v>1063</v>
      </c>
      <c r="B68" s="851">
        <v>601272.51</v>
      </c>
      <c r="C68" s="851">
        <v>0</v>
      </c>
      <c r="D68" s="851">
        <v>0</v>
      </c>
      <c r="E68" s="851">
        <v>0</v>
      </c>
      <c r="F68" s="851">
        <v>0</v>
      </c>
      <c r="G68" s="851">
        <v>-601272.51</v>
      </c>
      <c r="H68" s="851">
        <v>0</v>
      </c>
      <c r="I68" s="851">
        <v>492.32</v>
      </c>
      <c r="J68" s="851">
        <v>492.32</v>
      </c>
    </row>
    <row r="69" spans="1:10" x14ac:dyDescent="0.2">
      <c r="A69" s="853" t="s">
        <v>1022</v>
      </c>
      <c r="B69" s="853">
        <v>122412943.43000001</v>
      </c>
      <c r="C69" s="853">
        <v>0</v>
      </c>
      <c r="D69" s="853">
        <v>0</v>
      </c>
      <c r="E69" s="853">
        <v>9055000</v>
      </c>
      <c r="F69" s="853">
        <v>0</v>
      </c>
      <c r="G69" s="853">
        <v>233501.64</v>
      </c>
      <c r="H69" s="853">
        <v>113591445.06999999</v>
      </c>
      <c r="I69" s="853">
        <v>2975394.62</v>
      </c>
      <c r="J69" s="853">
        <v>116566839.69</v>
      </c>
    </row>
    <row r="70" spans="1:10" x14ac:dyDescent="0.2">
      <c r="A70" s="853" t="s">
        <v>1023</v>
      </c>
      <c r="B70" s="853">
        <v>0</v>
      </c>
      <c r="C70" s="853">
        <v>0</v>
      </c>
      <c r="D70" s="853">
        <v>0</v>
      </c>
      <c r="E70" s="853">
        <v>0</v>
      </c>
      <c r="F70" s="853">
        <v>0</v>
      </c>
      <c r="G70" s="853">
        <v>0</v>
      </c>
      <c r="H70" s="853">
        <v>0</v>
      </c>
      <c r="I70" s="853">
        <v>0</v>
      </c>
      <c r="J70" s="853">
        <v>0</v>
      </c>
    </row>
    <row r="71" spans="1:10" x14ac:dyDescent="0.2">
      <c r="A71" s="850" t="s">
        <v>1064</v>
      </c>
      <c r="B71" s="851">
        <v>0</v>
      </c>
      <c r="C71" s="851">
        <v>0</v>
      </c>
      <c r="D71" s="851">
        <v>0</v>
      </c>
      <c r="E71" s="851">
        <v>0</v>
      </c>
      <c r="F71" s="851">
        <v>0</v>
      </c>
      <c r="G71" s="851">
        <v>0</v>
      </c>
      <c r="H71" s="851">
        <v>0</v>
      </c>
      <c r="I71" s="851">
        <v>0</v>
      </c>
      <c r="J71" s="851">
        <v>0</v>
      </c>
    </row>
    <row r="72" spans="1:10" x14ac:dyDescent="0.2">
      <c r="A72" s="853" t="s">
        <v>1024</v>
      </c>
      <c r="B72" s="853">
        <v>0</v>
      </c>
      <c r="C72" s="853">
        <v>0</v>
      </c>
      <c r="D72" s="853">
        <v>0</v>
      </c>
      <c r="E72" s="853">
        <v>0</v>
      </c>
      <c r="F72" s="853">
        <v>0</v>
      </c>
      <c r="G72" s="853">
        <v>0</v>
      </c>
      <c r="H72" s="853">
        <v>0</v>
      </c>
      <c r="I72" s="853">
        <v>0</v>
      </c>
      <c r="J72" s="853">
        <v>0</v>
      </c>
    </row>
    <row r="73" spans="1:10" x14ac:dyDescent="0.2">
      <c r="A73" s="850" t="s">
        <v>1065</v>
      </c>
      <c r="B73" s="851">
        <v>0</v>
      </c>
      <c r="C73" s="851">
        <v>0</v>
      </c>
      <c r="D73" s="851">
        <v>0</v>
      </c>
      <c r="E73" s="851">
        <v>0</v>
      </c>
      <c r="F73" s="851">
        <v>0</v>
      </c>
      <c r="G73" s="851">
        <v>0</v>
      </c>
      <c r="H73" s="851">
        <v>0</v>
      </c>
      <c r="I73" s="851">
        <v>0</v>
      </c>
      <c r="J73" s="851">
        <v>0</v>
      </c>
    </row>
    <row r="74" spans="1:10" x14ac:dyDescent="0.2">
      <c r="A74" s="850" t="s">
        <v>1066</v>
      </c>
      <c r="B74" s="851">
        <v>1643.84</v>
      </c>
      <c r="C74" s="851">
        <v>0</v>
      </c>
      <c r="D74" s="851">
        <v>0</v>
      </c>
      <c r="E74" s="851">
        <v>0</v>
      </c>
      <c r="F74" s="851">
        <v>0</v>
      </c>
      <c r="G74" s="851">
        <v>0</v>
      </c>
      <c r="H74" s="851">
        <v>1643.84</v>
      </c>
      <c r="I74" s="851">
        <v>0</v>
      </c>
      <c r="J74" s="851">
        <v>1643.84</v>
      </c>
    </row>
    <row r="75" spans="1:10" x14ac:dyDescent="0.2">
      <c r="A75" s="850" t="s">
        <v>1067</v>
      </c>
      <c r="B75" s="851">
        <v>53626</v>
      </c>
      <c r="C75" s="851">
        <v>0</v>
      </c>
      <c r="D75" s="851">
        <v>0</v>
      </c>
      <c r="E75" s="851">
        <v>0</v>
      </c>
      <c r="F75" s="851">
        <v>0</v>
      </c>
      <c r="G75" s="851">
        <v>0</v>
      </c>
      <c r="H75" s="851">
        <v>53626</v>
      </c>
      <c r="I75" s="851">
        <v>0</v>
      </c>
      <c r="J75" s="851">
        <v>53626</v>
      </c>
    </row>
    <row r="76" spans="1:10" x14ac:dyDescent="0.2">
      <c r="A76" s="850" t="s">
        <v>1068</v>
      </c>
      <c r="B76" s="851">
        <v>0</v>
      </c>
      <c r="C76" s="851">
        <v>0</v>
      </c>
      <c r="D76" s="851">
        <v>0</v>
      </c>
      <c r="E76" s="851">
        <v>0</v>
      </c>
      <c r="F76" s="851">
        <v>0</v>
      </c>
      <c r="G76" s="851">
        <v>0</v>
      </c>
      <c r="H76" s="851">
        <v>0</v>
      </c>
      <c r="I76" s="851">
        <v>0</v>
      </c>
      <c r="J76" s="851">
        <v>0</v>
      </c>
    </row>
    <row r="77" spans="1:10" x14ac:dyDescent="0.2">
      <c r="A77" s="850" t="s">
        <v>1069</v>
      </c>
      <c r="B77" s="851">
        <v>1219132.06</v>
      </c>
      <c r="C77" s="851">
        <v>0</v>
      </c>
      <c r="D77" s="851">
        <v>0</v>
      </c>
      <c r="E77" s="851">
        <v>0</v>
      </c>
      <c r="F77" s="851">
        <v>0</v>
      </c>
      <c r="G77" s="851">
        <v>0</v>
      </c>
      <c r="H77" s="851">
        <v>1219132.06</v>
      </c>
      <c r="I77" s="851">
        <v>0</v>
      </c>
      <c r="J77" s="851">
        <v>1219132.06</v>
      </c>
    </row>
    <row r="78" spans="1:10" x14ac:dyDescent="0.2">
      <c r="A78" s="850" t="s">
        <v>1070</v>
      </c>
      <c r="B78" s="851">
        <v>9490054.2400000002</v>
      </c>
      <c r="C78" s="851">
        <v>0</v>
      </c>
      <c r="D78" s="851">
        <v>0</v>
      </c>
      <c r="E78" s="851">
        <v>4326663.34</v>
      </c>
      <c r="F78" s="851">
        <v>0</v>
      </c>
      <c r="G78" s="851">
        <v>0</v>
      </c>
      <c r="H78" s="851">
        <v>5163390.9000000004</v>
      </c>
      <c r="I78" s="851">
        <v>0</v>
      </c>
      <c r="J78" s="851">
        <v>5163390.9000000004</v>
      </c>
    </row>
    <row r="79" spans="1:10" x14ac:dyDescent="0.2">
      <c r="A79" s="850" t="s">
        <v>1071</v>
      </c>
      <c r="B79" s="851">
        <v>37445.879999999997</v>
      </c>
      <c r="C79" s="851">
        <v>0</v>
      </c>
      <c r="D79" s="851">
        <v>0</v>
      </c>
      <c r="E79" s="851">
        <v>0</v>
      </c>
      <c r="F79" s="851">
        <v>0</v>
      </c>
      <c r="G79" s="851">
        <v>-37445.879999999997</v>
      </c>
      <c r="H79" s="851">
        <v>0</v>
      </c>
      <c r="I79" s="851">
        <v>0</v>
      </c>
      <c r="J79" s="851">
        <v>0</v>
      </c>
    </row>
    <row r="80" spans="1:10" x14ac:dyDescent="0.2">
      <c r="A80" s="853" t="s">
        <v>1025</v>
      </c>
      <c r="B80" s="853">
        <v>10801902.02</v>
      </c>
      <c r="C80" s="853">
        <v>0</v>
      </c>
      <c r="D80" s="853">
        <v>0</v>
      </c>
      <c r="E80" s="853">
        <v>4326663.34</v>
      </c>
      <c r="F80" s="853">
        <v>0</v>
      </c>
      <c r="G80" s="853">
        <v>-37445.879999999997</v>
      </c>
      <c r="H80" s="853">
        <v>6437792.7999999998</v>
      </c>
      <c r="I80" s="853">
        <v>0</v>
      </c>
      <c r="J80" s="853">
        <v>6437792.7999999998</v>
      </c>
    </row>
    <row r="81" spans="1:10" x14ac:dyDescent="0.2">
      <c r="A81" s="854" t="s">
        <v>1072</v>
      </c>
      <c r="B81" s="854">
        <v>133214845.45</v>
      </c>
      <c r="C81" s="854">
        <v>0</v>
      </c>
      <c r="D81" s="854">
        <v>0</v>
      </c>
      <c r="E81" s="854">
        <v>13381663.34</v>
      </c>
      <c r="F81" s="854">
        <v>0</v>
      </c>
      <c r="G81" s="854">
        <v>196055.76</v>
      </c>
      <c r="H81" s="854">
        <v>120029237.87</v>
      </c>
      <c r="I81" s="854">
        <v>2975394.62</v>
      </c>
      <c r="J81" s="854">
        <v>123004632.48999999</v>
      </c>
    </row>
    <row r="82" spans="1:10" x14ac:dyDescent="0.2">
      <c r="A82" s="855" t="s">
        <v>1073</v>
      </c>
      <c r="B82" s="1116"/>
      <c r="C82" s="1117"/>
      <c r="D82" s="1117"/>
      <c r="E82" s="1117"/>
      <c r="F82" s="1117"/>
      <c r="G82" s="1117"/>
      <c r="H82" s="1117"/>
      <c r="I82" s="1117"/>
      <c r="J82" s="1115"/>
    </row>
    <row r="83" spans="1:10" x14ac:dyDescent="0.2">
      <c r="A83" s="850" t="s">
        <v>1074</v>
      </c>
      <c r="B83" s="851">
        <v>990926.14</v>
      </c>
      <c r="C83" s="851">
        <v>0</v>
      </c>
      <c r="D83" s="851">
        <v>0</v>
      </c>
      <c r="E83" s="851">
        <v>0</v>
      </c>
      <c r="F83" s="851">
        <v>0</v>
      </c>
      <c r="G83" s="851">
        <v>-990926.14</v>
      </c>
      <c r="H83" s="851">
        <v>0</v>
      </c>
      <c r="I83" s="851">
        <v>836961.75</v>
      </c>
      <c r="J83" s="852">
        <v>836961.75</v>
      </c>
    </row>
    <row r="84" spans="1:10" x14ac:dyDescent="0.2">
      <c r="A84" s="850" t="s">
        <v>1075</v>
      </c>
      <c r="B84" s="851">
        <v>1079016.1100000001</v>
      </c>
      <c r="C84" s="851">
        <v>0</v>
      </c>
      <c r="D84" s="851">
        <v>0</v>
      </c>
      <c r="E84" s="851">
        <v>0</v>
      </c>
      <c r="F84" s="851">
        <v>0</v>
      </c>
      <c r="G84" s="851">
        <v>-1079016.1100000001</v>
      </c>
      <c r="H84" s="851">
        <v>0</v>
      </c>
      <c r="I84" s="851">
        <v>1914310.15</v>
      </c>
      <c r="J84" s="851">
        <v>1914310.15</v>
      </c>
    </row>
    <row r="85" spans="1:10" x14ac:dyDescent="0.2">
      <c r="A85" s="850" t="s">
        <v>1076</v>
      </c>
      <c r="B85" s="851">
        <v>347195.09</v>
      </c>
      <c r="C85" s="851">
        <v>0</v>
      </c>
      <c r="D85" s="851">
        <v>0</v>
      </c>
      <c r="E85" s="851">
        <v>0</v>
      </c>
      <c r="F85" s="851">
        <v>0</v>
      </c>
      <c r="G85" s="851">
        <v>-347195.09</v>
      </c>
      <c r="H85" s="851">
        <v>0</v>
      </c>
      <c r="I85" s="851">
        <v>535416.24</v>
      </c>
      <c r="J85" s="851">
        <v>535416.24</v>
      </c>
    </row>
    <row r="86" spans="1:10" x14ac:dyDescent="0.2">
      <c r="A86" s="850" t="s">
        <v>1077</v>
      </c>
      <c r="B86" s="851">
        <v>478300.82</v>
      </c>
      <c r="C86" s="851">
        <v>0</v>
      </c>
      <c r="D86" s="851">
        <v>0</v>
      </c>
      <c r="E86" s="851">
        <v>0</v>
      </c>
      <c r="F86" s="851">
        <v>0</v>
      </c>
      <c r="G86" s="851">
        <v>-478300.82</v>
      </c>
      <c r="H86" s="851">
        <v>0</v>
      </c>
      <c r="I86" s="851">
        <v>346027.27</v>
      </c>
      <c r="J86" s="851">
        <v>346027.27</v>
      </c>
    </row>
    <row r="87" spans="1:10" x14ac:dyDescent="0.2">
      <c r="A87" s="850" t="s">
        <v>1078</v>
      </c>
      <c r="B87" s="851">
        <v>379386.83</v>
      </c>
      <c r="C87" s="851">
        <v>0</v>
      </c>
      <c r="D87" s="851">
        <v>0</v>
      </c>
      <c r="E87" s="851">
        <v>0</v>
      </c>
      <c r="F87" s="851">
        <v>0</v>
      </c>
      <c r="G87" s="851">
        <v>-379386.83</v>
      </c>
      <c r="H87" s="851">
        <v>0</v>
      </c>
      <c r="I87" s="851">
        <v>1899345.66</v>
      </c>
      <c r="J87" s="851">
        <v>1899345.66</v>
      </c>
    </row>
    <row r="88" spans="1:10" x14ac:dyDescent="0.2">
      <c r="A88" s="850" t="s">
        <v>1079</v>
      </c>
      <c r="B88" s="851">
        <v>1446685.71</v>
      </c>
      <c r="C88" s="851">
        <v>0</v>
      </c>
      <c r="D88" s="851">
        <v>0</v>
      </c>
      <c r="E88" s="851">
        <v>0</v>
      </c>
      <c r="F88" s="851">
        <v>0</v>
      </c>
      <c r="G88" s="851">
        <v>-1446685.71</v>
      </c>
      <c r="H88" s="851">
        <v>0</v>
      </c>
      <c r="I88" s="851">
        <v>501867.6</v>
      </c>
      <c r="J88" s="851">
        <v>501867.6</v>
      </c>
    </row>
    <row r="89" spans="1:10" x14ac:dyDescent="0.2">
      <c r="A89" s="850" t="s">
        <v>1080</v>
      </c>
      <c r="B89" s="851">
        <v>756710.31</v>
      </c>
      <c r="C89" s="851">
        <v>0</v>
      </c>
      <c r="D89" s="851">
        <v>0</v>
      </c>
      <c r="E89" s="851">
        <v>0</v>
      </c>
      <c r="F89" s="851">
        <v>0</v>
      </c>
      <c r="G89" s="851">
        <v>-756710.31</v>
      </c>
      <c r="H89" s="851">
        <v>0</v>
      </c>
      <c r="I89" s="851">
        <v>3559474.92</v>
      </c>
      <c r="J89" s="851">
        <v>3559474.92</v>
      </c>
    </row>
    <row r="90" spans="1:10" x14ac:dyDescent="0.2">
      <c r="A90" s="850" t="s">
        <v>1081</v>
      </c>
      <c r="B90" s="851">
        <v>275753.8</v>
      </c>
      <c r="C90" s="851">
        <v>0</v>
      </c>
      <c r="D90" s="851">
        <v>0</v>
      </c>
      <c r="E90" s="851">
        <v>0</v>
      </c>
      <c r="F90" s="851">
        <v>0</v>
      </c>
      <c r="G90" s="851">
        <v>-275753.8</v>
      </c>
      <c r="H90" s="851">
        <v>0</v>
      </c>
      <c r="I90" s="851">
        <v>568078.30000000005</v>
      </c>
      <c r="J90" s="851">
        <v>568078.30000000005</v>
      </c>
    </row>
    <row r="91" spans="1:10" x14ac:dyDescent="0.2">
      <c r="A91" s="850" t="s">
        <v>1082</v>
      </c>
      <c r="B91" s="851">
        <v>322605.90000000002</v>
      </c>
      <c r="C91" s="851">
        <v>0</v>
      </c>
      <c r="D91" s="851">
        <v>0</v>
      </c>
      <c r="E91" s="851">
        <v>0</v>
      </c>
      <c r="F91" s="851">
        <v>0</v>
      </c>
      <c r="G91" s="851">
        <v>-322605.90000000002</v>
      </c>
      <c r="H91" s="851">
        <v>0</v>
      </c>
      <c r="I91" s="851">
        <v>4508560.08</v>
      </c>
      <c r="J91" s="851">
        <v>4508560.08</v>
      </c>
    </row>
    <row r="92" spans="1:10" x14ac:dyDescent="0.2">
      <c r="A92" s="850" t="s">
        <v>1083</v>
      </c>
      <c r="B92" s="851">
        <v>310236.3</v>
      </c>
      <c r="C92" s="851">
        <v>0</v>
      </c>
      <c r="D92" s="851">
        <v>0</v>
      </c>
      <c r="E92" s="851">
        <v>0</v>
      </c>
      <c r="F92" s="851">
        <v>0</v>
      </c>
      <c r="G92" s="851">
        <v>-310236.3</v>
      </c>
      <c r="H92" s="851">
        <v>0</v>
      </c>
      <c r="I92" s="851">
        <v>2989661.77</v>
      </c>
      <c r="J92" s="851">
        <v>2989661.77</v>
      </c>
    </row>
    <row r="93" spans="1:10" x14ac:dyDescent="0.2">
      <c r="A93" s="850" t="s">
        <v>1084</v>
      </c>
      <c r="B93" s="851">
        <v>462451.39</v>
      </c>
      <c r="C93" s="851">
        <v>0</v>
      </c>
      <c r="D93" s="851">
        <v>0</v>
      </c>
      <c r="E93" s="851">
        <v>0</v>
      </c>
      <c r="F93" s="851">
        <v>0</v>
      </c>
      <c r="G93" s="851">
        <v>-462451.39</v>
      </c>
      <c r="H93" s="851">
        <v>0</v>
      </c>
      <c r="I93" s="851">
        <v>4004516.97</v>
      </c>
      <c r="J93" s="851">
        <v>4004516.97</v>
      </c>
    </row>
    <row r="94" spans="1:10" x14ac:dyDescent="0.2">
      <c r="A94" s="850" t="s">
        <v>1085</v>
      </c>
      <c r="B94" s="851">
        <v>3101716.12</v>
      </c>
      <c r="C94" s="851">
        <v>0</v>
      </c>
      <c r="D94" s="851">
        <v>1520000</v>
      </c>
      <c r="E94" s="851">
        <v>0</v>
      </c>
      <c r="F94" s="851">
        <v>0</v>
      </c>
      <c r="G94" s="851">
        <v>-1581716.12</v>
      </c>
      <c r="H94" s="851">
        <v>0</v>
      </c>
      <c r="I94" s="851">
        <v>4718454.6900000004</v>
      </c>
      <c r="J94" s="851">
        <v>4718454.6900000004</v>
      </c>
    </row>
    <row r="95" spans="1:10" x14ac:dyDescent="0.2">
      <c r="A95" s="850" t="s">
        <v>1086</v>
      </c>
      <c r="B95" s="851">
        <v>365082.43</v>
      </c>
      <c r="C95" s="851">
        <v>0</v>
      </c>
      <c r="D95" s="851">
        <v>0</v>
      </c>
      <c r="E95" s="851">
        <v>0</v>
      </c>
      <c r="F95" s="851">
        <v>0</v>
      </c>
      <c r="G95" s="851">
        <v>-365082.43</v>
      </c>
      <c r="H95" s="851">
        <v>0</v>
      </c>
      <c r="I95" s="851">
        <v>241312.84</v>
      </c>
      <c r="J95" s="851">
        <v>241312.84</v>
      </c>
    </row>
    <row r="96" spans="1:10" x14ac:dyDescent="0.2">
      <c r="A96" s="850" t="s">
        <v>1087</v>
      </c>
      <c r="B96" s="851">
        <v>106132847.22</v>
      </c>
      <c r="C96" s="851">
        <v>0</v>
      </c>
      <c r="D96" s="851">
        <v>15383668.300000001</v>
      </c>
      <c r="E96" s="851">
        <v>0</v>
      </c>
      <c r="F96" s="851">
        <v>0</v>
      </c>
      <c r="G96" s="851">
        <v>374108.52</v>
      </c>
      <c r="H96" s="851">
        <v>91123287.439999998</v>
      </c>
      <c r="I96" s="851">
        <v>789171.77</v>
      </c>
      <c r="J96" s="851">
        <v>91912459.209999993</v>
      </c>
    </row>
    <row r="97" spans="1:10" x14ac:dyDescent="0.2">
      <c r="A97" s="850" t="s">
        <v>1088</v>
      </c>
      <c r="B97" s="851">
        <v>0</v>
      </c>
      <c r="C97" s="851">
        <v>0</v>
      </c>
      <c r="D97" s="851">
        <v>0</v>
      </c>
      <c r="E97" s="851">
        <v>0</v>
      </c>
      <c r="F97" s="851">
        <v>0</v>
      </c>
      <c r="G97" s="851">
        <v>0</v>
      </c>
      <c r="H97" s="851">
        <v>0</v>
      </c>
      <c r="I97" s="851">
        <v>0</v>
      </c>
      <c r="J97" s="851">
        <v>0</v>
      </c>
    </row>
    <row r="98" spans="1:10" x14ac:dyDescent="0.2">
      <c r="A98" s="850" t="s">
        <v>1089</v>
      </c>
      <c r="B98" s="851">
        <v>1047211.12</v>
      </c>
      <c r="C98" s="851">
        <v>0</v>
      </c>
      <c r="D98" s="851">
        <v>802030.09</v>
      </c>
      <c r="E98" s="851">
        <v>0</v>
      </c>
      <c r="F98" s="851">
        <v>0</v>
      </c>
      <c r="G98" s="851">
        <v>-245181.03</v>
      </c>
      <c r="H98" s="851">
        <v>0</v>
      </c>
      <c r="I98" s="851">
        <v>610503.76</v>
      </c>
      <c r="J98" s="851">
        <v>610503.76</v>
      </c>
    </row>
    <row r="99" spans="1:10" x14ac:dyDescent="0.2">
      <c r="A99" s="850" t="s">
        <v>1090</v>
      </c>
      <c r="B99" s="851">
        <v>2479182.75</v>
      </c>
      <c r="C99" s="851">
        <v>0</v>
      </c>
      <c r="D99" s="851">
        <v>2264366.58</v>
      </c>
      <c r="E99" s="851">
        <v>0</v>
      </c>
      <c r="F99" s="851">
        <v>0</v>
      </c>
      <c r="G99" s="851">
        <v>-214816.17</v>
      </c>
      <c r="H99" s="851">
        <v>0</v>
      </c>
      <c r="I99" s="851">
        <v>1722598.15</v>
      </c>
      <c r="J99" s="851">
        <v>1722598.15</v>
      </c>
    </row>
    <row r="100" spans="1:10" x14ac:dyDescent="0.2">
      <c r="A100" s="850" t="s">
        <v>1091</v>
      </c>
      <c r="B100" s="851">
        <v>1258719.6399999999</v>
      </c>
      <c r="C100" s="851">
        <v>0</v>
      </c>
      <c r="D100" s="851">
        <v>0</v>
      </c>
      <c r="E100" s="851">
        <v>0</v>
      </c>
      <c r="F100" s="851">
        <v>0</v>
      </c>
      <c r="G100" s="851">
        <v>-1258719.6399999999</v>
      </c>
      <c r="H100" s="851">
        <v>0</v>
      </c>
      <c r="I100" s="851">
        <v>0</v>
      </c>
      <c r="J100" s="851">
        <v>0</v>
      </c>
    </row>
    <row r="101" spans="1:10" x14ac:dyDescent="0.2">
      <c r="A101" s="850" t="s">
        <v>1092</v>
      </c>
      <c r="B101" s="851">
        <v>2845306.57</v>
      </c>
      <c r="C101" s="851">
        <v>0</v>
      </c>
      <c r="D101" s="851">
        <v>2093383.01</v>
      </c>
      <c r="E101" s="851">
        <v>0</v>
      </c>
      <c r="F101" s="851">
        <v>0</v>
      </c>
      <c r="G101" s="851">
        <v>-751923.56</v>
      </c>
      <c r="H101" s="851">
        <v>0</v>
      </c>
      <c r="I101" s="851">
        <v>1959245.65</v>
      </c>
      <c r="J101" s="851">
        <v>1959245.65</v>
      </c>
    </row>
    <row r="102" spans="1:10" x14ac:dyDescent="0.2">
      <c r="A102" s="850" t="s">
        <v>1093</v>
      </c>
      <c r="B102" s="851">
        <v>7127876.3099999996</v>
      </c>
      <c r="C102" s="851">
        <v>0</v>
      </c>
      <c r="D102" s="851">
        <v>6937432.3499999996</v>
      </c>
      <c r="E102" s="851">
        <v>0</v>
      </c>
      <c r="F102" s="851">
        <v>0</v>
      </c>
      <c r="G102" s="851">
        <v>-190443.96</v>
      </c>
      <c r="H102" s="851">
        <v>0</v>
      </c>
      <c r="I102" s="851">
        <v>904766.4</v>
      </c>
      <c r="J102" s="851">
        <v>904766.4</v>
      </c>
    </row>
    <row r="103" spans="1:10" x14ac:dyDescent="0.2">
      <c r="A103" s="850" t="s">
        <v>1094</v>
      </c>
      <c r="B103" s="851">
        <v>1027251.26</v>
      </c>
      <c r="C103" s="851">
        <v>0</v>
      </c>
      <c r="D103" s="851">
        <v>546065.9</v>
      </c>
      <c r="E103" s="851">
        <v>0</v>
      </c>
      <c r="F103" s="851">
        <v>0</v>
      </c>
      <c r="G103" s="851">
        <v>-481185.36</v>
      </c>
      <c r="H103" s="851">
        <v>0</v>
      </c>
      <c r="I103" s="851">
        <v>157048.12</v>
      </c>
      <c r="J103" s="851">
        <v>157048.12</v>
      </c>
    </row>
    <row r="104" spans="1:10" x14ac:dyDescent="0.2">
      <c r="A104" s="850" t="s">
        <v>1095</v>
      </c>
      <c r="B104" s="851">
        <v>2828593.28</v>
      </c>
      <c r="C104" s="851">
        <v>0</v>
      </c>
      <c r="D104" s="851">
        <v>2693073.88</v>
      </c>
      <c r="E104" s="851">
        <v>0</v>
      </c>
      <c r="F104" s="851">
        <v>0</v>
      </c>
      <c r="G104" s="851">
        <v>-135519.4</v>
      </c>
      <c r="H104" s="851">
        <v>0</v>
      </c>
      <c r="I104" s="851">
        <v>22908.52</v>
      </c>
      <c r="J104" s="851">
        <v>22908.52</v>
      </c>
    </row>
    <row r="105" spans="1:10" x14ac:dyDescent="0.2">
      <c r="A105" s="850" t="s">
        <v>1096</v>
      </c>
      <c r="B105" s="851">
        <v>34841980.240000002</v>
      </c>
      <c r="C105" s="851">
        <v>0</v>
      </c>
      <c r="D105" s="851">
        <v>23883310.43</v>
      </c>
      <c r="E105" s="851">
        <v>0</v>
      </c>
      <c r="F105" s="851">
        <v>0</v>
      </c>
      <c r="G105" s="851">
        <v>-10958669.810000001</v>
      </c>
      <c r="H105" s="851">
        <v>0</v>
      </c>
      <c r="I105" s="851">
        <v>4593413.3</v>
      </c>
      <c r="J105" s="851">
        <v>4593413.3</v>
      </c>
    </row>
    <row r="106" spans="1:10" x14ac:dyDescent="0.2">
      <c r="A106" s="850" t="s">
        <v>1097</v>
      </c>
      <c r="B106" s="851">
        <v>2796519.94</v>
      </c>
      <c r="C106" s="851">
        <v>0</v>
      </c>
      <c r="D106" s="851">
        <v>2436669.46</v>
      </c>
      <c r="E106" s="851">
        <v>0</v>
      </c>
      <c r="F106" s="851">
        <v>0</v>
      </c>
      <c r="G106" s="851">
        <v>-359850.48</v>
      </c>
      <c r="H106" s="851">
        <v>0</v>
      </c>
      <c r="I106" s="851">
        <v>88274.240000000005</v>
      </c>
      <c r="J106" s="851">
        <v>88274.240000000005</v>
      </c>
    </row>
    <row r="107" spans="1:10" x14ac:dyDescent="0.2">
      <c r="A107" s="853" t="s">
        <v>1022</v>
      </c>
      <c r="B107" s="853">
        <v>172701555.28</v>
      </c>
      <c r="C107" s="853">
        <v>0</v>
      </c>
      <c r="D107" s="853">
        <v>58560000</v>
      </c>
      <c r="E107" s="853">
        <v>0</v>
      </c>
      <c r="F107" s="853">
        <v>0</v>
      </c>
      <c r="G107" s="853">
        <v>-23018267.84</v>
      </c>
      <c r="H107" s="853">
        <v>91123287.439999998</v>
      </c>
      <c r="I107" s="853">
        <v>37471918.149999999</v>
      </c>
      <c r="J107" s="853">
        <v>128595205.59</v>
      </c>
    </row>
    <row r="108" spans="1:10" x14ac:dyDescent="0.2">
      <c r="A108" s="853" t="s">
        <v>1023</v>
      </c>
      <c r="B108" s="853">
        <v>0</v>
      </c>
      <c r="C108" s="853">
        <v>0</v>
      </c>
      <c r="D108" s="853">
        <v>0</v>
      </c>
      <c r="E108" s="853">
        <v>0</v>
      </c>
      <c r="F108" s="853">
        <v>0</v>
      </c>
      <c r="G108" s="853">
        <v>0</v>
      </c>
      <c r="H108" s="853">
        <v>0</v>
      </c>
      <c r="I108" s="853">
        <v>0</v>
      </c>
      <c r="J108" s="853">
        <v>0</v>
      </c>
    </row>
    <row r="109" spans="1:10" x14ac:dyDescent="0.2">
      <c r="A109" s="853" t="s">
        <v>1024</v>
      </c>
      <c r="B109" s="853">
        <v>0</v>
      </c>
      <c r="C109" s="853">
        <v>0</v>
      </c>
      <c r="D109" s="853">
        <v>0</v>
      </c>
      <c r="E109" s="853">
        <v>0</v>
      </c>
      <c r="F109" s="853">
        <v>0</v>
      </c>
      <c r="G109" s="853">
        <v>0</v>
      </c>
      <c r="H109" s="853">
        <v>0</v>
      </c>
      <c r="I109" s="853">
        <v>0</v>
      </c>
      <c r="J109" s="853">
        <v>0</v>
      </c>
    </row>
    <row r="110" spans="1:10" x14ac:dyDescent="0.2">
      <c r="A110" s="850" t="s">
        <v>1098</v>
      </c>
      <c r="B110" s="851">
        <v>2458031.92</v>
      </c>
      <c r="C110" s="851">
        <v>0</v>
      </c>
      <c r="D110" s="851">
        <v>0</v>
      </c>
      <c r="E110" s="851">
        <v>0</v>
      </c>
      <c r="F110" s="851">
        <v>0</v>
      </c>
      <c r="G110" s="851">
        <v>0</v>
      </c>
      <c r="H110" s="851">
        <v>2458031.92</v>
      </c>
      <c r="I110" s="851">
        <v>5962021.25</v>
      </c>
      <c r="J110" s="851">
        <v>8420053.1699999999</v>
      </c>
    </row>
    <row r="111" spans="1:10" x14ac:dyDescent="0.2">
      <c r="A111" s="850" t="s">
        <v>1099</v>
      </c>
      <c r="B111" s="851">
        <v>297883.81</v>
      </c>
      <c r="C111" s="851">
        <v>0</v>
      </c>
      <c r="D111" s="851">
        <v>0</v>
      </c>
      <c r="E111" s="851">
        <v>0</v>
      </c>
      <c r="F111" s="851">
        <v>0</v>
      </c>
      <c r="G111" s="851">
        <v>0</v>
      </c>
      <c r="H111" s="851">
        <v>297883.81</v>
      </c>
      <c r="I111" s="851">
        <v>1686945.71</v>
      </c>
      <c r="J111" s="851">
        <v>1984829.52</v>
      </c>
    </row>
    <row r="112" spans="1:10" x14ac:dyDescent="0.2">
      <c r="A112" s="850" t="s">
        <v>1100</v>
      </c>
      <c r="B112" s="851">
        <v>103003.33</v>
      </c>
      <c r="C112" s="851">
        <v>0</v>
      </c>
      <c r="D112" s="851">
        <v>0</v>
      </c>
      <c r="E112" s="851">
        <v>0</v>
      </c>
      <c r="F112" s="851">
        <v>0</v>
      </c>
      <c r="G112" s="851">
        <v>0</v>
      </c>
      <c r="H112" s="851">
        <v>103003.33</v>
      </c>
      <c r="I112" s="851">
        <v>44073.87</v>
      </c>
      <c r="J112" s="851">
        <v>147077.20000000001</v>
      </c>
    </row>
    <row r="113" spans="1:10" x14ac:dyDescent="0.2">
      <c r="A113" s="850" t="s">
        <v>1101</v>
      </c>
      <c r="B113" s="851">
        <v>807922.73</v>
      </c>
      <c r="C113" s="851">
        <v>0</v>
      </c>
      <c r="D113" s="851">
        <v>0</v>
      </c>
      <c r="E113" s="851">
        <v>0</v>
      </c>
      <c r="F113" s="851">
        <v>0</v>
      </c>
      <c r="G113" s="851">
        <v>0</v>
      </c>
      <c r="H113" s="851">
        <v>807922.73</v>
      </c>
      <c r="I113" s="851">
        <v>17700</v>
      </c>
      <c r="J113" s="851">
        <v>825622.73</v>
      </c>
    </row>
    <row r="114" spans="1:10" x14ac:dyDescent="0.2">
      <c r="A114" s="850" t="s">
        <v>1102</v>
      </c>
      <c r="B114" s="851">
        <v>5631441.7199999997</v>
      </c>
      <c r="C114" s="851">
        <v>0</v>
      </c>
      <c r="D114" s="851">
        <v>0</v>
      </c>
      <c r="E114" s="851">
        <v>0</v>
      </c>
      <c r="F114" s="851">
        <v>0</v>
      </c>
      <c r="G114" s="851">
        <v>0</v>
      </c>
      <c r="H114" s="851">
        <v>5631441.7199999997</v>
      </c>
      <c r="I114" s="851">
        <v>855891.74</v>
      </c>
      <c r="J114" s="851">
        <v>6487333.46</v>
      </c>
    </row>
    <row r="115" spans="1:10" x14ac:dyDescent="0.2">
      <c r="A115" s="850" t="s">
        <v>1103</v>
      </c>
      <c r="B115" s="851">
        <v>0</v>
      </c>
      <c r="C115" s="851">
        <v>0</v>
      </c>
      <c r="D115" s="851">
        <v>0</v>
      </c>
      <c r="E115" s="851">
        <v>0</v>
      </c>
      <c r="F115" s="851">
        <v>0</v>
      </c>
      <c r="G115" s="851">
        <v>0</v>
      </c>
      <c r="H115" s="851">
        <v>0</v>
      </c>
      <c r="I115" s="851">
        <v>0</v>
      </c>
      <c r="J115" s="851">
        <v>0</v>
      </c>
    </row>
    <row r="116" spans="1:10" x14ac:dyDescent="0.2">
      <c r="A116" s="850" t="s">
        <v>1104</v>
      </c>
      <c r="B116" s="851">
        <v>3691007.51</v>
      </c>
      <c r="C116" s="851">
        <v>0</v>
      </c>
      <c r="D116" s="851">
        <v>0</v>
      </c>
      <c r="E116" s="851">
        <v>0</v>
      </c>
      <c r="F116" s="851">
        <v>0</v>
      </c>
      <c r="G116" s="851">
        <v>0</v>
      </c>
      <c r="H116" s="851">
        <v>3691007.51</v>
      </c>
      <c r="I116" s="851">
        <v>0</v>
      </c>
      <c r="J116" s="851">
        <v>3691007.51</v>
      </c>
    </row>
    <row r="117" spans="1:10" x14ac:dyDescent="0.2">
      <c r="A117" s="850" t="s">
        <v>1105</v>
      </c>
      <c r="B117" s="851">
        <v>0</v>
      </c>
      <c r="C117" s="851">
        <v>0</v>
      </c>
      <c r="D117" s="851">
        <v>0</v>
      </c>
      <c r="E117" s="851">
        <v>0</v>
      </c>
      <c r="F117" s="851">
        <v>0</v>
      </c>
      <c r="G117" s="851">
        <v>0</v>
      </c>
      <c r="H117" s="851">
        <v>0</v>
      </c>
      <c r="I117" s="851">
        <v>0</v>
      </c>
      <c r="J117" s="851">
        <v>0</v>
      </c>
    </row>
    <row r="118" spans="1:10" x14ac:dyDescent="0.2">
      <c r="A118" s="850" t="s">
        <v>1106</v>
      </c>
      <c r="B118" s="851">
        <v>0</v>
      </c>
      <c r="C118" s="851">
        <v>0</v>
      </c>
      <c r="D118" s="851">
        <v>0</v>
      </c>
      <c r="E118" s="851">
        <v>0</v>
      </c>
      <c r="F118" s="851">
        <v>0</v>
      </c>
      <c r="G118" s="851">
        <v>0</v>
      </c>
      <c r="H118" s="851">
        <v>0</v>
      </c>
      <c r="I118" s="851">
        <v>0</v>
      </c>
      <c r="J118" s="851">
        <v>0</v>
      </c>
    </row>
    <row r="119" spans="1:10" x14ac:dyDescent="0.2">
      <c r="A119" s="850" t="s">
        <v>1107</v>
      </c>
      <c r="B119" s="851">
        <v>46020.11</v>
      </c>
      <c r="C119" s="851">
        <v>0</v>
      </c>
      <c r="D119" s="851">
        <v>0</v>
      </c>
      <c r="E119" s="851">
        <v>0</v>
      </c>
      <c r="F119" s="851">
        <v>0</v>
      </c>
      <c r="G119" s="851">
        <v>0</v>
      </c>
      <c r="H119" s="851">
        <v>46020.11</v>
      </c>
      <c r="I119" s="851">
        <v>2187.42</v>
      </c>
      <c r="J119" s="851">
        <v>48207.53</v>
      </c>
    </row>
    <row r="120" spans="1:10" x14ac:dyDescent="0.2">
      <c r="A120" s="850" t="s">
        <v>1108</v>
      </c>
      <c r="B120" s="851">
        <v>6502606.7000000002</v>
      </c>
      <c r="C120" s="851">
        <v>0</v>
      </c>
      <c r="D120" s="851">
        <v>0</v>
      </c>
      <c r="E120" s="851">
        <v>947202.99</v>
      </c>
      <c r="F120" s="851">
        <v>0</v>
      </c>
      <c r="G120" s="851">
        <v>0</v>
      </c>
      <c r="H120" s="851">
        <v>5555403.71</v>
      </c>
      <c r="I120" s="851">
        <v>0</v>
      </c>
      <c r="J120" s="851">
        <v>5555403.71</v>
      </c>
    </row>
    <row r="121" spans="1:10" x14ac:dyDescent="0.2">
      <c r="A121" s="850" t="s">
        <v>1109</v>
      </c>
      <c r="B121" s="851">
        <v>403018.08</v>
      </c>
      <c r="C121" s="851">
        <v>0</v>
      </c>
      <c r="D121" s="851">
        <v>0</v>
      </c>
      <c r="E121" s="851">
        <v>0</v>
      </c>
      <c r="F121" s="851">
        <v>0</v>
      </c>
      <c r="G121" s="851">
        <v>0</v>
      </c>
      <c r="H121" s="851">
        <v>403018.08</v>
      </c>
      <c r="I121" s="851">
        <v>3527045.98</v>
      </c>
      <c r="J121" s="851">
        <v>3930064.06</v>
      </c>
    </row>
    <row r="122" spans="1:10" x14ac:dyDescent="0.2">
      <c r="A122" s="850" t="s">
        <v>1110</v>
      </c>
      <c r="B122" s="851">
        <v>619435.73</v>
      </c>
      <c r="C122" s="851">
        <v>0</v>
      </c>
      <c r="D122" s="851">
        <v>0</v>
      </c>
      <c r="E122" s="851">
        <v>0</v>
      </c>
      <c r="F122" s="851">
        <v>0</v>
      </c>
      <c r="G122" s="851">
        <v>0</v>
      </c>
      <c r="H122" s="851">
        <v>619435.73</v>
      </c>
      <c r="I122" s="851">
        <v>0</v>
      </c>
      <c r="J122" s="851">
        <v>619435.73</v>
      </c>
    </row>
    <row r="123" spans="1:10" x14ac:dyDescent="0.2">
      <c r="A123" s="853" t="s">
        <v>1025</v>
      </c>
      <c r="B123" s="853">
        <v>20560371.640000001</v>
      </c>
      <c r="C123" s="853">
        <v>0</v>
      </c>
      <c r="D123" s="853">
        <v>0</v>
      </c>
      <c r="E123" s="853">
        <v>947202.99</v>
      </c>
      <c r="F123" s="853">
        <v>0</v>
      </c>
      <c r="G123" s="853">
        <v>0</v>
      </c>
      <c r="H123" s="853">
        <v>19613168.649999999</v>
      </c>
      <c r="I123" s="853">
        <v>12095865.970000001</v>
      </c>
      <c r="J123" s="853">
        <v>31709034.620000001</v>
      </c>
    </row>
    <row r="124" spans="1:10" x14ac:dyDescent="0.2">
      <c r="A124" s="854" t="s">
        <v>1111</v>
      </c>
      <c r="B124" s="854">
        <v>193261926.91999999</v>
      </c>
      <c r="C124" s="854">
        <v>0</v>
      </c>
      <c r="D124" s="854">
        <v>58560000</v>
      </c>
      <c r="E124" s="854">
        <v>947202.99</v>
      </c>
      <c r="F124" s="854">
        <v>0</v>
      </c>
      <c r="G124" s="854">
        <v>-23018267.84</v>
      </c>
      <c r="H124" s="854">
        <v>110736456.09</v>
      </c>
      <c r="I124" s="854">
        <v>49567784.119999997</v>
      </c>
      <c r="J124" s="854">
        <v>160304240.21000001</v>
      </c>
    </row>
    <row r="125" spans="1:10" x14ac:dyDescent="0.2">
      <c r="A125" s="855" t="s">
        <v>1112</v>
      </c>
      <c r="B125" s="1116"/>
      <c r="C125" s="1117"/>
      <c r="D125" s="1117"/>
      <c r="E125" s="1117"/>
      <c r="F125" s="1117"/>
      <c r="G125" s="1117"/>
      <c r="H125" s="1117"/>
      <c r="I125" s="1117"/>
      <c r="J125" s="1115"/>
    </row>
    <row r="126" spans="1:10" x14ac:dyDescent="0.2">
      <c r="A126" s="850" t="s">
        <v>1113</v>
      </c>
      <c r="B126" s="851">
        <v>9795185.2300000004</v>
      </c>
      <c r="C126" s="851">
        <v>0</v>
      </c>
      <c r="D126" s="851">
        <v>0</v>
      </c>
      <c r="E126" s="851">
        <v>0</v>
      </c>
      <c r="F126" s="851">
        <v>0</v>
      </c>
      <c r="G126" s="851">
        <v>0</v>
      </c>
      <c r="H126" s="851">
        <v>9795185.2300000004</v>
      </c>
      <c r="I126" s="851">
        <v>15021672.220000001</v>
      </c>
      <c r="J126" s="852">
        <v>24816857.449999999</v>
      </c>
    </row>
    <row r="127" spans="1:10" x14ac:dyDescent="0.2">
      <c r="A127" s="850" t="s">
        <v>1114</v>
      </c>
      <c r="B127" s="851">
        <v>29132498.030000001</v>
      </c>
      <c r="C127" s="851">
        <v>0</v>
      </c>
      <c r="D127" s="851">
        <v>0</v>
      </c>
      <c r="E127" s="851">
        <v>0</v>
      </c>
      <c r="F127" s="851">
        <v>0</v>
      </c>
      <c r="G127" s="851">
        <v>0</v>
      </c>
      <c r="H127" s="851">
        <v>29132498.030000001</v>
      </c>
      <c r="I127" s="851">
        <v>15237702.470000001</v>
      </c>
      <c r="J127" s="851">
        <v>44370200.5</v>
      </c>
    </row>
    <row r="128" spans="1:10" x14ac:dyDescent="0.2">
      <c r="A128" s="850" t="s">
        <v>1115</v>
      </c>
      <c r="B128" s="851">
        <v>1952851.86</v>
      </c>
      <c r="C128" s="851">
        <v>0</v>
      </c>
      <c r="D128" s="851">
        <v>0</v>
      </c>
      <c r="E128" s="851">
        <v>0</v>
      </c>
      <c r="F128" s="851">
        <v>0</v>
      </c>
      <c r="G128" s="851">
        <v>0</v>
      </c>
      <c r="H128" s="851">
        <v>1952851.86</v>
      </c>
      <c r="I128" s="851">
        <v>0</v>
      </c>
      <c r="J128" s="851">
        <v>1952851.86</v>
      </c>
    </row>
    <row r="129" spans="1:10" x14ac:dyDescent="0.2">
      <c r="A129" s="850" t="s">
        <v>1116</v>
      </c>
      <c r="B129" s="851">
        <v>1741095.3</v>
      </c>
      <c r="C129" s="851">
        <v>0</v>
      </c>
      <c r="D129" s="851">
        <v>0</v>
      </c>
      <c r="E129" s="851">
        <v>0</v>
      </c>
      <c r="F129" s="851">
        <v>0</v>
      </c>
      <c r="G129" s="851">
        <v>0</v>
      </c>
      <c r="H129" s="851">
        <v>1741095.3</v>
      </c>
      <c r="I129" s="851">
        <v>0</v>
      </c>
      <c r="J129" s="851">
        <v>1741095.3</v>
      </c>
    </row>
    <row r="130" spans="1:10" x14ac:dyDescent="0.2">
      <c r="A130" s="850" t="s">
        <v>1117</v>
      </c>
      <c r="B130" s="851">
        <v>41991.92</v>
      </c>
      <c r="C130" s="851">
        <v>0</v>
      </c>
      <c r="D130" s="851">
        <v>0</v>
      </c>
      <c r="E130" s="851">
        <v>0</v>
      </c>
      <c r="F130" s="851">
        <v>0</v>
      </c>
      <c r="G130" s="851">
        <v>0</v>
      </c>
      <c r="H130" s="851">
        <v>41991.92</v>
      </c>
      <c r="I130" s="851">
        <v>533.88</v>
      </c>
      <c r="J130" s="851">
        <v>42525.8</v>
      </c>
    </row>
    <row r="131" spans="1:10" x14ac:dyDescent="0.2">
      <c r="A131" s="853" t="s">
        <v>1022</v>
      </c>
      <c r="B131" s="853">
        <v>42663622.340000004</v>
      </c>
      <c r="C131" s="853">
        <v>0</v>
      </c>
      <c r="D131" s="853">
        <v>0</v>
      </c>
      <c r="E131" s="853">
        <v>0</v>
      </c>
      <c r="F131" s="853">
        <v>0</v>
      </c>
      <c r="G131" s="853">
        <v>0</v>
      </c>
      <c r="H131" s="853">
        <v>42663622.340000004</v>
      </c>
      <c r="I131" s="853">
        <v>30259908.57</v>
      </c>
      <c r="J131" s="853">
        <v>72923530.909999996</v>
      </c>
    </row>
    <row r="132" spans="1:10" x14ac:dyDescent="0.2">
      <c r="A132" s="853" t="s">
        <v>1023</v>
      </c>
      <c r="B132" s="853">
        <v>0</v>
      </c>
      <c r="C132" s="853">
        <v>0</v>
      </c>
      <c r="D132" s="853">
        <v>0</v>
      </c>
      <c r="E132" s="853">
        <v>0</v>
      </c>
      <c r="F132" s="853">
        <v>0</v>
      </c>
      <c r="G132" s="853">
        <v>0</v>
      </c>
      <c r="H132" s="853">
        <v>0</v>
      </c>
      <c r="I132" s="853">
        <v>0</v>
      </c>
      <c r="J132" s="853">
        <v>0</v>
      </c>
    </row>
    <row r="133" spans="1:10" x14ac:dyDescent="0.2">
      <c r="A133" s="853" t="s">
        <v>1024</v>
      </c>
      <c r="B133" s="853">
        <v>0</v>
      </c>
      <c r="C133" s="853">
        <v>0</v>
      </c>
      <c r="D133" s="853">
        <v>0</v>
      </c>
      <c r="E133" s="853">
        <v>0</v>
      </c>
      <c r="F133" s="853">
        <v>0</v>
      </c>
      <c r="G133" s="853">
        <v>0</v>
      </c>
      <c r="H133" s="853">
        <v>0</v>
      </c>
      <c r="I133" s="853">
        <v>0</v>
      </c>
      <c r="J133" s="853">
        <v>0</v>
      </c>
    </row>
    <row r="134" spans="1:10" x14ac:dyDescent="0.2">
      <c r="A134" s="850" t="s">
        <v>1118</v>
      </c>
      <c r="B134" s="851">
        <v>515856.18</v>
      </c>
      <c r="C134" s="851">
        <v>0</v>
      </c>
      <c r="D134" s="851">
        <v>0</v>
      </c>
      <c r="E134" s="851">
        <v>0</v>
      </c>
      <c r="F134" s="851">
        <v>0</v>
      </c>
      <c r="G134" s="851">
        <v>0</v>
      </c>
      <c r="H134" s="851">
        <v>515856.18</v>
      </c>
      <c r="I134" s="851">
        <v>0</v>
      </c>
      <c r="J134" s="851">
        <v>515856.18</v>
      </c>
    </row>
    <row r="135" spans="1:10" x14ac:dyDescent="0.2">
      <c r="A135" s="850" t="s">
        <v>1119</v>
      </c>
      <c r="B135" s="851">
        <v>603.16</v>
      </c>
      <c r="C135" s="851">
        <v>0</v>
      </c>
      <c r="D135" s="851">
        <v>0</v>
      </c>
      <c r="E135" s="851">
        <v>0</v>
      </c>
      <c r="F135" s="851">
        <v>0</v>
      </c>
      <c r="G135" s="851">
        <v>0</v>
      </c>
      <c r="H135" s="851">
        <v>603.16</v>
      </c>
      <c r="I135" s="851">
        <v>4100</v>
      </c>
      <c r="J135" s="851">
        <v>4703.16</v>
      </c>
    </row>
    <row r="136" spans="1:10" x14ac:dyDescent="0.2">
      <c r="A136" s="850" t="s">
        <v>1120</v>
      </c>
      <c r="B136" s="851">
        <v>0</v>
      </c>
      <c r="C136" s="851">
        <v>0</v>
      </c>
      <c r="D136" s="851">
        <v>0</v>
      </c>
      <c r="E136" s="851">
        <v>0</v>
      </c>
      <c r="F136" s="851">
        <v>0</v>
      </c>
      <c r="G136" s="851">
        <v>0</v>
      </c>
      <c r="H136" s="851">
        <v>0</v>
      </c>
      <c r="I136" s="851">
        <v>0</v>
      </c>
      <c r="J136" s="851">
        <v>0</v>
      </c>
    </row>
    <row r="137" spans="1:10" x14ac:dyDescent="0.2">
      <c r="A137" s="850" t="s">
        <v>1121</v>
      </c>
      <c r="B137" s="851">
        <v>100681.86</v>
      </c>
      <c r="C137" s="851">
        <v>0</v>
      </c>
      <c r="D137" s="851">
        <v>0</v>
      </c>
      <c r="E137" s="851">
        <v>0</v>
      </c>
      <c r="F137" s="851">
        <v>0</v>
      </c>
      <c r="G137" s="851">
        <v>0</v>
      </c>
      <c r="H137" s="851">
        <v>100681.86</v>
      </c>
      <c r="I137" s="851">
        <v>0</v>
      </c>
      <c r="J137" s="851">
        <v>100681.86</v>
      </c>
    </row>
    <row r="138" spans="1:10" x14ac:dyDescent="0.2">
      <c r="A138" s="850" t="s">
        <v>1122</v>
      </c>
      <c r="B138" s="851">
        <v>135000</v>
      </c>
      <c r="C138" s="851">
        <v>0</v>
      </c>
      <c r="D138" s="851">
        <v>0</v>
      </c>
      <c r="E138" s="851">
        <v>0</v>
      </c>
      <c r="F138" s="851">
        <v>0</v>
      </c>
      <c r="G138" s="851">
        <v>0</v>
      </c>
      <c r="H138" s="851">
        <v>135000</v>
      </c>
      <c r="I138" s="851">
        <v>0</v>
      </c>
      <c r="J138" s="851">
        <v>135000</v>
      </c>
    </row>
    <row r="139" spans="1:10" x14ac:dyDescent="0.2">
      <c r="A139" s="853" t="s">
        <v>1025</v>
      </c>
      <c r="B139" s="853">
        <v>752141.2</v>
      </c>
      <c r="C139" s="853">
        <v>0</v>
      </c>
      <c r="D139" s="853">
        <v>0</v>
      </c>
      <c r="E139" s="853">
        <v>0</v>
      </c>
      <c r="F139" s="853">
        <v>0</v>
      </c>
      <c r="G139" s="853">
        <v>0</v>
      </c>
      <c r="H139" s="853">
        <v>752141.2</v>
      </c>
      <c r="I139" s="853">
        <v>4100</v>
      </c>
      <c r="J139" s="853">
        <v>756241.2</v>
      </c>
    </row>
    <row r="140" spans="1:10" ht="13.5" thickBot="1" x14ac:dyDescent="0.25">
      <c r="A140" s="854" t="s">
        <v>1123</v>
      </c>
      <c r="B140" s="854">
        <v>43415763.539999999</v>
      </c>
      <c r="C140" s="854">
        <v>0</v>
      </c>
      <c r="D140" s="854">
        <v>0</v>
      </c>
      <c r="E140" s="854">
        <v>0</v>
      </c>
      <c r="F140" s="854">
        <v>0</v>
      </c>
      <c r="G140" s="854">
        <v>0</v>
      </c>
      <c r="H140" s="854">
        <v>43415763.539999999</v>
      </c>
      <c r="I140" s="854">
        <v>30264008.57</v>
      </c>
      <c r="J140" s="854">
        <v>73679772.109999999</v>
      </c>
    </row>
    <row r="141" spans="1:10" ht="26.25" thickBot="1" x14ac:dyDescent="0.25">
      <c r="A141" s="846" t="s">
        <v>1007</v>
      </c>
      <c r="B141" s="847" t="s">
        <v>1012</v>
      </c>
      <c r="C141" s="847" t="s">
        <v>1013</v>
      </c>
      <c r="D141" s="847" t="s">
        <v>1014</v>
      </c>
      <c r="E141" s="847" t="s">
        <v>1015</v>
      </c>
      <c r="F141" s="847" t="s">
        <v>1016</v>
      </c>
      <c r="G141" s="847" t="s">
        <v>1017</v>
      </c>
      <c r="H141" s="847" t="s">
        <v>1002</v>
      </c>
      <c r="I141" s="847" t="s">
        <v>1003</v>
      </c>
      <c r="J141" s="847" t="s">
        <v>1004</v>
      </c>
    </row>
    <row r="142" spans="1:10" x14ac:dyDescent="0.2">
      <c r="A142" s="848" t="s">
        <v>1018</v>
      </c>
      <c r="B142" s="1110"/>
      <c r="C142" s="1111"/>
      <c r="D142" s="1111"/>
      <c r="E142" s="1111"/>
      <c r="F142" s="1111"/>
      <c r="G142" s="1111"/>
      <c r="H142" s="1111"/>
      <c r="I142" s="1111"/>
      <c r="J142" s="1111"/>
    </row>
    <row r="143" spans="1:10" x14ac:dyDescent="0.2">
      <c r="A143" s="855" t="s">
        <v>1124</v>
      </c>
      <c r="B143" s="1116"/>
      <c r="C143" s="1117"/>
      <c r="D143" s="1117"/>
      <c r="E143" s="1117"/>
      <c r="F143" s="1117"/>
      <c r="G143" s="1117"/>
      <c r="H143" s="1117"/>
      <c r="I143" s="1117"/>
      <c r="J143" s="1115"/>
    </row>
    <row r="144" spans="1:10" x14ac:dyDescent="0.2">
      <c r="A144" s="850" t="s">
        <v>1125</v>
      </c>
      <c r="B144" s="851">
        <v>8091656.6799999997</v>
      </c>
      <c r="C144" s="851">
        <v>0</v>
      </c>
      <c r="D144" s="851">
        <v>0</v>
      </c>
      <c r="E144" s="851">
        <v>0</v>
      </c>
      <c r="F144" s="851">
        <v>3034184.17</v>
      </c>
      <c r="G144" s="851">
        <v>0</v>
      </c>
      <c r="H144" s="851">
        <v>5057472.51</v>
      </c>
      <c r="I144" s="851">
        <v>377786.26</v>
      </c>
      <c r="J144" s="852">
        <v>5435258.7699999996</v>
      </c>
    </row>
    <row r="145" spans="1:10" x14ac:dyDescent="0.2">
      <c r="A145" s="850" t="s">
        <v>1126</v>
      </c>
      <c r="B145" s="851">
        <v>492178.03</v>
      </c>
      <c r="C145" s="851">
        <v>0</v>
      </c>
      <c r="D145" s="851">
        <v>0</v>
      </c>
      <c r="E145" s="851">
        <v>0</v>
      </c>
      <c r="F145" s="851">
        <v>0</v>
      </c>
      <c r="G145" s="851">
        <v>0</v>
      </c>
      <c r="H145" s="851">
        <v>492178.03</v>
      </c>
      <c r="I145" s="851">
        <v>40472.980000000003</v>
      </c>
      <c r="J145" s="851">
        <v>532651.01</v>
      </c>
    </row>
    <row r="146" spans="1:10" x14ac:dyDescent="0.2">
      <c r="A146" s="850" t="s">
        <v>1127</v>
      </c>
      <c r="B146" s="851">
        <v>1530726.52</v>
      </c>
      <c r="C146" s="851">
        <v>0</v>
      </c>
      <c r="D146" s="851">
        <v>0</v>
      </c>
      <c r="E146" s="851">
        <v>0</v>
      </c>
      <c r="F146" s="851">
        <v>0</v>
      </c>
      <c r="G146" s="851">
        <v>0</v>
      </c>
      <c r="H146" s="851">
        <v>1530726.52</v>
      </c>
      <c r="I146" s="851">
        <v>161962.65</v>
      </c>
      <c r="J146" s="851">
        <v>1692689.17</v>
      </c>
    </row>
    <row r="147" spans="1:10" x14ac:dyDescent="0.2">
      <c r="A147" s="850" t="s">
        <v>1128</v>
      </c>
      <c r="B147" s="851">
        <v>1189046.3400000001</v>
      </c>
      <c r="C147" s="851">
        <v>0</v>
      </c>
      <c r="D147" s="851">
        <v>0</v>
      </c>
      <c r="E147" s="851">
        <v>0</v>
      </c>
      <c r="F147" s="851">
        <v>0</v>
      </c>
      <c r="G147" s="851">
        <v>0</v>
      </c>
      <c r="H147" s="851">
        <v>1189046.3400000001</v>
      </c>
      <c r="I147" s="851">
        <v>508.33</v>
      </c>
      <c r="J147" s="851">
        <v>1189554.67</v>
      </c>
    </row>
    <row r="148" spans="1:10" x14ac:dyDescent="0.2">
      <c r="A148" s="850" t="s">
        <v>1129</v>
      </c>
      <c r="B148" s="851">
        <v>4185230.14</v>
      </c>
      <c r="C148" s="851">
        <v>0</v>
      </c>
      <c r="D148" s="851">
        <v>1139854.67</v>
      </c>
      <c r="E148" s="851">
        <v>0</v>
      </c>
      <c r="F148" s="851">
        <v>0</v>
      </c>
      <c r="G148" s="851">
        <v>0</v>
      </c>
      <c r="H148" s="851">
        <v>3045375.47</v>
      </c>
      <c r="I148" s="851">
        <v>0</v>
      </c>
      <c r="J148" s="851">
        <v>3045375.47</v>
      </c>
    </row>
    <row r="149" spans="1:10" x14ac:dyDescent="0.2">
      <c r="A149" s="850" t="s">
        <v>1130</v>
      </c>
      <c r="B149" s="851">
        <v>146102016.27000001</v>
      </c>
      <c r="C149" s="851">
        <v>0</v>
      </c>
      <c r="D149" s="851">
        <v>1448371.19</v>
      </c>
      <c r="E149" s="851">
        <v>0</v>
      </c>
      <c r="F149" s="851">
        <v>4338228.1100000003</v>
      </c>
      <c r="G149" s="851">
        <v>0</v>
      </c>
      <c r="H149" s="851">
        <v>140315416.97</v>
      </c>
      <c r="I149" s="851">
        <v>0</v>
      </c>
      <c r="J149" s="851">
        <v>140315416.97</v>
      </c>
    </row>
    <row r="150" spans="1:10" x14ac:dyDescent="0.2">
      <c r="A150" s="850" t="s">
        <v>1131</v>
      </c>
      <c r="B150" s="851">
        <v>39328262.350000001</v>
      </c>
      <c r="C150" s="851">
        <v>0</v>
      </c>
      <c r="D150" s="851">
        <v>389877.73</v>
      </c>
      <c r="E150" s="851">
        <v>0</v>
      </c>
      <c r="F150" s="851">
        <v>2023942.48</v>
      </c>
      <c r="G150" s="851">
        <v>0</v>
      </c>
      <c r="H150" s="851">
        <v>36914442.140000001</v>
      </c>
      <c r="I150" s="851">
        <v>0</v>
      </c>
      <c r="J150" s="851">
        <v>36914442.140000001</v>
      </c>
    </row>
    <row r="151" spans="1:10" x14ac:dyDescent="0.2">
      <c r="A151" s="850" t="s">
        <v>1132</v>
      </c>
      <c r="B151" s="851">
        <v>28424679.989999998</v>
      </c>
      <c r="C151" s="851">
        <v>0</v>
      </c>
      <c r="D151" s="851">
        <v>281785.90000000002</v>
      </c>
      <c r="E151" s="851">
        <v>0</v>
      </c>
      <c r="F151" s="851">
        <v>1825472.96</v>
      </c>
      <c r="G151" s="851">
        <v>0</v>
      </c>
      <c r="H151" s="851">
        <v>26317421.129999999</v>
      </c>
      <c r="I151" s="851">
        <v>0</v>
      </c>
      <c r="J151" s="851">
        <v>26317421.129999999</v>
      </c>
    </row>
    <row r="152" spans="1:10" x14ac:dyDescent="0.2">
      <c r="A152" s="850" t="s">
        <v>1133</v>
      </c>
      <c r="B152" s="851">
        <v>46941910.689999998</v>
      </c>
      <c r="C152" s="851">
        <v>0</v>
      </c>
      <c r="D152" s="851">
        <v>465355.05</v>
      </c>
      <c r="E152" s="851">
        <v>0</v>
      </c>
      <c r="F152" s="851">
        <v>1693820.97</v>
      </c>
      <c r="G152" s="851">
        <v>0</v>
      </c>
      <c r="H152" s="851">
        <v>44782734.670000002</v>
      </c>
      <c r="I152" s="851">
        <v>0</v>
      </c>
      <c r="J152" s="851">
        <v>44782734.670000002</v>
      </c>
    </row>
    <row r="153" spans="1:10" x14ac:dyDescent="0.2">
      <c r="A153" s="850" t="s">
        <v>1134</v>
      </c>
      <c r="B153" s="851">
        <v>18501867.449999999</v>
      </c>
      <c r="C153" s="851">
        <v>0</v>
      </c>
      <c r="D153" s="851">
        <v>5408100.9699999997</v>
      </c>
      <c r="E153" s="851">
        <v>0</v>
      </c>
      <c r="F153" s="851">
        <v>0</v>
      </c>
      <c r="G153" s="851">
        <v>0</v>
      </c>
      <c r="H153" s="851">
        <v>13093766.48</v>
      </c>
      <c r="I153" s="851">
        <v>0</v>
      </c>
      <c r="J153" s="851">
        <v>13093766.48</v>
      </c>
    </row>
    <row r="154" spans="1:10" x14ac:dyDescent="0.2">
      <c r="A154" s="850" t="s">
        <v>1135</v>
      </c>
      <c r="B154" s="851">
        <v>17321442.890000001</v>
      </c>
      <c r="C154" s="851">
        <v>0</v>
      </c>
      <c r="D154" s="851">
        <v>498927.08</v>
      </c>
      <c r="E154" s="851">
        <v>0</v>
      </c>
      <c r="F154" s="851">
        <v>0</v>
      </c>
      <c r="G154" s="851">
        <v>0</v>
      </c>
      <c r="H154" s="851">
        <v>16822515.809999999</v>
      </c>
      <c r="I154" s="851">
        <v>0</v>
      </c>
      <c r="J154" s="851">
        <v>16822515.809999999</v>
      </c>
    </row>
    <row r="155" spans="1:10" x14ac:dyDescent="0.2">
      <c r="A155" s="850" t="s">
        <v>1136</v>
      </c>
      <c r="B155" s="851">
        <v>0</v>
      </c>
      <c r="C155" s="851">
        <v>0</v>
      </c>
      <c r="D155" s="851">
        <v>0</v>
      </c>
      <c r="E155" s="851">
        <v>0</v>
      </c>
      <c r="F155" s="851">
        <v>0</v>
      </c>
      <c r="G155" s="851">
        <v>0</v>
      </c>
      <c r="H155" s="851">
        <v>0</v>
      </c>
      <c r="I155" s="851">
        <v>4816470.03</v>
      </c>
      <c r="J155" s="851">
        <v>4816470.03</v>
      </c>
    </row>
    <row r="156" spans="1:10" x14ac:dyDescent="0.2">
      <c r="A156" s="850" t="s">
        <v>1137</v>
      </c>
      <c r="B156" s="851">
        <v>687823.33</v>
      </c>
      <c r="C156" s="851">
        <v>0</v>
      </c>
      <c r="D156" s="851">
        <v>0</v>
      </c>
      <c r="E156" s="851">
        <v>0</v>
      </c>
      <c r="F156" s="851">
        <v>0</v>
      </c>
      <c r="G156" s="851">
        <v>0</v>
      </c>
      <c r="H156" s="851">
        <v>687823.33</v>
      </c>
      <c r="I156" s="851">
        <v>0</v>
      </c>
      <c r="J156" s="851">
        <v>687823.33</v>
      </c>
    </row>
    <row r="157" spans="1:10" x14ac:dyDescent="0.2">
      <c r="A157" s="850" t="s">
        <v>1138</v>
      </c>
      <c r="B157" s="851">
        <v>511885.26</v>
      </c>
      <c r="C157" s="851">
        <v>0</v>
      </c>
      <c r="D157" s="851">
        <v>511885.26</v>
      </c>
      <c r="E157" s="851">
        <v>0</v>
      </c>
      <c r="F157" s="851">
        <v>0</v>
      </c>
      <c r="G157" s="851">
        <v>0</v>
      </c>
      <c r="H157" s="851">
        <v>0</v>
      </c>
      <c r="I157" s="851">
        <v>64527.29</v>
      </c>
      <c r="J157" s="851">
        <v>64527.29</v>
      </c>
    </row>
    <row r="158" spans="1:10" x14ac:dyDescent="0.2">
      <c r="A158" s="850" t="s">
        <v>1139</v>
      </c>
      <c r="B158" s="851">
        <v>208942.03</v>
      </c>
      <c r="C158" s="851">
        <v>0</v>
      </c>
      <c r="D158" s="851">
        <v>208942.03</v>
      </c>
      <c r="E158" s="851">
        <v>0</v>
      </c>
      <c r="F158" s="851">
        <v>0</v>
      </c>
      <c r="G158" s="851">
        <v>0</v>
      </c>
      <c r="H158" s="851">
        <v>0</v>
      </c>
      <c r="I158" s="851">
        <v>48184.11</v>
      </c>
      <c r="J158" s="851">
        <v>48184.11</v>
      </c>
    </row>
    <row r="159" spans="1:10" x14ac:dyDescent="0.2">
      <c r="A159" s="850" t="s">
        <v>1140</v>
      </c>
      <c r="B159" s="851">
        <v>26931.78</v>
      </c>
      <c r="C159" s="851">
        <v>0</v>
      </c>
      <c r="D159" s="851">
        <v>26931.78</v>
      </c>
      <c r="E159" s="851">
        <v>0</v>
      </c>
      <c r="F159" s="851">
        <v>0</v>
      </c>
      <c r="G159" s="851">
        <v>0</v>
      </c>
      <c r="H159" s="851">
        <v>0</v>
      </c>
      <c r="I159" s="851">
        <v>0</v>
      </c>
      <c r="J159" s="851">
        <v>0</v>
      </c>
    </row>
    <row r="160" spans="1:10" x14ac:dyDescent="0.2">
      <c r="A160" s="850" t="s">
        <v>1141</v>
      </c>
      <c r="B160" s="851">
        <v>0</v>
      </c>
      <c r="C160" s="851">
        <v>0</v>
      </c>
      <c r="D160" s="851">
        <v>0</v>
      </c>
      <c r="E160" s="851">
        <v>0</v>
      </c>
      <c r="F160" s="851">
        <v>0</v>
      </c>
      <c r="G160" s="851">
        <v>0</v>
      </c>
      <c r="H160" s="851">
        <v>0</v>
      </c>
      <c r="I160" s="851">
        <v>20305.89</v>
      </c>
      <c r="J160" s="851">
        <v>20305.89</v>
      </c>
    </row>
    <row r="161" spans="1:10" x14ac:dyDescent="0.2">
      <c r="A161" s="850" t="s">
        <v>1142</v>
      </c>
      <c r="B161" s="851">
        <v>59720.02</v>
      </c>
      <c r="C161" s="851">
        <v>0</v>
      </c>
      <c r="D161" s="851">
        <v>59720.02</v>
      </c>
      <c r="E161" s="851">
        <v>0</v>
      </c>
      <c r="F161" s="851">
        <v>0</v>
      </c>
      <c r="G161" s="851">
        <v>0</v>
      </c>
      <c r="H161" s="851">
        <v>0</v>
      </c>
      <c r="I161" s="851">
        <v>10483.030000000001</v>
      </c>
      <c r="J161" s="851">
        <v>10483.030000000001</v>
      </c>
    </row>
    <row r="162" spans="1:10" x14ac:dyDescent="0.2">
      <c r="A162" s="850" t="s">
        <v>1143</v>
      </c>
      <c r="B162" s="851">
        <v>0</v>
      </c>
      <c r="C162" s="851">
        <v>0</v>
      </c>
      <c r="D162" s="851">
        <v>0</v>
      </c>
      <c r="E162" s="851">
        <v>0</v>
      </c>
      <c r="F162" s="851">
        <v>0</v>
      </c>
      <c r="G162" s="851">
        <v>0</v>
      </c>
      <c r="H162" s="851">
        <v>0</v>
      </c>
      <c r="I162" s="851">
        <v>0</v>
      </c>
      <c r="J162" s="851">
        <v>0</v>
      </c>
    </row>
    <row r="163" spans="1:10" x14ac:dyDescent="0.2">
      <c r="A163" s="850" t="s">
        <v>1144</v>
      </c>
      <c r="B163" s="851">
        <v>322003.53000000003</v>
      </c>
      <c r="C163" s="851">
        <v>0</v>
      </c>
      <c r="D163" s="851">
        <v>322003.53000000003</v>
      </c>
      <c r="E163" s="851">
        <v>0</v>
      </c>
      <c r="F163" s="851">
        <v>0</v>
      </c>
      <c r="G163" s="851">
        <v>0</v>
      </c>
      <c r="H163" s="851">
        <v>0</v>
      </c>
      <c r="I163" s="851">
        <v>127492.45</v>
      </c>
      <c r="J163" s="851">
        <v>127492.45</v>
      </c>
    </row>
    <row r="164" spans="1:10" x14ac:dyDescent="0.2">
      <c r="A164" s="850" t="s">
        <v>1145</v>
      </c>
      <c r="B164" s="851">
        <v>178883.19</v>
      </c>
      <c r="C164" s="851">
        <v>0</v>
      </c>
      <c r="D164" s="851">
        <v>178883.19</v>
      </c>
      <c r="E164" s="851">
        <v>0</v>
      </c>
      <c r="F164" s="851">
        <v>0</v>
      </c>
      <c r="G164" s="851">
        <v>0</v>
      </c>
      <c r="H164" s="851">
        <v>0</v>
      </c>
      <c r="I164" s="851">
        <v>36562.75</v>
      </c>
      <c r="J164" s="851">
        <v>36562.75</v>
      </c>
    </row>
    <row r="165" spans="1:10" x14ac:dyDescent="0.2">
      <c r="A165" s="850" t="s">
        <v>1146</v>
      </c>
      <c r="B165" s="851">
        <v>329815.26</v>
      </c>
      <c r="C165" s="851">
        <v>0</v>
      </c>
      <c r="D165" s="851">
        <v>329815.26</v>
      </c>
      <c r="E165" s="851">
        <v>0</v>
      </c>
      <c r="F165" s="851">
        <v>0</v>
      </c>
      <c r="G165" s="851">
        <v>0</v>
      </c>
      <c r="H165" s="851">
        <v>0</v>
      </c>
      <c r="I165" s="851">
        <v>336084.74</v>
      </c>
      <c r="J165" s="851">
        <v>336084.74</v>
      </c>
    </row>
    <row r="166" spans="1:10" x14ac:dyDescent="0.2">
      <c r="A166" s="850" t="s">
        <v>1147</v>
      </c>
      <c r="B166" s="851">
        <v>48184.41</v>
      </c>
      <c r="C166" s="851">
        <v>0</v>
      </c>
      <c r="D166" s="851">
        <v>48184.41</v>
      </c>
      <c r="E166" s="851">
        <v>0</v>
      </c>
      <c r="F166" s="851">
        <v>0</v>
      </c>
      <c r="G166" s="851">
        <v>0</v>
      </c>
      <c r="H166" s="851">
        <v>0</v>
      </c>
      <c r="I166" s="851">
        <v>79094.73</v>
      </c>
      <c r="J166" s="851">
        <v>79094.73</v>
      </c>
    </row>
    <row r="167" spans="1:10" x14ac:dyDescent="0.2">
      <c r="A167" s="850" t="s">
        <v>1148</v>
      </c>
      <c r="B167" s="851">
        <v>355232.22</v>
      </c>
      <c r="C167" s="851">
        <v>0</v>
      </c>
      <c r="D167" s="851">
        <v>355232.22</v>
      </c>
      <c r="E167" s="851">
        <v>0</v>
      </c>
      <c r="F167" s="851">
        <v>0</v>
      </c>
      <c r="G167" s="851">
        <v>0</v>
      </c>
      <c r="H167" s="851">
        <v>0</v>
      </c>
      <c r="I167" s="851">
        <v>1477.75</v>
      </c>
      <c r="J167" s="851">
        <v>1477.75</v>
      </c>
    </row>
    <row r="168" spans="1:10" x14ac:dyDescent="0.2">
      <c r="A168" s="850" t="s">
        <v>1149</v>
      </c>
      <c r="B168" s="851">
        <v>457743.51</v>
      </c>
      <c r="C168" s="851">
        <v>0</v>
      </c>
      <c r="D168" s="851">
        <v>457743.51</v>
      </c>
      <c r="E168" s="851">
        <v>0</v>
      </c>
      <c r="F168" s="851">
        <v>0</v>
      </c>
      <c r="G168" s="851">
        <v>0</v>
      </c>
      <c r="H168" s="851">
        <v>0</v>
      </c>
      <c r="I168" s="851">
        <v>85701.86</v>
      </c>
      <c r="J168" s="851">
        <v>85701.86</v>
      </c>
    </row>
    <row r="169" spans="1:10" x14ac:dyDescent="0.2">
      <c r="A169" s="850" t="s">
        <v>1150</v>
      </c>
      <c r="B169" s="851">
        <v>36178.75</v>
      </c>
      <c r="C169" s="851">
        <v>0</v>
      </c>
      <c r="D169" s="851">
        <v>36178.75</v>
      </c>
      <c r="E169" s="851">
        <v>0</v>
      </c>
      <c r="F169" s="851">
        <v>0</v>
      </c>
      <c r="G169" s="851">
        <v>0</v>
      </c>
      <c r="H169" s="851">
        <v>0</v>
      </c>
      <c r="I169" s="851">
        <v>14781.73</v>
      </c>
      <c r="J169" s="851">
        <v>14781.73</v>
      </c>
    </row>
    <row r="170" spans="1:10" x14ac:dyDescent="0.2">
      <c r="A170" s="850" t="s">
        <v>1151</v>
      </c>
      <c r="B170" s="851">
        <v>36756.44</v>
      </c>
      <c r="C170" s="851">
        <v>0</v>
      </c>
      <c r="D170" s="851">
        <v>36756.44</v>
      </c>
      <c r="E170" s="851">
        <v>0</v>
      </c>
      <c r="F170" s="851">
        <v>0</v>
      </c>
      <c r="G170" s="851">
        <v>0</v>
      </c>
      <c r="H170" s="851">
        <v>0</v>
      </c>
      <c r="I170" s="851">
        <v>16381.77</v>
      </c>
      <c r="J170" s="851">
        <v>16381.77</v>
      </c>
    </row>
    <row r="171" spans="1:10" x14ac:dyDescent="0.2">
      <c r="A171" s="850" t="s">
        <v>1152</v>
      </c>
      <c r="B171" s="851">
        <v>171103.9</v>
      </c>
      <c r="C171" s="851">
        <v>0</v>
      </c>
      <c r="D171" s="851">
        <v>171103.9</v>
      </c>
      <c r="E171" s="851">
        <v>0</v>
      </c>
      <c r="F171" s="851">
        <v>0</v>
      </c>
      <c r="G171" s="851">
        <v>0</v>
      </c>
      <c r="H171" s="851">
        <v>0</v>
      </c>
      <c r="I171" s="851">
        <v>134404.99</v>
      </c>
      <c r="J171" s="851">
        <v>134404.99</v>
      </c>
    </row>
    <row r="172" spans="1:10" x14ac:dyDescent="0.2">
      <c r="A172" s="850" t="s">
        <v>1153</v>
      </c>
      <c r="B172" s="851">
        <v>0</v>
      </c>
      <c r="C172" s="851">
        <v>0</v>
      </c>
      <c r="D172" s="851">
        <v>0</v>
      </c>
      <c r="E172" s="851">
        <v>0</v>
      </c>
      <c r="F172" s="851">
        <v>0</v>
      </c>
      <c r="G172" s="851">
        <v>0</v>
      </c>
      <c r="H172" s="851">
        <v>0</v>
      </c>
      <c r="I172" s="851">
        <v>7838.8</v>
      </c>
      <c r="J172" s="851">
        <v>7838.8</v>
      </c>
    </row>
    <row r="173" spans="1:10" x14ac:dyDescent="0.2">
      <c r="A173" s="850" t="s">
        <v>1154</v>
      </c>
      <c r="B173" s="851">
        <v>0</v>
      </c>
      <c r="C173" s="851">
        <v>0</v>
      </c>
      <c r="D173" s="851">
        <v>0</v>
      </c>
      <c r="E173" s="851">
        <v>0</v>
      </c>
      <c r="F173" s="851">
        <v>0</v>
      </c>
      <c r="G173" s="851">
        <v>0</v>
      </c>
      <c r="H173" s="851">
        <v>0</v>
      </c>
      <c r="I173" s="851">
        <v>10880.78</v>
      </c>
      <c r="J173" s="851">
        <v>10880.78</v>
      </c>
    </row>
    <row r="174" spans="1:10" x14ac:dyDescent="0.2">
      <c r="A174" s="850" t="s">
        <v>1155</v>
      </c>
      <c r="B174" s="851">
        <v>62143.79</v>
      </c>
      <c r="C174" s="851">
        <v>0</v>
      </c>
      <c r="D174" s="851">
        <v>62143.79</v>
      </c>
      <c r="E174" s="851">
        <v>0</v>
      </c>
      <c r="F174" s="851">
        <v>0</v>
      </c>
      <c r="G174" s="851">
        <v>0</v>
      </c>
      <c r="H174" s="851">
        <v>0</v>
      </c>
      <c r="I174" s="851">
        <v>0</v>
      </c>
      <c r="J174" s="851">
        <v>0</v>
      </c>
    </row>
    <row r="175" spans="1:10" x14ac:dyDescent="0.2">
      <c r="A175" s="850" t="s">
        <v>1156</v>
      </c>
      <c r="B175" s="851">
        <v>86121.78</v>
      </c>
      <c r="C175" s="851">
        <v>0</v>
      </c>
      <c r="D175" s="851">
        <v>86121.78</v>
      </c>
      <c r="E175" s="851">
        <v>0</v>
      </c>
      <c r="F175" s="851">
        <v>0</v>
      </c>
      <c r="G175" s="851">
        <v>0</v>
      </c>
      <c r="H175" s="851">
        <v>0</v>
      </c>
      <c r="I175" s="851">
        <v>0</v>
      </c>
      <c r="J175" s="851">
        <v>0</v>
      </c>
    </row>
    <row r="176" spans="1:10" x14ac:dyDescent="0.2">
      <c r="A176" s="850" t="s">
        <v>1157</v>
      </c>
      <c r="B176" s="851">
        <v>85250.559999999998</v>
      </c>
      <c r="C176" s="851">
        <v>0</v>
      </c>
      <c r="D176" s="851">
        <v>85250.559999999998</v>
      </c>
      <c r="E176" s="851">
        <v>0</v>
      </c>
      <c r="F176" s="851">
        <v>0</v>
      </c>
      <c r="G176" s="851">
        <v>0</v>
      </c>
      <c r="H176" s="851">
        <v>0</v>
      </c>
      <c r="I176" s="851">
        <v>18083.07</v>
      </c>
      <c r="J176" s="851">
        <v>18083.07</v>
      </c>
    </row>
    <row r="177" spans="1:10" x14ac:dyDescent="0.2">
      <c r="A177" s="850" t="s">
        <v>1158</v>
      </c>
      <c r="B177" s="851">
        <v>26479.75</v>
      </c>
      <c r="C177" s="851">
        <v>0</v>
      </c>
      <c r="D177" s="851">
        <v>26479.75</v>
      </c>
      <c r="E177" s="851">
        <v>0</v>
      </c>
      <c r="F177" s="851">
        <v>0</v>
      </c>
      <c r="G177" s="851">
        <v>0</v>
      </c>
      <c r="H177" s="851">
        <v>0</v>
      </c>
      <c r="I177" s="851">
        <v>26538.41</v>
      </c>
      <c r="J177" s="851">
        <v>26538.41</v>
      </c>
    </row>
    <row r="178" spans="1:10" x14ac:dyDescent="0.2">
      <c r="A178" s="850" t="s">
        <v>1159</v>
      </c>
      <c r="B178" s="851">
        <v>278329.55</v>
      </c>
      <c r="C178" s="851">
        <v>0</v>
      </c>
      <c r="D178" s="851">
        <v>278329.55</v>
      </c>
      <c r="E178" s="851">
        <v>0</v>
      </c>
      <c r="F178" s="851">
        <v>0</v>
      </c>
      <c r="G178" s="851">
        <v>0</v>
      </c>
      <c r="H178" s="851">
        <v>0</v>
      </c>
      <c r="I178" s="851">
        <v>125.5</v>
      </c>
      <c r="J178" s="851">
        <v>125.5</v>
      </c>
    </row>
    <row r="179" spans="1:10" x14ac:dyDescent="0.2">
      <c r="A179" s="850" t="s">
        <v>1160</v>
      </c>
      <c r="B179" s="851">
        <v>463449.18</v>
      </c>
      <c r="C179" s="851">
        <v>0</v>
      </c>
      <c r="D179" s="851">
        <v>463449.18</v>
      </c>
      <c r="E179" s="851">
        <v>0</v>
      </c>
      <c r="F179" s="851">
        <v>0</v>
      </c>
      <c r="G179" s="851">
        <v>0</v>
      </c>
      <c r="H179" s="851">
        <v>0</v>
      </c>
      <c r="I179" s="851">
        <v>6574.8</v>
      </c>
      <c r="J179" s="851">
        <v>6574.8</v>
      </c>
    </row>
    <row r="180" spans="1:10" x14ac:dyDescent="0.2">
      <c r="A180" s="850" t="s">
        <v>1161</v>
      </c>
      <c r="B180" s="851">
        <v>0</v>
      </c>
      <c r="C180" s="851">
        <v>0</v>
      </c>
      <c r="D180" s="851">
        <v>0</v>
      </c>
      <c r="E180" s="851">
        <v>0</v>
      </c>
      <c r="F180" s="851">
        <v>0</v>
      </c>
      <c r="G180" s="851">
        <v>0</v>
      </c>
      <c r="H180" s="851">
        <v>0</v>
      </c>
      <c r="I180" s="851">
        <v>25472.73</v>
      </c>
      <c r="J180" s="851">
        <v>25472.73</v>
      </c>
    </row>
    <row r="181" spans="1:10" x14ac:dyDescent="0.2">
      <c r="A181" s="850" t="s">
        <v>1162</v>
      </c>
      <c r="B181" s="851">
        <v>108540.49</v>
      </c>
      <c r="C181" s="851">
        <v>0</v>
      </c>
      <c r="D181" s="851">
        <v>108540.49</v>
      </c>
      <c r="E181" s="851">
        <v>0</v>
      </c>
      <c r="F181" s="851">
        <v>0</v>
      </c>
      <c r="G181" s="851">
        <v>0</v>
      </c>
      <c r="H181" s="851">
        <v>0</v>
      </c>
      <c r="I181" s="851">
        <v>0</v>
      </c>
      <c r="J181" s="851">
        <v>0</v>
      </c>
    </row>
    <row r="182" spans="1:10" x14ac:dyDescent="0.2">
      <c r="A182" s="850" t="s">
        <v>1163</v>
      </c>
      <c r="B182" s="851">
        <v>231644.56</v>
      </c>
      <c r="C182" s="851">
        <v>0</v>
      </c>
      <c r="D182" s="851">
        <v>231644.56</v>
      </c>
      <c r="E182" s="851">
        <v>0</v>
      </c>
      <c r="F182" s="851">
        <v>0</v>
      </c>
      <c r="G182" s="851">
        <v>0</v>
      </c>
      <c r="H182" s="851">
        <v>0</v>
      </c>
      <c r="I182" s="851">
        <v>136770.63</v>
      </c>
      <c r="J182" s="851">
        <v>136770.63</v>
      </c>
    </row>
    <row r="183" spans="1:10" x14ac:dyDescent="0.2">
      <c r="A183" s="850" t="s">
        <v>1164</v>
      </c>
      <c r="B183" s="851">
        <v>35059.230000000003</v>
      </c>
      <c r="C183" s="851">
        <v>0</v>
      </c>
      <c r="D183" s="851">
        <v>35059.230000000003</v>
      </c>
      <c r="E183" s="851">
        <v>0</v>
      </c>
      <c r="F183" s="851">
        <v>0</v>
      </c>
      <c r="G183" s="851">
        <v>0</v>
      </c>
      <c r="H183" s="851">
        <v>0</v>
      </c>
      <c r="I183" s="851">
        <v>5491.02</v>
      </c>
      <c r="J183" s="851">
        <v>5491.02</v>
      </c>
    </row>
    <row r="184" spans="1:10" x14ac:dyDescent="0.2">
      <c r="A184" s="850" t="s">
        <v>1165</v>
      </c>
      <c r="B184" s="851">
        <v>297837.25</v>
      </c>
      <c r="C184" s="851">
        <v>0</v>
      </c>
      <c r="D184" s="851">
        <v>297837.25</v>
      </c>
      <c r="E184" s="851">
        <v>0</v>
      </c>
      <c r="F184" s="851">
        <v>0</v>
      </c>
      <c r="G184" s="851">
        <v>0</v>
      </c>
      <c r="H184" s="851">
        <v>0</v>
      </c>
      <c r="I184" s="851">
        <v>163701.6</v>
      </c>
      <c r="J184" s="851">
        <v>163701.6</v>
      </c>
    </row>
    <row r="185" spans="1:10" x14ac:dyDescent="0.2">
      <c r="A185" s="850" t="s">
        <v>1166</v>
      </c>
      <c r="B185" s="851">
        <v>195103.86</v>
      </c>
      <c r="C185" s="851">
        <v>0</v>
      </c>
      <c r="D185" s="851">
        <v>195103.86</v>
      </c>
      <c r="E185" s="851">
        <v>0</v>
      </c>
      <c r="F185" s="851">
        <v>0</v>
      </c>
      <c r="G185" s="851">
        <v>0</v>
      </c>
      <c r="H185" s="851">
        <v>0</v>
      </c>
      <c r="I185" s="851">
        <v>17846.82</v>
      </c>
      <c r="J185" s="851">
        <v>17846.82</v>
      </c>
    </row>
    <row r="186" spans="1:10" x14ac:dyDescent="0.2">
      <c r="A186" s="850" t="s">
        <v>1167</v>
      </c>
      <c r="B186" s="851">
        <v>754387.11</v>
      </c>
      <c r="C186" s="851">
        <v>0</v>
      </c>
      <c r="D186" s="851">
        <v>754387.11</v>
      </c>
      <c r="E186" s="851">
        <v>0</v>
      </c>
      <c r="F186" s="851">
        <v>0</v>
      </c>
      <c r="G186" s="851">
        <v>0</v>
      </c>
      <c r="H186" s="851">
        <v>0</v>
      </c>
      <c r="I186" s="851">
        <v>283211.62</v>
      </c>
      <c r="J186" s="851">
        <v>283211.62</v>
      </c>
    </row>
    <row r="187" spans="1:10" x14ac:dyDescent="0.2">
      <c r="A187" s="853" t="s">
        <v>1022</v>
      </c>
      <c r="B187" s="853">
        <v>318164568.08999997</v>
      </c>
      <c r="C187" s="853">
        <v>0</v>
      </c>
      <c r="D187" s="853">
        <v>15000000</v>
      </c>
      <c r="E187" s="853">
        <v>0</v>
      </c>
      <c r="F187" s="853">
        <v>12915648.689999999</v>
      </c>
      <c r="G187" s="853">
        <v>0</v>
      </c>
      <c r="H187" s="853">
        <v>290248919.39999998</v>
      </c>
      <c r="I187" s="853">
        <v>7075219.1200000001</v>
      </c>
      <c r="J187" s="853">
        <v>297324138.51999998</v>
      </c>
    </row>
    <row r="188" spans="1:10" x14ac:dyDescent="0.2">
      <c r="A188" s="853" t="s">
        <v>1023</v>
      </c>
      <c r="B188" s="853">
        <v>0</v>
      </c>
      <c r="C188" s="853">
        <v>0</v>
      </c>
      <c r="D188" s="853">
        <v>0</v>
      </c>
      <c r="E188" s="853">
        <v>0</v>
      </c>
      <c r="F188" s="853">
        <v>0</v>
      </c>
      <c r="G188" s="853">
        <v>0</v>
      </c>
      <c r="H188" s="853">
        <v>0</v>
      </c>
      <c r="I188" s="853">
        <v>0</v>
      </c>
      <c r="J188" s="853">
        <v>0</v>
      </c>
    </row>
    <row r="189" spans="1:10" x14ac:dyDescent="0.2">
      <c r="A189" s="853" t="s">
        <v>1024</v>
      </c>
      <c r="B189" s="853">
        <v>0</v>
      </c>
      <c r="C189" s="853">
        <v>0</v>
      </c>
      <c r="D189" s="853">
        <v>0</v>
      </c>
      <c r="E189" s="853">
        <v>0</v>
      </c>
      <c r="F189" s="853">
        <v>0</v>
      </c>
      <c r="G189" s="853">
        <v>0</v>
      </c>
      <c r="H189" s="853">
        <v>0</v>
      </c>
      <c r="I189" s="853">
        <v>0</v>
      </c>
      <c r="J189" s="853">
        <v>0</v>
      </c>
    </row>
    <row r="190" spans="1:10" x14ac:dyDescent="0.2">
      <c r="A190" s="850" t="s">
        <v>1168</v>
      </c>
      <c r="B190" s="851">
        <v>79619.91</v>
      </c>
      <c r="C190" s="851">
        <v>0</v>
      </c>
      <c r="D190" s="851">
        <v>0</v>
      </c>
      <c r="E190" s="851">
        <v>3085.89</v>
      </c>
      <c r="F190" s="851">
        <v>0</v>
      </c>
      <c r="G190" s="851">
        <v>0</v>
      </c>
      <c r="H190" s="851">
        <v>76534.02</v>
      </c>
      <c r="I190" s="851">
        <v>4790.8900000000003</v>
      </c>
      <c r="J190" s="851">
        <v>81324.91</v>
      </c>
    </row>
    <row r="191" spans="1:10" x14ac:dyDescent="0.2">
      <c r="A191" s="850" t="s">
        <v>1169</v>
      </c>
      <c r="B191" s="851">
        <v>0</v>
      </c>
      <c r="C191" s="851">
        <v>0</v>
      </c>
      <c r="D191" s="851">
        <v>0</v>
      </c>
      <c r="E191" s="851">
        <v>0</v>
      </c>
      <c r="F191" s="851">
        <v>0</v>
      </c>
      <c r="G191" s="851">
        <v>0</v>
      </c>
      <c r="H191" s="851">
        <v>0</v>
      </c>
      <c r="I191" s="851">
        <v>0</v>
      </c>
      <c r="J191" s="851">
        <v>0</v>
      </c>
    </row>
    <row r="192" spans="1:10" x14ac:dyDescent="0.2">
      <c r="A192" s="853" t="s">
        <v>1025</v>
      </c>
      <c r="B192" s="853">
        <v>79619.91</v>
      </c>
      <c r="C192" s="853">
        <v>0</v>
      </c>
      <c r="D192" s="853">
        <v>0</v>
      </c>
      <c r="E192" s="853">
        <v>3085.89</v>
      </c>
      <c r="F192" s="853">
        <v>0</v>
      </c>
      <c r="G192" s="853">
        <v>0</v>
      </c>
      <c r="H192" s="853">
        <v>76534.02</v>
      </c>
      <c r="I192" s="853">
        <v>4790.8900000000003</v>
      </c>
      <c r="J192" s="853">
        <v>81324.91</v>
      </c>
    </row>
    <row r="193" spans="1:10" x14ac:dyDescent="0.2">
      <c r="A193" s="854" t="s">
        <v>1170</v>
      </c>
      <c r="B193" s="854">
        <v>318244188</v>
      </c>
      <c r="C193" s="854">
        <v>0</v>
      </c>
      <c r="D193" s="854">
        <v>15000000</v>
      </c>
      <c r="E193" s="854">
        <v>3085.89</v>
      </c>
      <c r="F193" s="854">
        <v>12915648.689999999</v>
      </c>
      <c r="G193" s="854">
        <v>0</v>
      </c>
      <c r="H193" s="854">
        <v>290325453.42000002</v>
      </c>
      <c r="I193" s="854">
        <v>7080010.0099999998</v>
      </c>
      <c r="J193" s="854">
        <v>297405463.43000001</v>
      </c>
    </row>
    <row r="194" spans="1:10" x14ac:dyDescent="0.2">
      <c r="A194" s="855" t="s">
        <v>1171</v>
      </c>
      <c r="B194" s="1116"/>
      <c r="C194" s="1117"/>
      <c r="D194" s="1117"/>
      <c r="E194" s="1117"/>
      <c r="F194" s="1117"/>
      <c r="G194" s="1117"/>
      <c r="H194" s="1117"/>
      <c r="I194" s="1117"/>
      <c r="J194" s="1115"/>
    </row>
    <row r="195" spans="1:10" x14ac:dyDescent="0.2">
      <c r="A195" s="850" t="s">
        <v>1172</v>
      </c>
      <c r="B195" s="851">
        <v>2496501.37</v>
      </c>
      <c r="C195" s="851">
        <v>0</v>
      </c>
      <c r="D195" s="851">
        <v>0</v>
      </c>
      <c r="E195" s="851">
        <v>0</v>
      </c>
      <c r="F195" s="851">
        <v>0</v>
      </c>
      <c r="G195" s="851">
        <v>0</v>
      </c>
      <c r="H195" s="851">
        <v>2496501.37</v>
      </c>
      <c r="I195" s="851">
        <v>859673.13</v>
      </c>
      <c r="J195" s="851">
        <v>3356174.5</v>
      </c>
    </row>
    <row r="196" spans="1:10" x14ac:dyDescent="0.2">
      <c r="A196" s="850" t="s">
        <v>1173</v>
      </c>
      <c r="B196" s="851">
        <v>16846547.370000001</v>
      </c>
      <c r="C196" s="851">
        <v>0</v>
      </c>
      <c r="D196" s="851">
        <v>0</v>
      </c>
      <c r="E196" s="851">
        <v>0</v>
      </c>
      <c r="F196" s="851">
        <v>0</v>
      </c>
      <c r="G196" s="851">
        <v>0</v>
      </c>
      <c r="H196" s="851">
        <v>16846547.370000001</v>
      </c>
      <c r="I196" s="851">
        <v>412.37</v>
      </c>
      <c r="J196" s="851">
        <v>16846959.739999998</v>
      </c>
    </row>
    <row r="197" spans="1:10" x14ac:dyDescent="0.2">
      <c r="A197" s="850" t="s">
        <v>1174</v>
      </c>
      <c r="B197" s="851">
        <v>12297592</v>
      </c>
      <c r="C197" s="851">
        <v>0</v>
      </c>
      <c r="D197" s="851">
        <v>0</v>
      </c>
      <c r="E197" s="851">
        <v>0</v>
      </c>
      <c r="F197" s="851">
        <v>0</v>
      </c>
      <c r="G197" s="851">
        <v>0</v>
      </c>
      <c r="H197" s="851">
        <v>12297592</v>
      </c>
      <c r="I197" s="851">
        <v>764837.96</v>
      </c>
      <c r="J197" s="851">
        <v>13062429.960000001</v>
      </c>
    </row>
    <row r="198" spans="1:10" x14ac:dyDescent="0.2">
      <c r="A198" s="850" t="s">
        <v>1175</v>
      </c>
      <c r="B198" s="851">
        <v>3965989.58</v>
      </c>
      <c r="C198" s="851">
        <v>0</v>
      </c>
      <c r="D198" s="851">
        <v>0</v>
      </c>
      <c r="E198" s="851">
        <v>0</v>
      </c>
      <c r="F198" s="851">
        <v>0</v>
      </c>
      <c r="G198" s="851">
        <v>0</v>
      </c>
      <c r="H198" s="851">
        <v>3965989.58</v>
      </c>
      <c r="I198" s="851">
        <v>0</v>
      </c>
      <c r="J198" s="851">
        <v>3965989.58</v>
      </c>
    </row>
    <row r="199" spans="1:10" x14ac:dyDescent="0.2">
      <c r="A199" s="850" t="s">
        <v>1176</v>
      </c>
      <c r="B199" s="851">
        <v>2955385.32</v>
      </c>
      <c r="C199" s="851">
        <v>0</v>
      </c>
      <c r="D199" s="851">
        <v>0</v>
      </c>
      <c r="E199" s="851">
        <v>0</v>
      </c>
      <c r="F199" s="851">
        <v>0</v>
      </c>
      <c r="G199" s="851">
        <v>0</v>
      </c>
      <c r="H199" s="851">
        <v>2955385.32</v>
      </c>
      <c r="I199" s="851">
        <v>683334.91</v>
      </c>
      <c r="J199" s="851">
        <v>3638720.23</v>
      </c>
    </row>
    <row r="200" spans="1:10" x14ac:dyDescent="0.2">
      <c r="A200" s="850" t="s">
        <v>1177</v>
      </c>
      <c r="B200" s="851">
        <v>7203552.79</v>
      </c>
      <c r="C200" s="851">
        <v>0</v>
      </c>
      <c r="D200" s="851">
        <v>0</v>
      </c>
      <c r="E200" s="851">
        <v>0</v>
      </c>
      <c r="F200" s="851">
        <v>0</v>
      </c>
      <c r="G200" s="851">
        <v>0</v>
      </c>
      <c r="H200" s="851">
        <v>7203552.79</v>
      </c>
      <c r="I200" s="851">
        <v>474.73</v>
      </c>
      <c r="J200" s="851">
        <v>7204027.5199999996</v>
      </c>
    </row>
    <row r="201" spans="1:10" x14ac:dyDescent="0.2">
      <c r="A201" s="850" t="s">
        <v>1178</v>
      </c>
      <c r="B201" s="851">
        <v>6868225.3899999997</v>
      </c>
      <c r="C201" s="851">
        <v>0</v>
      </c>
      <c r="D201" s="851">
        <v>0</v>
      </c>
      <c r="E201" s="851">
        <v>0</v>
      </c>
      <c r="F201" s="851">
        <v>5000000</v>
      </c>
      <c r="G201" s="851">
        <v>0</v>
      </c>
      <c r="H201" s="851">
        <v>1868225.39</v>
      </c>
      <c r="I201" s="851">
        <v>3679644.41</v>
      </c>
      <c r="J201" s="851">
        <v>5547869.7999999998</v>
      </c>
    </row>
    <row r="202" spans="1:10" x14ac:dyDescent="0.2">
      <c r="A202" s="850" t="s">
        <v>1179</v>
      </c>
      <c r="B202" s="851">
        <v>148.41</v>
      </c>
      <c r="C202" s="851">
        <v>0</v>
      </c>
      <c r="D202" s="851">
        <v>0</v>
      </c>
      <c r="E202" s="851">
        <v>0</v>
      </c>
      <c r="F202" s="851">
        <v>0</v>
      </c>
      <c r="G202" s="851">
        <v>0</v>
      </c>
      <c r="H202" s="851">
        <v>148.41</v>
      </c>
      <c r="I202" s="851">
        <v>0</v>
      </c>
      <c r="J202" s="851">
        <v>148.41</v>
      </c>
    </row>
    <row r="203" spans="1:10" x14ac:dyDescent="0.2">
      <c r="A203" s="850" t="s">
        <v>1180</v>
      </c>
      <c r="B203" s="851">
        <v>189366.3</v>
      </c>
      <c r="C203" s="851">
        <v>0</v>
      </c>
      <c r="D203" s="851">
        <v>0</v>
      </c>
      <c r="E203" s="851">
        <v>0</v>
      </c>
      <c r="F203" s="851">
        <v>0</v>
      </c>
      <c r="G203" s="851">
        <v>0</v>
      </c>
      <c r="H203" s="851">
        <v>189366.3</v>
      </c>
      <c r="I203" s="851">
        <v>11629.58</v>
      </c>
      <c r="J203" s="851">
        <v>200995.88</v>
      </c>
    </row>
    <row r="204" spans="1:10" x14ac:dyDescent="0.2">
      <c r="A204" s="850" t="s">
        <v>1181</v>
      </c>
      <c r="B204" s="851">
        <v>6311757.6799999997</v>
      </c>
      <c r="C204" s="851">
        <v>0</v>
      </c>
      <c r="D204" s="851">
        <v>0</v>
      </c>
      <c r="E204" s="851">
        <v>0</v>
      </c>
      <c r="F204" s="851">
        <v>2056882.44</v>
      </c>
      <c r="G204" s="851">
        <v>0</v>
      </c>
      <c r="H204" s="851">
        <v>4254875.24</v>
      </c>
      <c r="I204" s="851">
        <v>889110.24</v>
      </c>
      <c r="J204" s="851">
        <v>5143985.4800000004</v>
      </c>
    </row>
    <row r="205" spans="1:10" x14ac:dyDescent="0.2">
      <c r="A205" s="850" t="s">
        <v>1182</v>
      </c>
      <c r="B205" s="851">
        <v>9973092.3800000008</v>
      </c>
      <c r="C205" s="851">
        <v>0</v>
      </c>
      <c r="D205" s="851">
        <v>0</v>
      </c>
      <c r="E205" s="851">
        <v>0</v>
      </c>
      <c r="F205" s="851">
        <v>0</v>
      </c>
      <c r="G205" s="851">
        <v>0</v>
      </c>
      <c r="H205" s="851">
        <v>9973092.3800000008</v>
      </c>
      <c r="I205" s="851">
        <v>6118350.9699999997</v>
      </c>
      <c r="J205" s="851">
        <v>16091443.35</v>
      </c>
    </row>
    <row r="206" spans="1:10" x14ac:dyDescent="0.2">
      <c r="A206" s="850" t="s">
        <v>1183</v>
      </c>
      <c r="B206" s="851">
        <v>12.97</v>
      </c>
      <c r="C206" s="851">
        <v>0</v>
      </c>
      <c r="D206" s="851">
        <v>0</v>
      </c>
      <c r="E206" s="851">
        <v>0</v>
      </c>
      <c r="F206" s="851">
        <v>0</v>
      </c>
      <c r="G206" s="851">
        <v>0</v>
      </c>
      <c r="H206" s="851">
        <v>12.97</v>
      </c>
      <c r="I206" s="851">
        <v>0</v>
      </c>
      <c r="J206" s="851">
        <v>12.97</v>
      </c>
    </row>
    <row r="207" spans="1:10" x14ac:dyDescent="0.2">
      <c r="A207" s="850" t="s">
        <v>1184</v>
      </c>
      <c r="B207" s="851">
        <v>333853.03999999998</v>
      </c>
      <c r="C207" s="851">
        <v>0</v>
      </c>
      <c r="D207" s="851">
        <v>0</v>
      </c>
      <c r="E207" s="851">
        <v>0</v>
      </c>
      <c r="F207" s="851">
        <v>0</v>
      </c>
      <c r="G207" s="851">
        <v>0</v>
      </c>
      <c r="H207" s="851">
        <v>333853.03999999998</v>
      </c>
      <c r="I207" s="851">
        <v>89605.33</v>
      </c>
      <c r="J207" s="851">
        <v>423458.37</v>
      </c>
    </row>
    <row r="208" spans="1:10" x14ac:dyDescent="0.2">
      <c r="A208" s="850" t="s">
        <v>1185</v>
      </c>
      <c r="B208" s="851">
        <v>424734.12</v>
      </c>
      <c r="C208" s="851">
        <v>0</v>
      </c>
      <c r="D208" s="851">
        <v>0</v>
      </c>
      <c r="E208" s="851">
        <v>0</v>
      </c>
      <c r="F208" s="851">
        <v>0</v>
      </c>
      <c r="G208" s="851">
        <v>0</v>
      </c>
      <c r="H208" s="851">
        <v>424734.12</v>
      </c>
      <c r="I208" s="851">
        <v>366.67</v>
      </c>
      <c r="J208" s="851">
        <v>425100.79</v>
      </c>
    </row>
    <row r="209" spans="1:10" x14ac:dyDescent="0.2">
      <c r="A209" s="853" t="s">
        <v>1022</v>
      </c>
      <c r="B209" s="853">
        <v>69866758.719999999</v>
      </c>
      <c r="C209" s="853">
        <v>0</v>
      </c>
      <c r="D209" s="853">
        <v>0</v>
      </c>
      <c r="E209" s="853">
        <v>0</v>
      </c>
      <c r="F209" s="853">
        <v>7056882.4400000004</v>
      </c>
      <c r="G209" s="853">
        <v>0</v>
      </c>
      <c r="H209" s="853">
        <v>62809876.280000001</v>
      </c>
      <c r="I209" s="853">
        <v>13097440.300000001</v>
      </c>
      <c r="J209" s="853">
        <v>75907316.579999998</v>
      </c>
    </row>
    <row r="210" spans="1:10" x14ac:dyDescent="0.2">
      <c r="A210" s="853" t="s">
        <v>1023</v>
      </c>
      <c r="B210" s="853">
        <v>0</v>
      </c>
      <c r="C210" s="853">
        <v>0</v>
      </c>
      <c r="D210" s="853">
        <v>0</v>
      </c>
      <c r="E210" s="853">
        <v>0</v>
      </c>
      <c r="F210" s="853">
        <v>0</v>
      </c>
      <c r="G210" s="853">
        <v>0</v>
      </c>
      <c r="H210" s="853">
        <v>0</v>
      </c>
      <c r="I210" s="853">
        <v>0</v>
      </c>
      <c r="J210" s="853">
        <v>0</v>
      </c>
    </row>
    <row r="211" spans="1:10" x14ac:dyDescent="0.2">
      <c r="A211" s="853" t="s">
        <v>1024</v>
      </c>
      <c r="B211" s="853">
        <v>0</v>
      </c>
      <c r="C211" s="853">
        <v>0</v>
      </c>
      <c r="D211" s="853">
        <v>0</v>
      </c>
      <c r="E211" s="853">
        <v>0</v>
      </c>
      <c r="F211" s="853">
        <v>0</v>
      </c>
      <c r="G211" s="853">
        <v>0</v>
      </c>
      <c r="H211" s="853">
        <v>0</v>
      </c>
      <c r="I211" s="853">
        <v>0</v>
      </c>
      <c r="J211" s="853">
        <v>0</v>
      </c>
    </row>
    <row r="212" spans="1:10" x14ac:dyDescent="0.2">
      <c r="A212" s="850" t="s">
        <v>1186</v>
      </c>
      <c r="B212" s="851">
        <v>221429.25</v>
      </c>
      <c r="C212" s="851">
        <v>0</v>
      </c>
      <c r="D212" s="851">
        <v>0</v>
      </c>
      <c r="E212" s="851">
        <v>0</v>
      </c>
      <c r="F212" s="851">
        <v>0</v>
      </c>
      <c r="G212" s="851">
        <v>0</v>
      </c>
      <c r="H212" s="851">
        <v>221429.25</v>
      </c>
      <c r="I212" s="851">
        <v>26825.42</v>
      </c>
      <c r="J212" s="851">
        <v>248254.67</v>
      </c>
    </row>
    <row r="213" spans="1:10" x14ac:dyDescent="0.2">
      <c r="A213" s="850" t="s">
        <v>1187</v>
      </c>
      <c r="B213" s="851">
        <v>0</v>
      </c>
      <c r="C213" s="851">
        <v>0</v>
      </c>
      <c r="D213" s="851">
        <v>0</v>
      </c>
      <c r="E213" s="851">
        <v>0</v>
      </c>
      <c r="F213" s="851">
        <v>0</v>
      </c>
      <c r="G213" s="851">
        <v>0</v>
      </c>
      <c r="H213" s="851">
        <v>0</v>
      </c>
      <c r="I213" s="851">
        <v>0</v>
      </c>
      <c r="J213" s="851">
        <v>0</v>
      </c>
    </row>
    <row r="214" spans="1:10" x14ac:dyDescent="0.2">
      <c r="A214" s="850" t="s">
        <v>1188</v>
      </c>
      <c r="B214" s="851">
        <v>6272794.2800000003</v>
      </c>
      <c r="C214" s="851">
        <v>0</v>
      </c>
      <c r="D214" s="851">
        <v>0</v>
      </c>
      <c r="E214" s="851">
        <v>0</v>
      </c>
      <c r="F214" s="851">
        <v>0</v>
      </c>
      <c r="G214" s="851">
        <v>0</v>
      </c>
      <c r="H214" s="851">
        <v>6272794.2800000003</v>
      </c>
      <c r="I214" s="851">
        <v>521526.89</v>
      </c>
      <c r="J214" s="851">
        <v>6794321.1699999999</v>
      </c>
    </row>
    <row r="215" spans="1:10" x14ac:dyDescent="0.2">
      <c r="A215" s="850" t="s">
        <v>1189</v>
      </c>
      <c r="B215" s="851">
        <v>1073817.81</v>
      </c>
      <c r="C215" s="851">
        <v>0</v>
      </c>
      <c r="D215" s="851">
        <v>0</v>
      </c>
      <c r="E215" s="851">
        <v>70000</v>
      </c>
      <c r="F215" s="851">
        <v>0</v>
      </c>
      <c r="G215" s="851">
        <v>0</v>
      </c>
      <c r="H215" s="851">
        <v>1003817.81</v>
      </c>
      <c r="I215" s="851">
        <v>70000</v>
      </c>
      <c r="J215" s="851">
        <v>1073817.81</v>
      </c>
    </row>
    <row r="216" spans="1:10" x14ac:dyDescent="0.2">
      <c r="A216" s="850" t="s">
        <v>1190</v>
      </c>
      <c r="B216" s="851">
        <v>120859.6</v>
      </c>
      <c r="C216" s="851">
        <v>0</v>
      </c>
      <c r="D216" s="851">
        <v>0</v>
      </c>
      <c r="E216" s="851">
        <v>0</v>
      </c>
      <c r="F216" s="851">
        <v>0</v>
      </c>
      <c r="G216" s="851">
        <v>0</v>
      </c>
      <c r="H216" s="851">
        <v>120859.6</v>
      </c>
      <c r="I216" s="851">
        <v>235320</v>
      </c>
      <c r="J216" s="851">
        <v>356179.6</v>
      </c>
    </row>
    <row r="217" spans="1:10" x14ac:dyDescent="0.2">
      <c r="A217" s="850" t="s">
        <v>1191</v>
      </c>
      <c r="B217" s="851">
        <v>112918.25</v>
      </c>
      <c r="C217" s="851">
        <v>0</v>
      </c>
      <c r="D217" s="851">
        <v>0</v>
      </c>
      <c r="E217" s="851">
        <v>0</v>
      </c>
      <c r="F217" s="851">
        <v>0</v>
      </c>
      <c r="G217" s="851">
        <v>0</v>
      </c>
      <c r="H217" s="851">
        <v>112918.25</v>
      </c>
      <c r="I217" s="851">
        <v>0</v>
      </c>
      <c r="J217" s="851">
        <v>112918.25</v>
      </c>
    </row>
    <row r="218" spans="1:10" x14ac:dyDescent="0.2">
      <c r="A218" s="850" t="s">
        <v>1192</v>
      </c>
      <c r="B218" s="851">
        <v>39137.54</v>
      </c>
      <c r="C218" s="851">
        <v>0</v>
      </c>
      <c r="D218" s="851">
        <v>0</v>
      </c>
      <c r="E218" s="851">
        <v>0</v>
      </c>
      <c r="F218" s="851">
        <v>0</v>
      </c>
      <c r="G218" s="851">
        <v>0</v>
      </c>
      <c r="H218" s="851">
        <v>39137.54</v>
      </c>
      <c r="I218" s="851">
        <v>7885.23</v>
      </c>
      <c r="J218" s="851">
        <v>47022.77</v>
      </c>
    </row>
    <row r="219" spans="1:10" x14ac:dyDescent="0.2">
      <c r="A219" s="850" t="s">
        <v>1193</v>
      </c>
      <c r="B219" s="851">
        <v>1158426.99</v>
      </c>
      <c r="C219" s="851">
        <v>0</v>
      </c>
      <c r="D219" s="851">
        <v>0</v>
      </c>
      <c r="E219" s="851">
        <v>12485.37</v>
      </c>
      <c r="F219" s="851">
        <v>0</v>
      </c>
      <c r="G219" s="851">
        <v>0</v>
      </c>
      <c r="H219" s="851">
        <v>1145941.6200000001</v>
      </c>
      <c r="I219" s="851">
        <v>2051.87</v>
      </c>
      <c r="J219" s="851">
        <v>1147993.49</v>
      </c>
    </row>
    <row r="220" spans="1:10" x14ac:dyDescent="0.2">
      <c r="A220" s="853" t="s">
        <v>1025</v>
      </c>
      <c r="B220" s="853">
        <v>8999383.7200000007</v>
      </c>
      <c r="C220" s="853">
        <v>0</v>
      </c>
      <c r="D220" s="853">
        <v>0</v>
      </c>
      <c r="E220" s="853">
        <v>82485.37</v>
      </c>
      <c r="F220" s="853">
        <v>0</v>
      </c>
      <c r="G220" s="853">
        <v>0</v>
      </c>
      <c r="H220" s="853">
        <v>8916898.3499999996</v>
      </c>
      <c r="I220" s="853">
        <v>863609.41</v>
      </c>
      <c r="J220" s="853">
        <v>9780507.7599999998</v>
      </c>
    </row>
    <row r="221" spans="1:10" x14ac:dyDescent="0.2">
      <c r="A221" s="854" t="s">
        <v>1194</v>
      </c>
      <c r="B221" s="854">
        <v>78866142.439999998</v>
      </c>
      <c r="C221" s="854">
        <v>0</v>
      </c>
      <c r="D221" s="854">
        <v>0</v>
      </c>
      <c r="E221" s="854">
        <v>82485.37</v>
      </c>
      <c r="F221" s="854">
        <v>7056882.4400000004</v>
      </c>
      <c r="G221" s="854">
        <v>0</v>
      </c>
      <c r="H221" s="854">
        <v>71726774.629999995</v>
      </c>
      <c r="I221" s="854">
        <v>13961049.710000001</v>
      </c>
      <c r="J221" s="854">
        <v>85687824.340000004</v>
      </c>
    </row>
    <row r="222" spans="1:10" x14ac:dyDescent="0.2">
      <c r="A222" s="855" t="s">
        <v>1195</v>
      </c>
      <c r="B222" s="1116"/>
      <c r="C222" s="1117"/>
      <c r="D222" s="1117"/>
      <c r="E222" s="1117"/>
      <c r="F222" s="1117"/>
      <c r="G222" s="1117"/>
      <c r="H222" s="1117"/>
      <c r="I222" s="1117"/>
      <c r="J222" s="1115"/>
    </row>
    <row r="223" spans="1:10" x14ac:dyDescent="0.2">
      <c r="A223" s="850" t="s">
        <v>1196</v>
      </c>
      <c r="B223" s="851">
        <v>86090594.959999993</v>
      </c>
      <c r="C223" s="851">
        <v>0</v>
      </c>
      <c r="D223" s="851">
        <v>54920000</v>
      </c>
      <c r="E223" s="851">
        <v>0</v>
      </c>
      <c r="F223" s="851">
        <v>0</v>
      </c>
      <c r="G223" s="851">
        <v>0</v>
      </c>
      <c r="H223" s="851">
        <v>31170594.960000001</v>
      </c>
      <c r="I223" s="851">
        <v>14210349.01</v>
      </c>
      <c r="J223" s="852">
        <v>45380943.969999999</v>
      </c>
    </row>
    <row r="224" spans="1:10" x14ac:dyDescent="0.2">
      <c r="A224" s="850" t="s">
        <v>1197</v>
      </c>
      <c r="B224" s="851">
        <v>0</v>
      </c>
      <c r="C224" s="851">
        <v>0</v>
      </c>
      <c r="D224" s="851">
        <v>0</v>
      </c>
      <c r="E224" s="851">
        <v>0</v>
      </c>
      <c r="F224" s="851">
        <v>0</v>
      </c>
      <c r="G224" s="851">
        <v>0</v>
      </c>
      <c r="H224" s="851">
        <v>0</v>
      </c>
      <c r="I224" s="851">
        <v>0</v>
      </c>
      <c r="J224" s="851">
        <v>0</v>
      </c>
    </row>
    <row r="225" spans="1:10" x14ac:dyDescent="0.2">
      <c r="A225" s="850" t="s">
        <v>1198</v>
      </c>
      <c r="B225" s="851">
        <v>94929777.980000004</v>
      </c>
      <c r="C225" s="851">
        <v>0</v>
      </c>
      <c r="D225" s="851">
        <v>0</v>
      </c>
      <c r="E225" s="851">
        <v>0</v>
      </c>
      <c r="F225" s="851">
        <v>0</v>
      </c>
      <c r="G225" s="851">
        <v>-29749649.16</v>
      </c>
      <c r="H225" s="851">
        <v>65180128.82</v>
      </c>
      <c r="I225" s="851">
        <v>0</v>
      </c>
      <c r="J225" s="851">
        <v>65180128.82</v>
      </c>
    </row>
    <row r="226" spans="1:10" x14ac:dyDescent="0.2">
      <c r="A226" s="850" t="s">
        <v>1199</v>
      </c>
      <c r="B226" s="851">
        <v>0</v>
      </c>
      <c r="C226" s="851">
        <v>0</v>
      </c>
      <c r="D226" s="851">
        <v>0</v>
      </c>
      <c r="E226" s="851">
        <v>0</v>
      </c>
      <c r="F226" s="851">
        <v>0</v>
      </c>
      <c r="G226" s="851">
        <v>0</v>
      </c>
      <c r="H226" s="851">
        <v>0</v>
      </c>
      <c r="I226" s="851">
        <v>0</v>
      </c>
      <c r="J226" s="851">
        <v>0</v>
      </c>
    </row>
    <row r="227" spans="1:10" x14ac:dyDescent="0.2">
      <c r="A227" s="850" t="s">
        <v>1200</v>
      </c>
      <c r="B227" s="851">
        <v>23957087.789999999</v>
      </c>
      <c r="C227" s="851">
        <v>0</v>
      </c>
      <c r="D227" s="851">
        <v>0</v>
      </c>
      <c r="E227" s="851">
        <v>0</v>
      </c>
      <c r="F227" s="851">
        <v>0</v>
      </c>
      <c r="G227" s="851">
        <v>0</v>
      </c>
      <c r="H227" s="851">
        <v>23957087.789999999</v>
      </c>
      <c r="I227" s="851">
        <v>3203059.97</v>
      </c>
      <c r="J227" s="851">
        <v>27160147.760000002</v>
      </c>
    </row>
    <row r="228" spans="1:10" x14ac:dyDescent="0.2">
      <c r="A228" s="850" t="s">
        <v>1201</v>
      </c>
      <c r="B228" s="851">
        <v>0</v>
      </c>
      <c r="C228" s="851">
        <v>0</v>
      </c>
      <c r="D228" s="851">
        <v>0</v>
      </c>
      <c r="E228" s="851">
        <v>0</v>
      </c>
      <c r="F228" s="851">
        <v>0</v>
      </c>
      <c r="G228" s="851">
        <v>0</v>
      </c>
      <c r="H228" s="851">
        <v>0</v>
      </c>
      <c r="I228" s="851">
        <v>0</v>
      </c>
      <c r="J228" s="851">
        <v>0</v>
      </c>
    </row>
    <row r="229" spans="1:10" x14ac:dyDescent="0.2">
      <c r="A229" s="850" t="s">
        <v>1202</v>
      </c>
      <c r="B229" s="851">
        <v>0</v>
      </c>
      <c r="C229" s="851">
        <v>0</v>
      </c>
      <c r="D229" s="851">
        <v>0</v>
      </c>
      <c r="E229" s="851">
        <v>0</v>
      </c>
      <c r="F229" s="851">
        <v>0</v>
      </c>
      <c r="G229" s="851">
        <v>0</v>
      </c>
      <c r="H229" s="851">
        <v>0</v>
      </c>
      <c r="I229" s="851">
        <v>0</v>
      </c>
      <c r="J229" s="851">
        <v>0</v>
      </c>
    </row>
    <row r="230" spans="1:10" x14ac:dyDescent="0.2">
      <c r="A230" s="850" t="s">
        <v>1203</v>
      </c>
      <c r="B230" s="851">
        <v>0</v>
      </c>
      <c r="C230" s="851">
        <v>0</v>
      </c>
      <c r="D230" s="851">
        <v>0</v>
      </c>
      <c r="E230" s="851">
        <v>0</v>
      </c>
      <c r="F230" s="851">
        <v>0</v>
      </c>
      <c r="G230" s="851">
        <v>0</v>
      </c>
      <c r="H230" s="851">
        <v>0</v>
      </c>
      <c r="I230" s="851">
        <v>0</v>
      </c>
      <c r="J230" s="851">
        <v>0</v>
      </c>
    </row>
    <row r="231" spans="1:10" x14ac:dyDescent="0.2">
      <c r="A231" s="850" t="s">
        <v>1204</v>
      </c>
      <c r="B231" s="851">
        <v>0</v>
      </c>
      <c r="C231" s="851">
        <v>0</v>
      </c>
      <c r="D231" s="851">
        <v>0</v>
      </c>
      <c r="E231" s="851">
        <v>0</v>
      </c>
      <c r="F231" s="851">
        <v>0</v>
      </c>
      <c r="G231" s="851">
        <v>0</v>
      </c>
      <c r="H231" s="851">
        <v>0</v>
      </c>
      <c r="I231" s="851">
        <v>0</v>
      </c>
      <c r="J231" s="851">
        <v>0</v>
      </c>
    </row>
    <row r="232" spans="1:10" x14ac:dyDescent="0.2">
      <c r="A232" s="850" t="s">
        <v>1205</v>
      </c>
      <c r="B232" s="851">
        <v>0</v>
      </c>
      <c r="C232" s="851">
        <v>0</v>
      </c>
      <c r="D232" s="851">
        <v>0</v>
      </c>
      <c r="E232" s="851">
        <v>0</v>
      </c>
      <c r="F232" s="851">
        <v>0</v>
      </c>
      <c r="G232" s="851">
        <v>0</v>
      </c>
      <c r="H232" s="851">
        <v>0</v>
      </c>
      <c r="I232" s="851">
        <v>0</v>
      </c>
      <c r="J232" s="851">
        <v>0</v>
      </c>
    </row>
    <row r="233" spans="1:10" x14ac:dyDescent="0.2">
      <c r="A233" s="850" t="s">
        <v>1206</v>
      </c>
      <c r="B233" s="851">
        <v>78838922.760000005</v>
      </c>
      <c r="C233" s="851">
        <v>0</v>
      </c>
      <c r="D233" s="851">
        <v>0</v>
      </c>
      <c r="E233" s="851">
        <v>0</v>
      </c>
      <c r="F233" s="851">
        <v>0</v>
      </c>
      <c r="G233" s="851">
        <v>-78838922.760000005</v>
      </c>
      <c r="H233" s="851">
        <v>0</v>
      </c>
      <c r="I233" s="851">
        <v>0</v>
      </c>
      <c r="J233" s="851">
        <v>0</v>
      </c>
    </row>
    <row r="234" spans="1:10" x14ac:dyDescent="0.2">
      <c r="A234" s="850" t="s">
        <v>1207</v>
      </c>
      <c r="B234" s="851">
        <v>60722457.07</v>
      </c>
      <c r="C234" s="851">
        <v>0</v>
      </c>
      <c r="D234" s="851">
        <v>0</v>
      </c>
      <c r="E234" s="851">
        <v>0</v>
      </c>
      <c r="F234" s="851">
        <v>0</v>
      </c>
      <c r="G234" s="851">
        <v>-45722457.07</v>
      </c>
      <c r="H234" s="851">
        <v>15000000</v>
      </c>
      <c r="I234" s="851">
        <v>1509425.8</v>
      </c>
      <c r="J234" s="851">
        <v>16509425.800000001</v>
      </c>
    </row>
    <row r="235" spans="1:10" x14ac:dyDescent="0.2">
      <c r="A235" s="850" t="s">
        <v>1208</v>
      </c>
      <c r="B235" s="851">
        <v>336494167.29000002</v>
      </c>
      <c r="C235" s="851">
        <v>0</v>
      </c>
      <c r="D235" s="851">
        <v>0</v>
      </c>
      <c r="E235" s="851">
        <v>0</v>
      </c>
      <c r="F235" s="851">
        <v>0</v>
      </c>
      <c r="G235" s="851">
        <v>-336494167.29000002</v>
      </c>
      <c r="H235" s="851">
        <v>0</v>
      </c>
      <c r="I235" s="851">
        <v>1955</v>
      </c>
      <c r="J235" s="851">
        <v>1955</v>
      </c>
    </row>
    <row r="236" spans="1:10" x14ac:dyDescent="0.2">
      <c r="A236" s="850" t="s">
        <v>1209</v>
      </c>
      <c r="B236" s="851">
        <v>3000000</v>
      </c>
      <c r="C236" s="851">
        <v>0</v>
      </c>
      <c r="D236" s="851">
        <v>451000</v>
      </c>
      <c r="E236" s="851">
        <v>0</v>
      </c>
      <c r="F236" s="851">
        <v>0</v>
      </c>
      <c r="G236" s="851">
        <v>0</v>
      </c>
      <c r="H236" s="851">
        <v>2549000</v>
      </c>
      <c r="I236" s="851">
        <v>340592.79</v>
      </c>
      <c r="J236" s="851">
        <v>2889592.79</v>
      </c>
    </row>
    <row r="237" spans="1:10" x14ac:dyDescent="0.2">
      <c r="A237" s="850" t="s">
        <v>1210</v>
      </c>
      <c r="B237" s="851">
        <v>49376670.240000002</v>
      </c>
      <c r="C237" s="851">
        <v>0</v>
      </c>
      <c r="D237" s="851">
        <v>0</v>
      </c>
      <c r="E237" s="851">
        <v>0</v>
      </c>
      <c r="F237" s="851">
        <v>0</v>
      </c>
      <c r="G237" s="851">
        <v>0</v>
      </c>
      <c r="H237" s="851">
        <v>49376670.240000002</v>
      </c>
      <c r="I237" s="851">
        <v>7152</v>
      </c>
      <c r="J237" s="851">
        <v>49383822.240000002</v>
      </c>
    </row>
    <row r="238" spans="1:10" x14ac:dyDescent="0.2">
      <c r="A238" s="850" t="s">
        <v>1211</v>
      </c>
      <c r="B238" s="851">
        <v>146322717.75999999</v>
      </c>
      <c r="C238" s="851">
        <v>0</v>
      </c>
      <c r="D238" s="851">
        <v>0</v>
      </c>
      <c r="E238" s="851">
        <v>0</v>
      </c>
      <c r="F238" s="851">
        <v>0</v>
      </c>
      <c r="G238" s="851">
        <v>-146322717.75999999</v>
      </c>
      <c r="H238" s="851">
        <v>0</v>
      </c>
      <c r="I238" s="851">
        <v>31</v>
      </c>
      <c r="J238" s="851">
        <v>31</v>
      </c>
    </row>
    <row r="239" spans="1:10" x14ac:dyDescent="0.2">
      <c r="A239" s="850" t="s">
        <v>1212</v>
      </c>
      <c r="B239" s="851">
        <v>0</v>
      </c>
      <c r="C239" s="851">
        <v>0</v>
      </c>
      <c r="D239" s="851">
        <v>0</v>
      </c>
      <c r="E239" s="851">
        <v>0</v>
      </c>
      <c r="F239" s="851">
        <v>0</v>
      </c>
      <c r="G239" s="851">
        <v>0</v>
      </c>
      <c r="H239" s="851">
        <v>0</v>
      </c>
      <c r="I239" s="851">
        <v>0</v>
      </c>
      <c r="J239" s="851">
        <v>0</v>
      </c>
    </row>
    <row r="240" spans="1:10" x14ac:dyDescent="0.2">
      <c r="A240" s="850" t="s">
        <v>1213</v>
      </c>
      <c r="B240" s="851">
        <v>7137895.5700000003</v>
      </c>
      <c r="C240" s="851">
        <v>0</v>
      </c>
      <c r="D240" s="851">
        <v>0</v>
      </c>
      <c r="E240" s="851">
        <v>0</v>
      </c>
      <c r="F240" s="851">
        <v>0</v>
      </c>
      <c r="G240" s="851">
        <v>0</v>
      </c>
      <c r="H240" s="851">
        <v>7137895.5700000003</v>
      </c>
      <c r="I240" s="851">
        <v>5366056.0199999996</v>
      </c>
      <c r="J240" s="851">
        <v>12503951.59</v>
      </c>
    </row>
    <row r="241" spans="1:10" x14ac:dyDescent="0.2">
      <c r="A241" s="850" t="s">
        <v>1214</v>
      </c>
      <c r="B241" s="851">
        <v>2753180.59</v>
      </c>
      <c r="C241" s="851">
        <v>0</v>
      </c>
      <c r="D241" s="851">
        <v>0</v>
      </c>
      <c r="E241" s="851">
        <v>0</v>
      </c>
      <c r="F241" s="851">
        <v>0</v>
      </c>
      <c r="G241" s="851">
        <v>0</v>
      </c>
      <c r="H241" s="851">
        <v>2753180.59</v>
      </c>
      <c r="I241" s="851">
        <v>116204.6</v>
      </c>
      <c r="J241" s="851">
        <v>2869385.19</v>
      </c>
    </row>
    <row r="242" spans="1:10" x14ac:dyDescent="0.2">
      <c r="A242" s="850" t="s">
        <v>1215</v>
      </c>
      <c r="B242" s="851">
        <v>909680.9</v>
      </c>
      <c r="C242" s="851">
        <v>0</v>
      </c>
      <c r="D242" s="851">
        <v>0</v>
      </c>
      <c r="E242" s="851">
        <v>0</v>
      </c>
      <c r="F242" s="851">
        <v>0</v>
      </c>
      <c r="G242" s="851">
        <v>0</v>
      </c>
      <c r="H242" s="851">
        <v>909680.9</v>
      </c>
      <c r="I242" s="851">
        <v>266106.09999999998</v>
      </c>
      <c r="J242" s="851">
        <v>1175787</v>
      </c>
    </row>
    <row r="243" spans="1:10" x14ac:dyDescent="0.2">
      <c r="A243" s="850" t="s">
        <v>1216</v>
      </c>
      <c r="B243" s="851">
        <v>994571.44</v>
      </c>
      <c r="C243" s="851">
        <v>0</v>
      </c>
      <c r="D243" s="851">
        <v>0</v>
      </c>
      <c r="E243" s="851">
        <v>0</v>
      </c>
      <c r="F243" s="851">
        <v>0</v>
      </c>
      <c r="G243" s="851">
        <v>0</v>
      </c>
      <c r="H243" s="851">
        <v>994571.44</v>
      </c>
      <c r="I243" s="851">
        <v>205275.61</v>
      </c>
      <c r="J243" s="851">
        <v>1199847.05</v>
      </c>
    </row>
    <row r="244" spans="1:10" x14ac:dyDescent="0.2">
      <c r="A244" s="850" t="s">
        <v>1217</v>
      </c>
      <c r="B244" s="851">
        <v>563198.91</v>
      </c>
      <c r="C244" s="851">
        <v>0</v>
      </c>
      <c r="D244" s="851">
        <v>0</v>
      </c>
      <c r="E244" s="851">
        <v>0</v>
      </c>
      <c r="F244" s="851">
        <v>0</v>
      </c>
      <c r="G244" s="851">
        <v>0</v>
      </c>
      <c r="H244" s="851">
        <v>563198.91</v>
      </c>
      <c r="I244" s="851">
        <v>42227.56</v>
      </c>
      <c r="J244" s="851">
        <v>605426.47</v>
      </c>
    </row>
    <row r="245" spans="1:10" x14ac:dyDescent="0.2">
      <c r="A245" s="850" t="s">
        <v>1218</v>
      </c>
      <c r="B245" s="851">
        <v>3928200.55</v>
      </c>
      <c r="C245" s="851">
        <v>0</v>
      </c>
      <c r="D245" s="851">
        <v>0</v>
      </c>
      <c r="E245" s="851">
        <v>0</v>
      </c>
      <c r="F245" s="851">
        <v>0</v>
      </c>
      <c r="G245" s="851">
        <v>0</v>
      </c>
      <c r="H245" s="851">
        <v>3928200.55</v>
      </c>
      <c r="I245" s="851">
        <v>375599.57</v>
      </c>
      <c r="J245" s="851">
        <v>4303800.12</v>
      </c>
    </row>
    <row r="246" spans="1:10" x14ac:dyDescent="0.2">
      <c r="A246" s="850" t="s">
        <v>1219</v>
      </c>
      <c r="B246" s="851">
        <v>876117.78</v>
      </c>
      <c r="C246" s="851">
        <v>0</v>
      </c>
      <c r="D246" s="851">
        <v>0</v>
      </c>
      <c r="E246" s="851">
        <v>0</v>
      </c>
      <c r="F246" s="851">
        <v>0</v>
      </c>
      <c r="G246" s="851">
        <v>0</v>
      </c>
      <c r="H246" s="851">
        <v>876117.78</v>
      </c>
      <c r="I246" s="851">
        <v>262160.28000000003</v>
      </c>
      <c r="J246" s="851">
        <v>1138278.06</v>
      </c>
    </row>
    <row r="247" spans="1:10" x14ac:dyDescent="0.2">
      <c r="A247" s="850" t="s">
        <v>1220</v>
      </c>
      <c r="B247" s="851">
        <v>1426573.93</v>
      </c>
      <c r="C247" s="851">
        <v>0</v>
      </c>
      <c r="D247" s="851">
        <v>0</v>
      </c>
      <c r="E247" s="851">
        <v>0</v>
      </c>
      <c r="F247" s="851">
        <v>0</v>
      </c>
      <c r="G247" s="851">
        <v>0</v>
      </c>
      <c r="H247" s="851">
        <v>1426573.93</v>
      </c>
      <c r="I247" s="851">
        <v>212402.45</v>
      </c>
      <c r="J247" s="851">
        <v>1638976.38</v>
      </c>
    </row>
    <row r="248" spans="1:10" x14ac:dyDescent="0.2">
      <c r="A248" s="850" t="s">
        <v>1221</v>
      </c>
      <c r="B248" s="851">
        <v>846497.29</v>
      </c>
      <c r="C248" s="851">
        <v>0</v>
      </c>
      <c r="D248" s="851">
        <v>0</v>
      </c>
      <c r="E248" s="851">
        <v>0</v>
      </c>
      <c r="F248" s="851">
        <v>0</v>
      </c>
      <c r="G248" s="851">
        <v>0</v>
      </c>
      <c r="H248" s="851">
        <v>846497.29</v>
      </c>
      <c r="I248" s="851">
        <v>73747.63</v>
      </c>
      <c r="J248" s="851">
        <v>920244.92</v>
      </c>
    </row>
    <row r="249" spans="1:10" x14ac:dyDescent="0.2">
      <c r="A249" s="850" t="s">
        <v>1222</v>
      </c>
      <c r="B249" s="851">
        <v>910331.63</v>
      </c>
      <c r="C249" s="851">
        <v>0</v>
      </c>
      <c r="D249" s="851">
        <v>0</v>
      </c>
      <c r="E249" s="851">
        <v>0</v>
      </c>
      <c r="F249" s="851">
        <v>0</v>
      </c>
      <c r="G249" s="851">
        <v>0</v>
      </c>
      <c r="H249" s="851">
        <v>910331.63</v>
      </c>
      <c r="I249" s="851">
        <v>30913.94</v>
      </c>
      <c r="J249" s="851">
        <v>941245.57</v>
      </c>
    </row>
    <row r="250" spans="1:10" x14ac:dyDescent="0.2">
      <c r="A250" s="850" t="s">
        <v>1223</v>
      </c>
      <c r="B250" s="851">
        <v>976113.65</v>
      </c>
      <c r="C250" s="851">
        <v>0</v>
      </c>
      <c r="D250" s="851">
        <v>0</v>
      </c>
      <c r="E250" s="851">
        <v>0</v>
      </c>
      <c r="F250" s="851">
        <v>0</v>
      </c>
      <c r="G250" s="851">
        <v>0</v>
      </c>
      <c r="H250" s="851">
        <v>976113.65</v>
      </c>
      <c r="I250" s="851">
        <v>201497.18</v>
      </c>
      <c r="J250" s="851">
        <v>1177610.83</v>
      </c>
    </row>
    <row r="251" spans="1:10" x14ac:dyDescent="0.2">
      <c r="A251" s="850" t="s">
        <v>1224</v>
      </c>
      <c r="B251" s="851">
        <v>1456627.93</v>
      </c>
      <c r="C251" s="851">
        <v>0</v>
      </c>
      <c r="D251" s="851">
        <v>0</v>
      </c>
      <c r="E251" s="851">
        <v>0</v>
      </c>
      <c r="F251" s="851">
        <v>0</v>
      </c>
      <c r="G251" s="851">
        <v>0</v>
      </c>
      <c r="H251" s="851">
        <v>1456627.93</v>
      </c>
      <c r="I251" s="851">
        <v>101100.34</v>
      </c>
      <c r="J251" s="851">
        <v>1557728.27</v>
      </c>
    </row>
    <row r="252" spans="1:10" x14ac:dyDescent="0.2">
      <c r="A252" s="850" t="s">
        <v>1225</v>
      </c>
      <c r="B252" s="851">
        <v>1232113.6399999999</v>
      </c>
      <c r="C252" s="851">
        <v>0</v>
      </c>
      <c r="D252" s="851">
        <v>0</v>
      </c>
      <c r="E252" s="851">
        <v>0</v>
      </c>
      <c r="F252" s="851">
        <v>0</v>
      </c>
      <c r="G252" s="851">
        <v>0</v>
      </c>
      <c r="H252" s="851">
        <v>1232113.6399999999</v>
      </c>
      <c r="I252" s="851">
        <v>149667.14000000001</v>
      </c>
      <c r="J252" s="851">
        <v>1381780.78</v>
      </c>
    </row>
    <row r="253" spans="1:10" x14ac:dyDescent="0.2">
      <c r="A253" s="850" t="s">
        <v>1226</v>
      </c>
      <c r="B253" s="851">
        <v>1598464.52</v>
      </c>
      <c r="C253" s="851">
        <v>0</v>
      </c>
      <c r="D253" s="851">
        <v>0</v>
      </c>
      <c r="E253" s="851">
        <v>0</v>
      </c>
      <c r="F253" s="851">
        <v>0</v>
      </c>
      <c r="G253" s="851">
        <v>0</v>
      </c>
      <c r="H253" s="851">
        <v>1598464.52</v>
      </c>
      <c r="I253" s="851">
        <v>322294.82</v>
      </c>
      <c r="J253" s="851">
        <v>1920759.34</v>
      </c>
    </row>
    <row r="254" spans="1:10" x14ac:dyDescent="0.2">
      <c r="A254" s="850" t="s">
        <v>1227</v>
      </c>
      <c r="B254" s="851">
        <v>2171494.5299999998</v>
      </c>
      <c r="C254" s="851">
        <v>0</v>
      </c>
      <c r="D254" s="851">
        <v>0</v>
      </c>
      <c r="E254" s="851">
        <v>0</v>
      </c>
      <c r="F254" s="851">
        <v>0</v>
      </c>
      <c r="G254" s="851">
        <v>0</v>
      </c>
      <c r="H254" s="851">
        <v>2171494.5299999998</v>
      </c>
      <c r="I254" s="851">
        <v>84953.48</v>
      </c>
      <c r="J254" s="851">
        <v>2256448.0099999998</v>
      </c>
    </row>
    <row r="255" spans="1:10" x14ac:dyDescent="0.2">
      <c r="A255" s="850" t="s">
        <v>1228</v>
      </c>
      <c r="B255" s="851">
        <v>2628110.71</v>
      </c>
      <c r="C255" s="851">
        <v>0</v>
      </c>
      <c r="D255" s="851">
        <v>0</v>
      </c>
      <c r="E255" s="851">
        <v>0</v>
      </c>
      <c r="F255" s="851">
        <v>0</v>
      </c>
      <c r="G255" s="851">
        <v>0</v>
      </c>
      <c r="H255" s="851">
        <v>2628110.71</v>
      </c>
      <c r="I255" s="851">
        <v>324856.56</v>
      </c>
      <c r="J255" s="851">
        <v>2952967.27</v>
      </c>
    </row>
    <row r="256" spans="1:10" x14ac:dyDescent="0.2">
      <c r="A256" s="850" t="s">
        <v>1229</v>
      </c>
      <c r="B256" s="851">
        <v>1546029.38</v>
      </c>
      <c r="C256" s="851">
        <v>0</v>
      </c>
      <c r="D256" s="851">
        <v>0</v>
      </c>
      <c r="E256" s="851">
        <v>0</v>
      </c>
      <c r="F256" s="851">
        <v>0</v>
      </c>
      <c r="G256" s="851">
        <v>0</v>
      </c>
      <c r="H256" s="851">
        <v>1546029.38</v>
      </c>
      <c r="I256" s="851">
        <v>102516.69</v>
      </c>
      <c r="J256" s="851">
        <v>1648546.07</v>
      </c>
    </row>
    <row r="257" spans="1:10" x14ac:dyDescent="0.2">
      <c r="A257" s="850" t="s">
        <v>1230</v>
      </c>
      <c r="B257" s="851">
        <v>1146305.23</v>
      </c>
      <c r="C257" s="851">
        <v>0</v>
      </c>
      <c r="D257" s="851">
        <v>0</v>
      </c>
      <c r="E257" s="851">
        <v>0</v>
      </c>
      <c r="F257" s="851">
        <v>0</v>
      </c>
      <c r="G257" s="851">
        <v>0</v>
      </c>
      <c r="H257" s="851">
        <v>1146305.23</v>
      </c>
      <c r="I257" s="851">
        <v>119953.88</v>
      </c>
      <c r="J257" s="851">
        <v>1266259.1100000001</v>
      </c>
    </row>
    <row r="258" spans="1:10" x14ac:dyDescent="0.2">
      <c r="A258" s="850" t="s">
        <v>1231</v>
      </c>
      <c r="B258" s="851">
        <v>1125163.47</v>
      </c>
      <c r="C258" s="851">
        <v>0</v>
      </c>
      <c r="D258" s="851">
        <v>0</v>
      </c>
      <c r="E258" s="851">
        <v>0</v>
      </c>
      <c r="F258" s="851">
        <v>0</v>
      </c>
      <c r="G258" s="851">
        <v>0</v>
      </c>
      <c r="H258" s="851">
        <v>1125163.47</v>
      </c>
      <c r="I258" s="851">
        <v>60908.61</v>
      </c>
      <c r="J258" s="851">
        <v>1186072.08</v>
      </c>
    </row>
    <row r="259" spans="1:10" x14ac:dyDescent="0.2">
      <c r="A259" s="850" t="s">
        <v>1232</v>
      </c>
      <c r="B259" s="851">
        <v>1248431.31</v>
      </c>
      <c r="C259" s="851">
        <v>0</v>
      </c>
      <c r="D259" s="851">
        <v>0</v>
      </c>
      <c r="E259" s="851">
        <v>0</v>
      </c>
      <c r="F259" s="851">
        <v>0</v>
      </c>
      <c r="G259" s="851">
        <v>0</v>
      </c>
      <c r="H259" s="851">
        <v>1248431.31</v>
      </c>
      <c r="I259" s="851">
        <v>46480.63</v>
      </c>
      <c r="J259" s="851">
        <v>1294911.94</v>
      </c>
    </row>
    <row r="260" spans="1:10" x14ac:dyDescent="0.2">
      <c r="A260" s="850" t="s">
        <v>1233</v>
      </c>
      <c r="B260" s="851">
        <v>1426064.94</v>
      </c>
      <c r="C260" s="851">
        <v>0</v>
      </c>
      <c r="D260" s="851">
        <v>0</v>
      </c>
      <c r="E260" s="851">
        <v>0</v>
      </c>
      <c r="F260" s="851">
        <v>0</v>
      </c>
      <c r="G260" s="851">
        <v>0</v>
      </c>
      <c r="H260" s="851">
        <v>1426064.94</v>
      </c>
      <c r="I260" s="851">
        <v>50165.77</v>
      </c>
      <c r="J260" s="851">
        <v>1476230.71</v>
      </c>
    </row>
    <row r="261" spans="1:10" x14ac:dyDescent="0.2">
      <c r="A261" s="850" t="s">
        <v>1234</v>
      </c>
      <c r="B261" s="851">
        <v>1702446.21</v>
      </c>
      <c r="C261" s="851">
        <v>0</v>
      </c>
      <c r="D261" s="851">
        <v>0</v>
      </c>
      <c r="E261" s="851">
        <v>0</v>
      </c>
      <c r="F261" s="851">
        <v>0</v>
      </c>
      <c r="G261" s="851">
        <v>0</v>
      </c>
      <c r="H261" s="851">
        <v>1702446.21</v>
      </c>
      <c r="I261" s="851">
        <v>95820.33</v>
      </c>
      <c r="J261" s="851">
        <v>1798266.54</v>
      </c>
    </row>
    <row r="262" spans="1:10" x14ac:dyDescent="0.2">
      <c r="A262" s="850" t="s">
        <v>1235</v>
      </c>
      <c r="B262" s="851">
        <v>2654490.2000000002</v>
      </c>
      <c r="C262" s="851">
        <v>0</v>
      </c>
      <c r="D262" s="851">
        <v>0</v>
      </c>
      <c r="E262" s="851">
        <v>0</v>
      </c>
      <c r="F262" s="851">
        <v>0</v>
      </c>
      <c r="G262" s="851">
        <v>0</v>
      </c>
      <c r="H262" s="851">
        <v>2654490.2000000002</v>
      </c>
      <c r="I262" s="851">
        <v>65775.990000000005</v>
      </c>
      <c r="J262" s="851">
        <v>2720266.19</v>
      </c>
    </row>
    <row r="263" spans="1:10" x14ac:dyDescent="0.2">
      <c r="A263" s="850" t="s">
        <v>1236</v>
      </c>
      <c r="B263" s="851">
        <v>14811027.939999999</v>
      </c>
      <c r="C263" s="851">
        <v>0</v>
      </c>
      <c r="D263" s="851">
        <v>0</v>
      </c>
      <c r="E263" s="851">
        <v>0</v>
      </c>
      <c r="F263" s="851">
        <v>0</v>
      </c>
      <c r="G263" s="851">
        <v>0</v>
      </c>
      <c r="H263" s="851">
        <v>14811027.939999999</v>
      </c>
      <c r="I263" s="851">
        <v>0</v>
      </c>
      <c r="J263" s="851">
        <v>14811027.939999999</v>
      </c>
    </row>
    <row r="264" spans="1:10" x14ac:dyDescent="0.2">
      <c r="A264" s="850" t="s">
        <v>1237</v>
      </c>
      <c r="B264" s="851">
        <v>1407807.18</v>
      </c>
      <c r="C264" s="851">
        <v>0</v>
      </c>
      <c r="D264" s="851">
        <v>0</v>
      </c>
      <c r="E264" s="851">
        <v>0</v>
      </c>
      <c r="F264" s="851">
        <v>0</v>
      </c>
      <c r="G264" s="851">
        <v>0</v>
      </c>
      <c r="H264" s="851">
        <v>1407807.18</v>
      </c>
      <c r="I264" s="851">
        <v>231257.52</v>
      </c>
      <c r="J264" s="851">
        <v>1639064.7</v>
      </c>
    </row>
    <row r="265" spans="1:10" x14ac:dyDescent="0.2">
      <c r="A265" s="850" t="s">
        <v>1238</v>
      </c>
      <c r="B265" s="851">
        <v>896184.24</v>
      </c>
      <c r="C265" s="851">
        <v>0</v>
      </c>
      <c r="D265" s="851">
        <v>0</v>
      </c>
      <c r="E265" s="851">
        <v>0</v>
      </c>
      <c r="F265" s="851">
        <v>0</v>
      </c>
      <c r="G265" s="851">
        <v>0</v>
      </c>
      <c r="H265" s="851">
        <v>896184.24</v>
      </c>
      <c r="I265" s="851">
        <v>118108.04</v>
      </c>
      <c r="J265" s="851">
        <v>1014292.28</v>
      </c>
    </row>
    <row r="266" spans="1:10" x14ac:dyDescent="0.2">
      <c r="A266" s="850" t="s">
        <v>1239</v>
      </c>
      <c r="B266" s="851">
        <v>846276.35</v>
      </c>
      <c r="C266" s="851">
        <v>0</v>
      </c>
      <c r="D266" s="851">
        <v>0</v>
      </c>
      <c r="E266" s="851">
        <v>0</v>
      </c>
      <c r="F266" s="851">
        <v>0</v>
      </c>
      <c r="G266" s="851">
        <v>0</v>
      </c>
      <c r="H266" s="851">
        <v>846276.35</v>
      </c>
      <c r="I266" s="851">
        <v>103538.12</v>
      </c>
      <c r="J266" s="851">
        <v>949814.47</v>
      </c>
    </row>
    <row r="267" spans="1:10" x14ac:dyDescent="0.2">
      <c r="A267" s="850" t="s">
        <v>1240</v>
      </c>
      <c r="B267" s="851">
        <v>2276859.7200000002</v>
      </c>
      <c r="C267" s="851">
        <v>0</v>
      </c>
      <c r="D267" s="851">
        <v>0</v>
      </c>
      <c r="E267" s="851">
        <v>0</v>
      </c>
      <c r="F267" s="851">
        <v>0</v>
      </c>
      <c r="G267" s="851">
        <v>0</v>
      </c>
      <c r="H267" s="851">
        <v>2276859.7200000002</v>
      </c>
      <c r="I267" s="851">
        <v>59316.65</v>
      </c>
      <c r="J267" s="851">
        <v>2336176.37</v>
      </c>
    </row>
    <row r="268" spans="1:10" x14ac:dyDescent="0.2">
      <c r="A268" s="850" t="s">
        <v>1241</v>
      </c>
      <c r="B268" s="851">
        <v>835944.16</v>
      </c>
      <c r="C268" s="851">
        <v>0</v>
      </c>
      <c r="D268" s="851">
        <v>0</v>
      </c>
      <c r="E268" s="851">
        <v>0</v>
      </c>
      <c r="F268" s="851">
        <v>0</v>
      </c>
      <c r="G268" s="851">
        <v>0</v>
      </c>
      <c r="H268" s="851">
        <v>835944.16</v>
      </c>
      <c r="I268" s="851">
        <v>196073.44</v>
      </c>
      <c r="J268" s="851">
        <v>1032017.6</v>
      </c>
    </row>
    <row r="269" spans="1:10" x14ac:dyDescent="0.2">
      <c r="A269" s="850" t="s">
        <v>1242</v>
      </c>
      <c r="B269" s="851">
        <v>1035577.53</v>
      </c>
      <c r="C269" s="851">
        <v>0</v>
      </c>
      <c r="D269" s="851">
        <v>0</v>
      </c>
      <c r="E269" s="851">
        <v>0</v>
      </c>
      <c r="F269" s="851">
        <v>0</v>
      </c>
      <c r="G269" s="851">
        <v>0</v>
      </c>
      <c r="H269" s="851">
        <v>1035577.53</v>
      </c>
      <c r="I269" s="851">
        <v>71227.33</v>
      </c>
      <c r="J269" s="851">
        <v>1106804.8600000001</v>
      </c>
    </row>
    <row r="270" spans="1:10" x14ac:dyDescent="0.2">
      <c r="A270" s="850" t="s">
        <v>1243</v>
      </c>
      <c r="B270" s="851">
        <v>843565.29</v>
      </c>
      <c r="C270" s="851">
        <v>0</v>
      </c>
      <c r="D270" s="851">
        <v>0</v>
      </c>
      <c r="E270" s="851">
        <v>0</v>
      </c>
      <c r="F270" s="851">
        <v>0</v>
      </c>
      <c r="G270" s="851">
        <v>0</v>
      </c>
      <c r="H270" s="851">
        <v>843565.29</v>
      </c>
      <c r="I270" s="851">
        <v>72603.95</v>
      </c>
      <c r="J270" s="851">
        <v>916169.24</v>
      </c>
    </row>
    <row r="271" spans="1:10" x14ac:dyDescent="0.2">
      <c r="A271" s="850" t="s">
        <v>1244</v>
      </c>
      <c r="B271" s="851">
        <v>1468435.85</v>
      </c>
      <c r="C271" s="851">
        <v>0</v>
      </c>
      <c r="D271" s="851">
        <v>0</v>
      </c>
      <c r="E271" s="851">
        <v>0</v>
      </c>
      <c r="F271" s="851">
        <v>0</v>
      </c>
      <c r="G271" s="851">
        <v>0</v>
      </c>
      <c r="H271" s="851">
        <v>1468435.85</v>
      </c>
      <c r="I271" s="851">
        <v>112874.68</v>
      </c>
      <c r="J271" s="851">
        <v>1581310.53</v>
      </c>
    </row>
    <row r="272" spans="1:10" x14ac:dyDescent="0.2">
      <c r="A272" s="850" t="s">
        <v>1245</v>
      </c>
      <c r="B272" s="851">
        <v>1310939.77</v>
      </c>
      <c r="C272" s="851">
        <v>0</v>
      </c>
      <c r="D272" s="851">
        <v>0</v>
      </c>
      <c r="E272" s="851">
        <v>0</v>
      </c>
      <c r="F272" s="851">
        <v>0</v>
      </c>
      <c r="G272" s="851">
        <v>0</v>
      </c>
      <c r="H272" s="851">
        <v>1310939.77</v>
      </c>
      <c r="I272" s="851">
        <v>160369.53</v>
      </c>
      <c r="J272" s="851">
        <v>1471309.3</v>
      </c>
    </row>
    <row r="273" spans="1:10" x14ac:dyDescent="0.2">
      <c r="A273" s="850" t="s">
        <v>1246</v>
      </c>
      <c r="B273" s="851">
        <v>1048307.33</v>
      </c>
      <c r="C273" s="851">
        <v>0</v>
      </c>
      <c r="D273" s="851">
        <v>0</v>
      </c>
      <c r="E273" s="851">
        <v>0</v>
      </c>
      <c r="F273" s="851">
        <v>0</v>
      </c>
      <c r="G273" s="851">
        <v>0</v>
      </c>
      <c r="H273" s="851">
        <v>1048307.33</v>
      </c>
      <c r="I273" s="851">
        <v>126181.65</v>
      </c>
      <c r="J273" s="851">
        <v>1174488.98</v>
      </c>
    </row>
    <row r="274" spans="1:10" x14ac:dyDescent="0.2">
      <c r="A274" s="850" t="s">
        <v>1247</v>
      </c>
      <c r="B274" s="851">
        <v>1781121.1</v>
      </c>
      <c r="C274" s="851">
        <v>0</v>
      </c>
      <c r="D274" s="851">
        <v>0</v>
      </c>
      <c r="E274" s="851">
        <v>0</v>
      </c>
      <c r="F274" s="851">
        <v>0</v>
      </c>
      <c r="G274" s="851">
        <v>0</v>
      </c>
      <c r="H274" s="851">
        <v>1781121.1</v>
      </c>
      <c r="I274" s="851">
        <v>259625.28</v>
      </c>
      <c r="J274" s="851">
        <v>2040746.38</v>
      </c>
    </row>
    <row r="275" spans="1:10" x14ac:dyDescent="0.2">
      <c r="A275" s="850" t="s">
        <v>1248</v>
      </c>
      <c r="B275" s="851">
        <v>0</v>
      </c>
      <c r="C275" s="851">
        <v>0</v>
      </c>
      <c r="D275" s="851">
        <v>0</v>
      </c>
      <c r="E275" s="851">
        <v>0</v>
      </c>
      <c r="F275" s="851">
        <v>0</v>
      </c>
      <c r="G275" s="851">
        <v>0</v>
      </c>
      <c r="H275" s="851">
        <v>0</v>
      </c>
      <c r="I275" s="851">
        <v>0</v>
      </c>
      <c r="J275" s="851">
        <v>0</v>
      </c>
    </row>
    <row r="276" spans="1:10" x14ac:dyDescent="0.2">
      <c r="A276" s="850" t="s">
        <v>1249</v>
      </c>
      <c r="B276" s="851">
        <v>5034593.22</v>
      </c>
      <c r="C276" s="851">
        <v>0</v>
      </c>
      <c r="D276" s="851">
        <v>0</v>
      </c>
      <c r="E276" s="851">
        <v>0</v>
      </c>
      <c r="F276" s="851">
        <v>0</v>
      </c>
      <c r="G276" s="851">
        <v>0</v>
      </c>
      <c r="H276" s="851">
        <v>5034593.22</v>
      </c>
      <c r="I276" s="851">
        <v>9305294.8100000005</v>
      </c>
      <c r="J276" s="851">
        <v>14339888.029999999</v>
      </c>
    </row>
    <row r="277" spans="1:10" x14ac:dyDescent="0.2">
      <c r="A277" s="850" t="s">
        <v>1250</v>
      </c>
      <c r="B277" s="851">
        <v>0</v>
      </c>
      <c r="C277" s="851">
        <v>0</v>
      </c>
      <c r="D277" s="851">
        <v>0</v>
      </c>
      <c r="E277" s="851">
        <v>0</v>
      </c>
      <c r="F277" s="851">
        <v>0</v>
      </c>
      <c r="G277" s="851">
        <v>0</v>
      </c>
      <c r="H277" s="851">
        <v>0</v>
      </c>
      <c r="I277" s="851">
        <v>0</v>
      </c>
      <c r="J277" s="851">
        <v>0</v>
      </c>
    </row>
    <row r="278" spans="1:10" x14ac:dyDescent="0.2">
      <c r="A278" s="850" t="s">
        <v>1251</v>
      </c>
      <c r="B278" s="851">
        <v>89774.43</v>
      </c>
      <c r="C278" s="851">
        <v>0</v>
      </c>
      <c r="D278" s="851">
        <v>0</v>
      </c>
      <c r="E278" s="851">
        <v>0</v>
      </c>
      <c r="F278" s="851">
        <v>0</v>
      </c>
      <c r="G278" s="851">
        <v>0</v>
      </c>
      <c r="H278" s="851">
        <v>89774.43</v>
      </c>
      <c r="I278" s="851">
        <v>703844.86</v>
      </c>
      <c r="J278" s="851">
        <v>793619.29</v>
      </c>
    </row>
    <row r="279" spans="1:10" x14ac:dyDescent="0.2">
      <c r="A279" s="850" t="s">
        <v>1252</v>
      </c>
      <c r="B279" s="851">
        <v>45137.79</v>
      </c>
      <c r="C279" s="851">
        <v>0</v>
      </c>
      <c r="D279" s="851">
        <v>0</v>
      </c>
      <c r="E279" s="851">
        <v>0</v>
      </c>
      <c r="F279" s="851">
        <v>0</v>
      </c>
      <c r="G279" s="851">
        <v>0</v>
      </c>
      <c r="H279" s="851">
        <v>45137.79</v>
      </c>
      <c r="I279" s="851">
        <v>290938.43</v>
      </c>
      <c r="J279" s="851">
        <v>336076.22</v>
      </c>
    </row>
    <row r="280" spans="1:10" x14ac:dyDescent="0.2">
      <c r="A280" s="850" t="s">
        <v>1253</v>
      </c>
      <c r="B280" s="851">
        <v>26172.2</v>
      </c>
      <c r="C280" s="851">
        <v>0</v>
      </c>
      <c r="D280" s="851">
        <v>0</v>
      </c>
      <c r="E280" s="851">
        <v>0</v>
      </c>
      <c r="F280" s="851">
        <v>0</v>
      </c>
      <c r="G280" s="851">
        <v>0</v>
      </c>
      <c r="H280" s="851">
        <v>26172.2</v>
      </c>
      <c r="I280" s="851">
        <v>158706.81</v>
      </c>
      <c r="J280" s="851">
        <v>184879.01</v>
      </c>
    </row>
    <row r="281" spans="1:10" x14ac:dyDescent="0.2">
      <c r="A281" s="850" t="s">
        <v>1254</v>
      </c>
      <c r="B281" s="851">
        <v>140993.68</v>
      </c>
      <c r="C281" s="851">
        <v>0</v>
      </c>
      <c r="D281" s="851">
        <v>0</v>
      </c>
      <c r="E281" s="851">
        <v>0</v>
      </c>
      <c r="F281" s="851">
        <v>0</v>
      </c>
      <c r="G281" s="851">
        <v>0</v>
      </c>
      <c r="H281" s="851">
        <v>140993.68</v>
      </c>
      <c r="I281" s="851">
        <v>202836.2</v>
      </c>
      <c r="J281" s="851">
        <v>343829.88</v>
      </c>
    </row>
    <row r="282" spans="1:10" x14ac:dyDescent="0.2">
      <c r="A282" s="850" t="s">
        <v>1255</v>
      </c>
      <c r="B282" s="851">
        <v>113341.45</v>
      </c>
      <c r="C282" s="851">
        <v>0</v>
      </c>
      <c r="D282" s="851">
        <v>0</v>
      </c>
      <c r="E282" s="851">
        <v>0</v>
      </c>
      <c r="F282" s="851">
        <v>0</v>
      </c>
      <c r="G282" s="851">
        <v>0</v>
      </c>
      <c r="H282" s="851">
        <v>113341.45</v>
      </c>
      <c r="I282" s="851">
        <v>699548.03</v>
      </c>
      <c r="J282" s="851">
        <v>812889.48</v>
      </c>
    </row>
    <row r="283" spans="1:10" x14ac:dyDescent="0.2">
      <c r="A283" s="850" t="s">
        <v>1256</v>
      </c>
      <c r="B283" s="851">
        <v>9606304.1999999993</v>
      </c>
      <c r="C283" s="851">
        <v>0</v>
      </c>
      <c r="D283" s="851">
        <v>2000000</v>
      </c>
      <c r="E283" s="851">
        <v>0</v>
      </c>
      <c r="F283" s="851">
        <v>0</v>
      </c>
      <c r="G283" s="851">
        <v>0</v>
      </c>
      <c r="H283" s="851">
        <v>7606304.2000000002</v>
      </c>
      <c r="I283" s="851">
        <v>1891385.32</v>
      </c>
      <c r="J283" s="851">
        <v>9497689.5199999996</v>
      </c>
    </row>
    <row r="284" spans="1:10" x14ac:dyDescent="0.2">
      <c r="A284" s="850" t="s">
        <v>1257</v>
      </c>
      <c r="B284" s="851">
        <v>15060198.09</v>
      </c>
      <c r="C284" s="851">
        <v>0</v>
      </c>
      <c r="D284" s="851">
        <v>0</v>
      </c>
      <c r="E284" s="851">
        <v>0</v>
      </c>
      <c r="F284" s="851">
        <v>0</v>
      </c>
      <c r="G284" s="851">
        <v>0</v>
      </c>
      <c r="H284" s="851">
        <v>15060198.09</v>
      </c>
      <c r="I284" s="851">
        <v>4179987.49</v>
      </c>
      <c r="J284" s="851">
        <v>19240185.579999998</v>
      </c>
    </row>
    <row r="285" spans="1:10" x14ac:dyDescent="0.2">
      <c r="A285" s="850" t="s">
        <v>1258</v>
      </c>
      <c r="B285" s="851">
        <v>709221.73</v>
      </c>
      <c r="C285" s="851">
        <v>0</v>
      </c>
      <c r="D285" s="851">
        <v>0</v>
      </c>
      <c r="E285" s="851">
        <v>0</v>
      </c>
      <c r="F285" s="851">
        <v>0</v>
      </c>
      <c r="G285" s="851">
        <v>0</v>
      </c>
      <c r="H285" s="851">
        <v>709221.73</v>
      </c>
      <c r="I285" s="851">
        <v>332263.01</v>
      </c>
      <c r="J285" s="851">
        <v>1041484.74</v>
      </c>
    </row>
    <row r="286" spans="1:10" x14ac:dyDescent="0.2">
      <c r="A286" s="850" t="s">
        <v>1259</v>
      </c>
      <c r="B286" s="851">
        <v>3298406.7</v>
      </c>
      <c r="C286" s="851">
        <v>0</v>
      </c>
      <c r="D286" s="851">
        <v>0</v>
      </c>
      <c r="E286" s="851">
        <v>0</v>
      </c>
      <c r="F286" s="851">
        <v>0</v>
      </c>
      <c r="G286" s="851">
        <v>0</v>
      </c>
      <c r="H286" s="851">
        <v>3298406.7</v>
      </c>
      <c r="I286" s="851">
        <v>427570.05</v>
      </c>
      <c r="J286" s="851">
        <v>3725976.75</v>
      </c>
    </row>
    <row r="287" spans="1:10" x14ac:dyDescent="0.2">
      <c r="A287" s="850" t="s">
        <v>1260</v>
      </c>
      <c r="B287" s="851">
        <v>1366759.7</v>
      </c>
      <c r="C287" s="851">
        <v>0</v>
      </c>
      <c r="D287" s="851">
        <v>0</v>
      </c>
      <c r="E287" s="851">
        <v>0</v>
      </c>
      <c r="F287" s="851">
        <v>0</v>
      </c>
      <c r="G287" s="851">
        <v>0</v>
      </c>
      <c r="H287" s="851">
        <v>1366759.7</v>
      </c>
      <c r="I287" s="851">
        <v>396951.99</v>
      </c>
      <c r="J287" s="851">
        <v>1763711.69</v>
      </c>
    </row>
    <row r="288" spans="1:10" x14ac:dyDescent="0.2">
      <c r="A288" s="850" t="s">
        <v>1261</v>
      </c>
      <c r="B288" s="851">
        <v>2393359.1800000002</v>
      </c>
      <c r="C288" s="851">
        <v>0</v>
      </c>
      <c r="D288" s="851">
        <v>0</v>
      </c>
      <c r="E288" s="851">
        <v>0</v>
      </c>
      <c r="F288" s="851">
        <v>0</v>
      </c>
      <c r="G288" s="851">
        <v>0</v>
      </c>
      <c r="H288" s="851">
        <v>2393359.1800000002</v>
      </c>
      <c r="I288" s="851">
        <v>5846099.1299999999</v>
      </c>
      <c r="J288" s="851">
        <v>8239458.3099999996</v>
      </c>
    </row>
    <row r="289" spans="1:10" x14ac:dyDescent="0.2">
      <c r="A289" s="850" t="s">
        <v>1262</v>
      </c>
      <c r="B289" s="851">
        <v>2252806.54</v>
      </c>
      <c r="C289" s="851">
        <v>0</v>
      </c>
      <c r="D289" s="851">
        <v>0</v>
      </c>
      <c r="E289" s="851">
        <v>0</v>
      </c>
      <c r="F289" s="851">
        <v>0</v>
      </c>
      <c r="G289" s="851">
        <v>0</v>
      </c>
      <c r="H289" s="851">
        <v>2252806.54</v>
      </c>
      <c r="I289" s="851">
        <v>882914.35</v>
      </c>
      <c r="J289" s="851">
        <v>3135720.89</v>
      </c>
    </row>
    <row r="290" spans="1:10" x14ac:dyDescent="0.2">
      <c r="A290" s="850" t="s">
        <v>1263</v>
      </c>
      <c r="B290" s="851">
        <v>2471931.11</v>
      </c>
      <c r="C290" s="851">
        <v>0</v>
      </c>
      <c r="D290" s="851">
        <v>0</v>
      </c>
      <c r="E290" s="851">
        <v>0</v>
      </c>
      <c r="F290" s="851">
        <v>0</v>
      </c>
      <c r="G290" s="851">
        <v>0</v>
      </c>
      <c r="H290" s="851">
        <v>2471931.11</v>
      </c>
      <c r="I290" s="851">
        <v>1660304.58</v>
      </c>
      <c r="J290" s="851">
        <v>4132235.69</v>
      </c>
    </row>
    <row r="291" spans="1:10" x14ac:dyDescent="0.2">
      <c r="A291" s="850" t="s">
        <v>1264</v>
      </c>
      <c r="B291" s="851">
        <v>11597540.07</v>
      </c>
      <c r="C291" s="851">
        <v>0</v>
      </c>
      <c r="D291" s="851">
        <v>0</v>
      </c>
      <c r="E291" s="851">
        <v>0</v>
      </c>
      <c r="F291" s="851">
        <v>0</v>
      </c>
      <c r="G291" s="851">
        <v>0</v>
      </c>
      <c r="H291" s="851">
        <v>11597540.07</v>
      </c>
      <c r="I291" s="851">
        <v>1522241.18</v>
      </c>
      <c r="J291" s="851">
        <v>13119781.25</v>
      </c>
    </row>
    <row r="292" spans="1:10" x14ac:dyDescent="0.2">
      <c r="A292" s="850" t="s">
        <v>1265</v>
      </c>
      <c r="B292" s="851">
        <v>0</v>
      </c>
      <c r="C292" s="851">
        <v>0</v>
      </c>
      <c r="D292" s="851">
        <v>0</v>
      </c>
      <c r="E292" s="851">
        <v>0</v>
      </c>
      <c r="F292" s="851">
        <v>0</v>
      </c>
      <c r="G292" s="851">
        <v>0</v>
      </c>
      <c r="H292" s="851">
        <v>0</v>
      </c>
      <c r="I292" s="851">
        <v>0</v>
      </c>
      <c r="J292" s="851">
        <v>0</v>
      </c>
    </row>
    <row r="293" spans="1:10" x14ac:dyDescent="0.2">
      <c r="A293" s="850" t="s">
        <v>1266</v>
      </c>
      <c r="B293" s="851">
        <v>19714291</v>
      </c>
      <c r="C293" s="851">
        <v>0</v>
      </c>
      <c r="D293" s="851">
        <v>1000000</v>
      </c>
      <c r="E293" s="851">
        <v>0</v>
      </c>
      <c r="F293" s="851">
        <v>0</v>
      </c>
      <c r="G293" s="851">
        <v>0</v>
      </c>
      <c r="H293" s="851">
        <v>18714291</v>
      </c>
      <c r="I293" s="851">
        <v>2707179.15</v>
      </c>
      <c r="J293" s="851">
        <v>21421470.149999999</v>
      </c>
    </row>
    <row r="294" spans="1:10" x14ac:dyDescent="0.2">
      <c r="A294" s="850" t="s">
        <v>1267</v>
      </c>
      <c r="B294" s="851">
        <v>0</v>
      </c>
      <c r="C294" s="851">
        <v>0</v>
      </c>
      <c r="D294" s="851">
        <v>0</v>
      </c>
      <c r="E294" s="851">
        <v>0</v>
      </c>
      <c r="F294" s="851">
        <v>0</v>
      </c>
      <c r="G294" s="851">
        <v>0</v>
      </c>
      <c r="H294" s="851">
        <v>0</v>
      </c>
      <c r="I294" s="851">
        <v>0</v>
      </c>
      <c r="J294" s="851">
        <v>0</v>
      </c>
    </row>
    <row r="295" spans="1:10" x14ac:dyDescent="0.2">
      <c r="A295" s="853" t="s">
        <v>1022</v>
      </c>
      <c r="B295" s="853">
        <v>1023473377.71</v>
      </c>
      <c r="C295" s="853">
        <v>0</v>
      </c>
      <c r="D295" s="853">
        <v>58371000</v>
      </c>
      <c r="E295" s="853">
        <v>0</v>
      </c>
      <c r="F295" s="853">
        <v>0</v>
      </c>
      <c r="G295" s="853">
        <v>-637127914.03999996</v>
      </c>
      <c r="H295" s="853">
        <v>327974463.67000002</v>
      </c>
      <c r="I295" s="853">
        <v>60668492.329999998</v>
      </c>
      <c r="J295" s="853">
        <v>388642956</v>
      </c>
    </row>
    <row r="296" spans="1:10" x14ac:dyDescent="0.2">
      <c r="A296" s="853" t="s">
        <v>1023</v>
      </c>
      <c r="B296" s="853">
        <v>0</v>
      </c>
      <c r="C296" s="853">
        <v>0</v>
      </c>
      <c r="D296" s="853">
        <v>0</v>
      </c>
      <c r="E296" s="853">
        <v>0</v>
      </c>
      <c r="F296" s="853">
        <v>0</v>
      </c>
      <c r="G296" s="853">
        <v>0</v>
      </c>
      <c r="H296" s="853">
        <v>0</v>
      </c>
      <c r="I296" s="853">
        <v>0</v>
      </c>
      <c r="J296" s="853">
        <v>0</v>
      </c>
    </row>
    <row r="297" spans="1:10" x14ac:dyDescent="0.2">
      <c r="A297" s="853" t="s">
        <v>1024</v>
      </c>
      <c r="B297" s="853">
        <v>0</v>
      </c>
      <c r="C297" s="853">
        <v>0</v>
      </c>
      <c r="D297" s="853">
        <v>0</v>
      </c>
      <c r="E297" s="853">
        <v>0</v>
      </c>
      <c r="F297" s="853">
        <v>0</v>
      </c>
      <c r="G297" s="853">
        <v>0</v>
      </c>
      <c r="H297" s="853">
        <v>0</v>
      </c>
      <c r="I297" s="853">
        <v>0</v>
      </c>
      <c r="J297" s="853">
        <v>0</v>
      </c>
    </row>
    <row r="298" spans="1:10" x14ac:dyDescent="0.2">
      <c r="A298" s="850" t="s">
        <v>1268</v>
      </c>
      <c r="B298" s="851">
        <v>2022211.6</v>
      </c>
      <c r="C298" s="851">
        <v>0</v>
      </c>
      <c r="D298" s="851">
        <v>0</v>
      </c>
      <c r="E298" s="851">
        <v>0</v>
      </c>
      <c r="F298" s="851">
        <v>0</v>
      </c>
      <c r="G298" s="851">
        <v>0</v>
      </c>
      <c r="H298" s="851">
        <v>2022211.6</v>
      </c>
      <c r="I298" s="851">
        <v>242955.54</v>
      </c>
      <c r="J298" s="851">
        <v>2265167.14</v>
      </c>
    </row>
    <row r="299" spans="1:10" x14ac:dyDescent="0.2">
      <c r="A299" s="850" t="s">
        <v>1269</v>
      </c>
      <c r="B299" s="851">
        <v>273952.06</v>
      </c>
      <c r="C299" s="851">
        <v>0</v>
      </c>
      <c r="D299" s="851">
        <v>0</v>
      </c>
      <c r="E299" s="851">
        <v>0</v>
      </c>
      <c r="F299" s="851">
        <v>0</v>
      </c>
      <c r="G299" s="851">
        <v>0</v>
      </c>
      <c r="H299" s="851">
        <v>273952.06</v>
      </c>
      <c r="I299" s="851">
        <v>0</v>
      </c>
      <c r="J299" s="851">
        <v>273952.06</v>
      </c>
    </row>
    <row r="300" spans="1:10" x14ac:dyDescent="0.2">
      <c r="A300" s="850" t="s">
        <v>1270</v>
      </c>
      <c r="B300" s="851">
        <v>3255572.21</v>
      </c>
      <c r="C300" s="851">
        <v>0</v>
      </c>
      <c r="D300" s="851">
        <v>0</v>
      </c>
      <c r="E300" s="851">
        <v>0</v>
      </c>
      <c r="F300" s="851">
        <v>0</v>
      </c>
      <c r="G300" s="851">
        <v>0</v>
      </c>
      <c r="H300" s="851">
        <v>3255572.21</v>
      </c>
      <c r="I300" s="851">
        <v>478330.15</v>
      </c>
      <c r="J300" s="851">
        <v>3733902.36</v>
      </c>
    </row>
    <row r="301" spans="1:10" x14ac:dyDescent="0.2">
      <c r="A301" s="850" t="s">
        <v>1271</v>
      </c>
      <c r="B301" s="851">
        <v>0</v>
      </c>
      <c r="C301" s="851">
        <v>0</v>
      </c>
      <c r="D301" s="851">
        <v>0</v>
      </c>
      <c r="E301" s="851">
        <v>0</v>
      </c>
      <c r="F301" s="851">
        <v>0</v>
      </c>
      <c r="G301" s="851">
        <v>0</v>
      </c>
      <c r="H301" s="851">
        <v>0</v>
      </c>
      <c r="I301" s="851">
        <v>0</v>
      </c>
      <c r="J301" s="851">
        <v>0</v>
      </c>
    </row>
    <row r="302" spans="1:10" x14ac:dyDescent="0.2">
      <c r="A302" s="850" t="s">
        <v>1272</v>
      </c>
      <c r="B302" s="851">
        <v>0</v>
      </c>
      <c r="C302" s="851">
        <v>0</v>
      </c>
      <c r="D302" s="851">
        <v>0</v>
      </c>
      <c r="E302" s="851">
        <v>0</v>
      </c>
      <c r="F302" s="851">
        <v>0</v>
      </c>
      <c r="G302" s="851">
        <v>0</v>
      </c>
      <c r="H302" s="851">
        <v>0</v>
      </c>
      <c r="I302" s="851">
        <v>0</v>
      </c>
      <c r="J302" s="851">
        <v>0</v>
      </c>
    </row>
    <row r="303" spans="1:10" x14ac:dyDescent="0.2">
      <c r="A303" s="850" t="s">
        <v>1273</v>
      </c>
      <c r="B303" s="851">
        <v>108164.56</v>
      </c>
      <c r="C303" s="851">
        <v>0</v>
      </c>
      <c r="D303" s="851">
        <v>0</v>
      </c>
      <c r="E303" s="851">
        <v>0</v>
      </c>
      <c r="F303" s="851">
        <v>0</v>
      </c>
      <c r="G303" s="851">
        <v>0</v>
      </c>
      <c r="H303" s="851">
        <v>108164.56</v>
      </c>
      <c r="I303" s="851">
        <v>0</v>
      </c>
      <c r="J303" s="851">
        <v>108164.56</v>
      </c>
    </row>
    <row r="304" spans="1:10" x14ac:dyDescent="0.2">
      <c r="A304" s="850" t="s">
        <v>1274</v>
      </c>
      <c r="B304" s="851">
        <v>0</v>
      </c>
      <c r="C304" s="851">
        <v>0</v>
      </c>
      <c r="D304" s="851">
        <v>0</v>
      </c>
      <c r="E304" s="851">
        <v>0</v>
      </c>
      <c r="F304" s="851">
        <v>0</v>
      </c>
      <c r="G304" s="851">
        <v>0</v>
      </c>
      <c r="H304" s="851">
        <v>0</v>
      </c>
      <c r="I304" s="851">
        <v>0</v>
      </c>
      <c r="J304" s="851">
        <v>0</v>
      </c>
    </row>
    <row r="305" spans="1:10" x14ac:dyDescent="0.2">
      <c r="A305" s="853" t="s">
        <v>1025</v>
      </c>
      <c r="B305" s="853">
        <v>5659900.4299999997</v>
      </c>
      <c r="C305" s="853">
        <v>0</v>
      </c>
      <c r="D305" s="853">
        <v>0</v>
      </c>
      <c r="E305" s="853">
        <v>0</v>
      </c>
      <c r="F305" s="853">
        <v>0</v>
      </c>
      <c r="G305" s="853">
        <v>0</v>
      </c>
      <c r="H305" s="853">
        <v>5659900.4299999997</v>
      </c>
      <c r="I305" s="853">
        <v>721285.69</v>
      </c>
      <c r="J305" s="853">
        <v>6381186.1200000001</v>
      </c>
    </row>
    <row r="306" spans="1:10" ht="13.5" thickBot="1" x14ac:dyDescent="0.25">
      <c r="A306" s="854" t="s">
        <v>1275</v>
      </c>
      <c r="B306" s="854">
        <v>1029133278.14</v>
      </c>
      <c r="C306" s="854">
        <v>0</v>
      </c>
      <c r="D306" s="854">
        <v>58371000</v>
      </c>
      <c r="E306" s="854">
        <v>0</v>
      </c>
      <c r="F306" s="854">
        <v>0</v>
      </c>
      <c r="G306" s="854">
        <v>-637127914.03999996</v>
      </c>
      <c r="H306" s="854">
        <v>333634364.10000002</v>
      </c>
      <c r="I306" s="854">
        <v>61389778.020000003</v>
      </c>
      <c r="J306" s="854">
        <v>395024142.12</v>
      </c>
    </row>
    <row r="307" spans="1:10" ht="26.25" thickBot="1" x14ac:dyDescent="0.25">
      <c r="A307" s="846" t="s">
        <v>1007</v>
      </c>
      <c r="B307" s="847" t="s">
        <v>1012</v>
      </c>
      <c r="C307" s="847" t="s">
        <v>1013</v>
      </c>
      <c r="D307" s="847" t="s">
        <v>1014</v>
      </c>
      <c r="E307" s="847" t="s">
        <v>1015</v>
      </c>
      <c r="F307" s="847" t="s">
        <v>1016</v>
      </c>
      <c r="G307" s="847" t="s">
        <v>1017</v>
      </c>
      <c r="H307" s="847" t="s">
        <v>1002</v>
      </c>
      <c r="I307" s="847" t="s">
        <v>1003</v>
      </c>
      <c r="J307" s="847" t="s">
        <v>1004</v>
      </c>
    </row>
    <row r="308" spans="1:10" x14ac:dyDescent="0.2">
      <c r="A308" s="848" t="s">
        <v>1018</v>
      </c>
      <c r="B308" s="1110"/>
      <c r="C308" s="1111"/>
      <c r="D308" s="1111"/>
      <c r="E308" s="1111"/>
      <c r="F308" s="1111"/>
      <c r="G308" s="1111"/>
      <c r="H308" s="1111"/>
      <c r="I308" s="1111"/>
      <c r="J308" s="1111"/>
    </row>
    <row r="309" spans="1:10" x14ac:dyDescent="0.2">
      <c r="A309" s="855" t="s">
        <v>1276</v>
      </c>
      <c r="B309" s="1116"/>
      <c r="C309" s="1117"/>
      <c r="D309" s="1117"/>
      <c r="E309" s="1117"/>
      <c r="F309" s="1117"/>
      <c r="G309" s="1117"/>
      <c r="H309" s="1117"/>
      <c r="I309" s="1117"/>
      <c r="J309" s="1115"/>
    </row>
    <row r="310" spans="1:10" x14ac:dyDescent="0.2">
      <c r="A310" s="850" t="s">
        <v>1277</v>
      </c>
      <c r="B310" s="851">
        <v>0</v>
      </c>
      <c r="C310" s="851">
        <v>0</v>
      </c>
      <c r="D310" s="851">
        <v>0</v>
      </c>
      <c r="E310" s="851">
        <v>0</v>
      </c>
      <c r="F310" s="851">
        <v>0</v>
      </c>
      <c r="G310" s="851">
        <v>0</v>
      </c>
      <c r="H310" s="851">
        <v>0</v>
      </c>
      <c r="I310" s="851">
        <v>0</v>
      </c>
      <c r="J310" s="852">
        <v>0</v>
      </c>
    </row>
    <row r="311" spans="1:10" x14ac:dyDescent="0.2">
      <c r="A311" s="850" t="s">
        <v>1278</v>
      </c>
      <c r="B311" s="851">
        <v>0</v>
      </c>
      <c r="C311" s="851">
        <v>0</v>
      </c>
      <c r="D311" s="851">
        <v>0</v>
      </c>
      <c r="E311" s="851">
        <v>0</v>
      </c>
      <c r="F311" s="851">
        <v>0</v>
      </c>
      <c r="G311" s="851">
        <v>0</v>
      </c>
      <c r="H311" s="851">
        <v>0</v>
      </c>
      <c r="I311" s="851">
        <v>0</v>
      </c>
      <c r="J311" s="851">
        <v>0</v>
      </c>
    </row>
    <row r="312" spans="1:10" x14ac:dyDescent="0.2">
      <c r="A312" s="850" t="s">
        <v>1279</v>
      </c>
      <c r="B312" s="851">
        <v>0</v>
      </c>
      <c r="C312" s="851">
        <v>0</v>
      </c>
      <c r="D312" s="851">
        <v>0</v>
      </c>
      <c r="E312" s="851">
        <v>0</v>
      </c>
      <c r="F312" s="851">
        <v>0</v>
      </c>
      <c r="G312" s="851">
        <v>0</v>
      </c>
      <c r="H312" s="851">
        <v>0</v>
      </c>
      <c r="I312" s="851">
        <v>0</v>
      </c>
      <c r="J312" s="851">
        <v>0</v>
      </c>
    </row>
    <row r="313" spans="1:10" x14ac:dyDescent="0.2">
      <c r="A313" s="850" t="s">
        <v>1280</v>
      </c>
      <c r="B313" s="851">
        <v>0</v>
      </c>
      <c r="C313" s="851">
        <v>0</v>
      </c>
      <c r="D313" s="851">
        <v>0</v>
      </c>
      <c r="E313" s="851">
        <v>0</v>
      </c>
      <c r="F313" s="851">
        <v>0</v>
      </c>
      <c r="G313" s="851">
        <v>0</v>
      </c>
      <c r="H313" s="851">
        <v>0</v>
      </c>
      <c r="I313" s="851">
        <v>0</v>
      </c>
      <c r="J313" s="851">
        <v>0</v>
      </c>
    </row>
    <row r="314" spans="1:10" x14ac:dyDescent="0.2">
      <c r="A314" s="850" t="s">
        <v>1281</v>
      </c>
      <c r="B314" s="851">
        <v>0</v>
      </c>
      <c r="C314" s="851">
        <v>0</v>
      </c>
      <c r="D314" s="851">
        <v>0</v>
      </c>
      <c r="E314" s="851">
        <v>0</v>
      </c>
      <c r="F314" s="851">
        <v>0</v>
      </c>
      <c r="G314" s="851">
        <v>0</v>
      </c>
      <c r="H314" s="851">
        <v>0</v>
      </c>
      <c r="I314" s="851">
        <v>0</v>
      </c>
      <c r="J314" s="851">
        <v>0</v>
      </c>
    </row>
    <row r="315" spans="1:10" x14ac:dyDescent="0.2">
      <c r="A315" s="853" t="s">
        <v>1282</v>
      </c>
      <c r="B315" s="853">
        <v>0</v>
      </c>
      <c r="C315" s="853">
        <v>0</v>
      </c>
      <c r="D315" s="853">
        <v>0</v>
      </c>
      <c r="E315" s="853">
        <v>0</v>
      </c>
      <c r="F315" s="853">
        <v>0</v>
      </c>
      <c r="G315" s="853">
        <v>0</v>
      </c>
      <c r="H315" s="853">
        <v>0</v>
      </c>
      <c r="I315" s="853">
        <v>0</v>
      </c>
      <c r="J315" s="853">
        <v>0</v>
      </c>
    </row>
    <row r="316" spans="1:10" x14ac:dyDescent="0.2">
      <c r="A316" s="853" t="s">
        <v>1022</v>
      </c>
      <c r="B316" s="853">
        <v>0</v>
      </c>
      <c r="C316" s="853">
        <v>0</v>
      </c>
      <c r="D316" s="853">
        <v>0</v>
      </c>
      <c r="E316" s="853">
        <v>0</v>
      </c>
      <c r="F316" s="853">
        <v>0</v>
      </c>
      <c r="G316" s="853">
        <v>0</v>
      </c>
      <c r="H316" s="853">
        <v>0</v>
      </c>
      <c r="I316" s="853">
        <v>0</v>
      </c>
      <c r="J316" s="853">
        <v>0</v>
      </c>
    </row>
    <row r="317" spans="1:10" x14ac:dyDescent="0.2">
      <c r="A317" s="853" t="s">
        <v>1023</v>
      </c>
      <c r="B317" s="853">
        <v>0</v>
      </c>
      <c r="C317" s="853">
        <v>0</v>
      </c>
      <c r="D317" s="853">
        <v>0</v>
      </c>
      <c r="E317" s="853">
        <v>0</v>
      </c>
      <c r="F317" s="853">
        <v>0</v>
      </c>
      <c r="G317" s="853">
        <v>0</v>
      </c>
      <c r="H317" s="853">
        <v>0</v>
      </c>
      <c r="I317" s="853">
        <v>0</v>
      </c>
      <c r="J317" s="853">
        <v>0</v>
      </c>
    </row>
    <row r="318" spans="1:10" x14ac:dyDescent="0.2">
      <c r="A318" s="850" t="s">
        <v>1024</v>
      </c>
      <c r="B318" s="851">
        <v>0</v>
      </c>
      <c r="C318" s="851">
        <v>0</v>
      </c>
      <c r="D318" s="851">
        <v>0</v>
      </c>
      <c r="E318" s="851">
        <v>0</v>
      </c>
      <c r="F318" s="851">
        <v>0</v>
      </c>
      <c r="G318" s="851">
        <v>0</v>
      </c>
      <c r="H318" s="851">
        <v>0</v>
      </c>
      <c r="I318" s="851">
        <v>0</v>
      </c>
      <c r="J318" s="851">
        <v>0</v>
      </c>
    </row>
    <row r="319" spans="1:10" x14ac:dyDescent="0.2">
      <c r="A319" s="850" t="s">
        <v>1283</v>
      </c>
      <c r="B319" s="851">
        <v>886779.08</v>
      </c>
      <c r="C319" s="851">
        <v>0</v>
      </c>
      <c r="D319" s="851">
        <v>0</v>
      </c>
      <c r="E319" s="851">
        <v>0</v>
      </c>
      <c r="F319" s="851">
        <v>0</v>
      </c>
      <c r="G319" s="851">
        <v>0</v>
      </c>
      <c r="H319" s="851">
        <v>886779.08</v>
      </c>
      <c r="I319" s="851">
        <v>0</v>
      </c>
      <c r="J319" s="851">
        <v>886779.08</v>
      </c>
    </row>
    <row r="320" spans="1:10" x14ac:dyDescent="0.2">
      <c r="A320" s="850" t="s">
        <v>1284</v>
      </c>
      <c r="B320" s="851">
        <v>0</v>
      </c>
      <c r="C320" s="851">
        <v>0</v>
      </c>
      <c r="D320" s="851">
        <v>0</v>
      </c>
      <c r="E320" s="851">
        <v>0</v>
      </c>
      <c r="F320" s="851">
        <v>0</v>
      </c>
      <c r="G320" s="851">
        <v>0</v>
      </c>
      <c r="H320" s="851">
        <v>0</v>
      </c>
      <c r="I320" s="851">
        <v>0</v>
      </c>
      <c r="J320" s="851">
        <v>0</v>
      </c>
    </row>
    <row r="321" spans="1:10" x14ac:dyDescent="0.2">
      <c r="A321" s="850" t="s">
        <v>1285</v>
      </c>
      <c r="B321" s="851">
        <v>810839.03</v>
      </c>
      <c r="C321" s="851">
        <v>0</v>
      </c>
      <c r="D321" s="851">
        <v>0</v>
      </c>
      <c r="E321" s="851">
        <v>0</v>
      </c>
      <c r="F321" s="851">
        <v>0</v>
      </c>
      <c r="G321" s="851">
        <v>0</v>
      </c>
      <c r="H321" s="851">
        <v>810839.03</v>
      </c>
      <c r="I321" s="851">
        <v>0</v>
      </c>
      <c r="J321" s="851">
        <v>810839.03</v>
      </c>
    </row>
    <row r="322" spans="1:10" x14ac:dyDescent="0.2">
      <c r="A322" s="850" t="s">
        <v>1286</v>
      </c>
      <c r="B322" s="851">
        <v>712290.48</v>
      </c>
      <c r="C322" s="851">
        <v>0</v>
      </c>
      <c r="D322" s="851">
        <v>0</v>
      </c>
      <c r="E322" s="851">
        <v>0</v>
      </c>
      <c r="F322" s="851">
        <v>0</v>
      </c>
      <c r="G322" s="851">
        <v>0</v>
      </c>
      <c r="H322" s="851">
        <v>712290.48</v>
      </c>
      <c r="I322" s="851">
        <v>3135.06</v>
      </c>
      <c r="J322" s="851">
        <v>715425.54</v>
      </c>
    </row>
    <row r="323" spans="1:10" x14ac:dyDescent="0.2">
      <c r="A323" s="853" t="s">
        <v>1025</v>
      </c>
      <c r="B323" s="853">
        <v>2409908.59</v>
      </c>
      <c r="C323" s="853">
        <v>0</v>
      </c>
      <c r="D323" s="853">
        <v>0</v>
      </c>
      <c r="E323" s="853">
        <v>0</v>
      </c>
      <c r="F323" s="853">
        <v>0</v>
      </c>
      <c r="G323" s="853">
        <v>0</v>
      </c>
      <c r="H323" s="853">
        <v>2409908.59</v>
      </c>
      <c r="I323" s="853">
        <v>3135.06</v>
      </c>
      <c r="J323" s="853">
        <v>2413043.65</v>
      </c>
    </row>
    <row r="324" spans="1:10" x14ac:dyDescent="0.2">
      <c r="A324" s="854" t="s">
        <v>1287</v>
      </c>
      <c r="B324" s="854">
        <v>2409908.59</v>
      </c>
      <c r="C324" s="854">
        <v>0</v>
      </c>
      <c r="D324" s="854">
        <v>0</v>
      </c>
      <c r="E324" s="854">
        <v>0</v>
      </c>
      <c r="F324" s="854">
        <v>0</v>
      </c>
      <c r="G324" s="854">
        <v>0</v>
      </c>
      <c r="H324" s="854">
        <v>2409908.59</v>
      </c>
      <c r="I324" s="854">
        <v>3135.06</v>
      </c>
      <c r="J324" s="854">
        <v>2413043.65</v>
      </c>
    </row>
    <row r="325" spans="1:10" x14ac:dyDescent="0.2">
      <c r="A325" s="855" t="s">
        <v>1288</v>
      </c>
      <c r="B325" s="1116"/>
      <c r="C325" s="1117"/>
      <c r="D325" s="1117"/>
      <c r="E325" s="1117"/>
      <c r="F325" s="1117"/>
      <c r="G325" s="1117"/>
      <c r="H325" s="1117"/>
      <c r="I325" s="1117"/>
      <c r="J325" s="1115"/>
    </row>
    <row r="326" spans="1:10" x14ac:dyDescent="0.2">
      <c r="A326" s="850" t="s">
        <v>1289</v>
      </c>
      <c r="B326" s="851">
        <v>45770547.039999999</v>
      </c>
      <c r="C326" s="851">
        <v>0</v>
      </c>
      <c r="D326" s="851">
        <v>0</v>
      </c>
      <c r="E326" s="851">
        <v>0</v>
      </c>
      <c r="F326" s="851">
        <v>0</v>
      </c>
      <c r="G326" s="851">
        <v>-2000000</v>
      </c>
      <c r="H326" s="851">
        <v>43770547.039999999</v>
      </c>
      <c r="I326" s="851">
        <v>3357201.67</v>
      </c>
      <c r="J326" s="852">
        <v>47127748.710000001</v>
      </c>
    </row>
    <row r="327" spans="1:10" x14ac:dyDescent="0.2">
      <c r="A327" s="850" t="s">
        <v>1290</v>
      </c>
      <c r="B327" s="851">
        <v>0</v>
      </c>
      <c r="C327" s="851">
        <v>0</v>
      </c>
      <c r="D327" s="851">
        <v>0</v>
      </c>
      <c r="E327" s="851">
        <v>0</v>
      </c>
      <c r="F327" s="851">
        <v>0</v>
      </c>
      <c r="G327" s="851">
        <v>0</v>
      </c>
      <c r="H327" s="851">
        <v>0</v>
      </c>
      <c r="I327" s="851">
        <v>2429587.06</v>
      </c>
      <c r="J327" s="851">
        <v>2429587.06</v>
      </c>
    </row>
    <row r="328" spans="1:10" x14ac:dyDescent="0.2">
      <c r="A328" s="850" t="s">
        <v>1291</v>
      </c>
      <c r="B328" s="851">
        <v>0</v>
      </c>
      <c r="C328" s="851">
        <v>0</v>
      </c>
      <c r="D328" s="851">
        <v>0</v>
      </c>
      <c r="E328" s="851">
        <v>0</v>
      </c>
      <c r="F328" s="851">
        <v>0</v>
      </c>
      <c r="G328" s="851">
        <v>0</v>
      </c>
      <c r="H328" s="851">
        <v>0</v>
      </c>
      <c r="I328" s="851">
        <v>500</v>
      </c>
      <c r="J328" s="851">
        <v>500</v>
      </c>
    </row>
    <row r="329" spans="1:10" x14ac:dyDescent="0.2">
      <c r="A329" s="850" t="s">
        <v>1292</v>
      </c>
      <c r="B329" s="851">
        <v>0</v>
      </c>
      <c r="C329" s="851">
        <v>0</v>
      </c>
      <c r="D329" s="851">
        <v>0</v>
      </c>
      <c r="E329" s="851">
        <v>0</v>
      </c>
      <c r="F329" s="851">
        <v>0</v>
      </c>
      <c r="G329" s="851">
        <v>79530.69</v>
      </c>
      <c r="H329" s="851">
        <v>79530.69</v>
      </c>
      <c r="I329" s="851">
        <v>44000</v>
      </c>
      <c r="J329" s="851">
        <v>123530.69</v>
      </c>
    </row>
    <row r="330" spans="1:10" x14ac:dyDescent="0.2">
      <c r="A330" s="850" t="s">
        <v>1293</v>
      </c>
      <c r="B330" s="851">
        <v>0</v>
      </c>
      <c r="C330" s="851">
        <v>0</v>
      </c>
      <c r="D330" s="851">
        <v>0</v>
      </c>
      <c r="E330" s="851">
        <v>0</v>
      </c>
      <c r="F330" s="851">
        <v>0</v>
      </c>
      <c r="G330" s="851">
        <v>1085695.1599999999</v>
      </c>
      <c r="H330" s="851">
        <v>1085695.1599999999</v>
      </c>
      <c r="I330" s="851">
        <v>3615921.73</v>
      </c>
      <c r="J330" s="851">
        <v>4701616.8899999997</v>
      </c>
    </row>
    <row r="331" spans="1:10" x14ac:dyDescent="0.2">
      <c r="A331" s="850" t="s">
        <v>1294</v>
      </c>
      <c r="B331" s="851">
        <v>0</v>
      </c>
      <c r="C331" s="851">
        <v>0</v>
      </c>
      <c r="D331" s="851">
        <v>0</v>
      </c>
      <c r="E331" s="851">
        <v>0</v>
      </c>
      <c r="F331" s="851">
        <v>0</v>
      </c>
      <c r="G331" s="851">
        <v>78838922.760000005</v>
      </c>
      <c r="H331" s="851">
        <v>78838922.760000005</v>
      </c>
      <c r="I331" s="851">
        <v>14221441.859999999</v>
      </c>
      <c r="J331" s="851">
        <v>93060364.620000005</v>
      </c>
    </row>
    <row r="332" spans="1:10" x14ac:dyDescent="0.2">
      <c r="A332" s="850" t="s">
        <v>1295</v>
      </c>
      <c r="B332" s="851">
        <v>0</v>
      </c>
      <c r="C332" s="851">
        <v>0</v>
      </c>
      <c r="D332" s="851">
        <v>0</v>
      </c>
      <c r="E332" s="851">
        <v>0</v>
      </c>
      <c r="F332" s="851">
        <v>0</v>
      </c>
      <c r="G332" s="851">
        <v>0</v>
      </c>
      <c r="H332" s="851">
        <v>0</v>
      </c>
      <c r="I332" s="851">
        <v>0</v>
      </c>
      <c r="J332" s="851">
        <v>0</v>
      </c>
    </row>
    <row r="333" spans="1:10" x14ac:dyDescent="0.2">
      <c r="A333" s="850" t="s">
        <v>1296</v>
      </c>
      <c r="B333" s="851">
        <v>0</v>
      </c>
      <c r="C333" s="851">
        <v>0</v>
      </c>
      <c r="D333" s="851">
        <v>0</v>
      </c>
      <c r="E333" s="851">
        <v>0</v>
      </c>
      <c r="F333" s="851">
        <v>0</v>
      </c>
      <c r="G333" s="851">
        <v>45722457.07</v>
      </c>
      <c r="H333" s="851">
        <v>45722457.07</v>
      </c>
      <c r="I333" s="851">
        <v>5979117.75</v>
      </c>
      <c r="J333" s="851">
        <v>51701574.82</v>
      </c>
    </row>
    <row r="334" spans="1:10" x14ac:dyDescent="0.2">
      <c r="A334" s="850" t="s">
        <v>1297</v>
      </c>
      <c r="B334" s="851">
        <v>0</v>
      </c>
      <c r="C334" s="851">
        <v>0</v>
      </c>
      <c r="D334" s="851">
        <v>0</v>
      </c>
      <c r="E334" s="851">
        <v>0</v>
      </c>
      <c r="F334" s="851">
        <v>0</v>
      </c>
      <c r="G334" s="851">
        <v>366243816.44999999</v>
      </c>
      <c r="H334" s="851">
        <v>366243816.44999999</v>
      </c>
      <c r="I334" s="851">
        <v>1533946</v>
      </c>
      <c r="J334" s="851">
        <v>367777762.44999999</v>
      </c>
    </row>
    <row r="335" spans="1:10" x14ac:dyDescent="0.2">
      <c r="A335" s="850" t="s">
        <v>1298</v>
      </c>
      <c r="B335" s="851">
        <v>0</v>
      </c>
      <c r="C335" s="851">
        <v>0</v>
      </c>
      <c r="D335" s="851">
        <v>0</v>
      </c>
      <c r="E335" s="851">
        <v>0</v>
      </c>
      <c r="F335" s="851">
        <v>0</v>
      </c>
      <c r="G335" s="851">
        <v>0</v>
      </c>
      <c r="H335" s="851">
        <v>0</v>
      </c>
      <c r="I335" s="851">
        <v>0</v>
      </c>
      <c r="J335" s="851">
        <v>0</v>
      </c>
    </row>
    <row r="336" spans="1:10" x14ac:dyDescent="0.2">
      <c r="A336" s="850" t="s">
        <v>1299</v>
      </c>
      <c r="B336" s="851">
        <v>0</v>
      </c>
      <c r="C336" s="851">
        <v>0</v>
      </c>
      <c r="D336" s="851">
        <v>0</v>
      </c>
      <c r="E336" s="851">
        <v>0</v>
      </c>
      <c r="F336" s="851">
        <v>0</v>
      </c>
      <c r="G336" s="851">
        <v>146322717.75999999</v>
      </c>
      <c r="H336" s="851">
        <v>146322717.75999999</v>
      </c>
      <c r="I336" s="851">
        <v>612062</v>
      </c>
      <c r="J336" s="851">
        <v>146934779.75999999</v>
      </c>
    </row>
    <row r="337" spans="1:10" x14ac:dyDescent="0.2">
      <c r="A337" s="850" t="s">
        <v>1300</v>
      </c>
      <c r="B337" s="851">
        <v>0</v>
      </c>
      <c r="C337" s="851">
        <v>0</v>
      </c>
      <c r="D337" s="851">
        <v>0</v>
      </c>
      <c r="E337" s="851">
        <v>0</v>
      </c>
      <c r="F337" s="851">
        <v>0</v>
      </c>
      <c r="G337" s="851">
        <v>0</v>
      </c>
      <c r="H337" s="851">
        <v>0</v>
      </c>
      <c r="I337" s="851">
        <v>0</v>
      </c>
      <c r="J337" s="851">
        <v>0</v>
      </c>
    </row>
    <row r="338" spans="1:10" x14ac:dyDescent="0.2">
      <c r="A338" s="850" t="s">
        <v>1301</v>
      </c>
      <c r="B338" s="851">
        <v>54271882.229999997</v>
      </c>
      <c r="C338" s="851">
        <v>0</v>
      </c>
      <c r="D338" s="851">
        <v>6000000</v>
      </c>
      <c r="E338" s="851">
        <v>0</v>
      </c>
      <c r="F338" s="851">
        <v>0</v>
      </c>
      <c r="G338" s="851">
        <v>0</v>
      </c>
      <c r="H338" s="851">
        <v>48271882.229999997</v>
      </c>
      <c r="I338" s="851">
        <v>628662.74</v>
      </c>
      <c r="J338" s="851">
        <v>48900544.969999999</v>
      </c>
    </row>
    <row r="339" spans="1:10" x14ac:dyDescent="0.2">
      <c r="A339" s="850" t="s">
        <v>1302</v>
      </c>
      <c r="B339" s="851">
        <v>1040</v>
      </c>
      <c r="C339" s="851">
        <v>0</v>
      </c>
      <c r="D339" s="851">
        <v>0</v>
      </c>
      <c r="E339" s="851">
        <v>0</v>
      </c>
      <c r="F339" s="851">
        <v>0</v>
      </c>
      <c r="G339" s="851">
        <v>0</v>
      </c>
      <c r="H339" s="851">
        <v>1040</v>
      </c>
      <c r="I339" s="851">
        <v>0</v>
      </c>
      <c r="J339" s="851">
        <v>1040</v>
      </c>
    </row>
    <row r="340" spans="1:10" x14ac:dyDescent="0.2">
      <c r="A340" s="850" t="s">
        <v>1303</v>
      </c>
      <c r="B340" s="851">
        <v>0</v>
      </c>
      <c r="C340" s="851">
        <v>0</v>
      </c>
      <c r="D340" s="851">
        <v>0</v>
      </c>
      <c r="E340" s="851">
        <v>0</v>
      </c>
      <c r="F340" s="851">
        <v>0</v>
      </c>
      <c r="G340" s="851">
        <v>0</v>
      </c>
      <c r="H340" s="851">
        <v>0</v>
      </c>
      <c r="I340" s="851">
        <v>0</v>
      </c>
      <c r="J340" s="851">
        <v>0</v>
      </c>
    </row>
    <row r="341" spans="1:10" x14ac:dyDescent="0.2">
      <c r="A341" s="850" t="s">
        <v>1304</v>
      </c>
      <c r="B341" s="851">
        <v>104152.47</v>
      </c>
      <c r="C341" s="851">
        <v>0</v>
      </c>
      <c r="D341" s="851">
        <v>0</v>
      </c>
      <c r="E341" s="851">
        <v>0</v>
      </c>
      <c r="F341" s="851">
        <v>0</v>
      </c>
      <c r="G341" s="851">
        <v>0</v>
      </c>
      <c r="H341" s="851">
        <v>104152.47</v>
      </c>
      <c r="I341" s="851">
        <v>0</v>
      </c>
      <c r="J341" s="851">
        <v>104152.47</v>
      </c>
    </row>
    <row r="342" spans="1:10" x14ac:dyDescent="0.2">
      <c r="A342" s="853" t="s">
        <v>1022</v>
      </c>
      <c r="B342" s="853">
        <v>100147621.73999999</v>
      </c>
      <c r="C342" s="853">
        <v>0</v>
      </c>
      <c r="D342" s="853">
        <v>6000000</v>
      </c>
      <c r="E342" s="853">
        <v>0</v>
      </c>
      <c r="F342" s="853">
        <v>0</v>
      </c>
      <c r="G342" s="853">
        <v>636293139.88999999</v>
      </c>
      <c r="H342" s="853">
        <v>730440761.63</v>
      </c>
      <c r="I342" s="853">
        <v>32422440.809999999</v>
      </c>
      <c r="J342" s="853">
        <v>762863202.44000006</v>
      </c>
    </row>
    <row r="343" spans="1:10" x14ac:dyDescent="0.2">
      <c r="A343" s="853" t="s">
        <v>1023</v>
      </c>
      <c r="B343" s="853">
        <v>0</v>
      </c>
      <c r="C343" s="853">
        <v>0</v>
      </c>
      <c r="D343" s="853">
        <v>0</v>
      </c>
      <c r="E343" s="853">
        <v>0</v>
      </c>
      <c r="F343" s="853">
        <v>0</v>
      </c>
      <c r="G343" s="853">
        <v>0</v>
      </c>
      <c r="H343" s="853">
        <v>0</v>
      </c>
      <c r="I343" s="853">
        <v>0</v>
      </c>
      <c r="J343" s="853">
        <v>0</v>
      </c>
    </row>
    <row r="344" spans="1:10" x14ac:dyDescent="0.2">
      <c r="A344" s="853" t="s">
        <v>1024</v>
      </c>
      <c r="B344" s="853">
        <v>0</v>
      </c>
      <c r="C344" s="853">
        <v>0</v>
      </c>
      <c r="D344" s="853">
        <v>0</v>
      </c>
      <c r="E344" s="853">
        <v>0</v>
      </c>
      <c r="F344" s="853">
        <v>0</v>
      </c>
      <c r="G344" s="853">
        <v>0</v>
      </c>
      <c r="H344" s="853">
        <v>0</v>
      </c>
      <c r="I344" s="853">
        <v>0</v>
      </c>
      <c r="J344" s="853">
        <v>0</v>
      </c>
    </row>
    <row r="345" spans="1:10" x14ac:dyDescent="0.2">
      <c r="A345" s="850" t="s">
        <v>1305</v>
      </c>
      <c r="B345" s="851">
        <v>0</v>
      </c>
      <c r="C345" s="851">
        <v>0</v>
      </c>
      <c r="D345" s="851">
        <v>0</v>
      </c>
      <c r="E345" s="851">
        <v>0</v>
      </c>
      <c r="F345" s="851">
        <v>0</v>
      </c>
      <c r="G345" s="851">
        <v>0</v>
      </c>
      <c r="H345" s="851">
        <v>0</v>
      </c>
      <c r="I345" s="851">
        <v>0</v>
      </c>
      <c r="J345" s="851">
        <v>0</v>
      </c>
    </row>
    <row r="346" spans="1:10" x14ac:dyDescent="0.2">
      <c r="A346" s="850" t="s">
        <v>1306</v>
      </c>
      <c r="B346" s="851">
        <v>4913.33</v>
      </c>
      <c r="C346" s="851">
        <v>0</v>
      </c>
      <c r="D346" s="851">
        <v>0</v>
      </c>
      <c r="E346" s="851">
        <v>0</v>
      </c>
      <c r="F346" s="851">
        <v>0</v>
      </c>
      <c r="G346" s="851">
        <v>0</v>
      </c>
      <c r="H346" s="851">
        <v>4913.33</v>
      </c>
      <c r="I346" s="851">
        <v>0</v>
      </c>
      <c r="J346" s="851">
        <v>4913.33</v>
      </c>
    </row>
    <row r="347" spans="1:10" x14ac:dyDescent="0.2">
      <c r="A347" s="853" t="s">
        <v>1025</v>
      </c>
      <c r="B347" s="853">
        <v>4913.33</v>
      </c>
      <c r="C347" s="853">
        <v>0</v>
      </c>
      <c r="D347" s="853">
        <v>0</v>
      </c>
      <c r="E347" s="853">
        <v>0</v>
      </c>
      <c r="F347" s="853">
        <v>0</v>
      </c>
      <c r="G347" s="853">
        <v>0</v>
      </c>
      <c r="H347" s="853">
        <v>4913.33</v>
      </c>
      <c r="I347" s="853">
        <v>0</v>
      </c>
      <c r="J347" s="853">
        <v>4913.33</v>
      </c>
    </row>
    <row r="348" spans="1:10" x14ac:dyDescent="0.2">
      <c r="A348" s="854" t="s">
        <v>1307</v>
      </c>
      <c r="B348" s="854">
        <v>100152535.06999999</v>
      </c>
      <c r="C348" s="854">
        <v>0</v>
      </c>
      <c r="D348" s="854">
        <v>6000000</v>
      </c>
      <c r="E348" s="854">
        <v>0</v>
      </c>
      <c r="F348" s="854">
        <v>0</v>
      </c>
      <c r="G348" s="854">
        <v>636293139.88999999</v>
      </c>
      <c r="H348" s="854">
        <v>730445674.96000004</v>
      </c>
      <c r="I348" s="854">
        <v>32422440.809999999</v>
      </c>
      <c r="J348" s="854">
        <v>762868115.76999998</v>
      </c>
    </row>
    <row r="349" spans="1:10" x14ac:dyDescent="0.2">
      <c r="A349" s="855" t="s">
        <v>1308</v>
      </c>
      <c r="B349" s="1116"/>
      <c r="C349" s="1117"/>
      <c r="D349" s="1117"/>
      <c r="E349" s="1117"/>
      <c r="F349" s="1117"/>
      <c r="G349" s="1117"/>
      <c r="H349" s="1117"/>
      <c r="I349" s="1117"/>
      <c r="J349" s="1115"/>
    </row>
    <row r="350" spans="1:10" x14ac:dyDescent="0.2">
      <c r="A350" s="850" t="s">
        <v>1309</v>
      </c>
      <c r="B350" s="851">
        <v>359828630.30000001</v>
      </c>
      <c r="C350" s="851">
        <v>0</v>
      </c>
      <c r="D350" s="851">
        <v>278100000</v>
      </c>
      <c r="E350" s="851">
        <v>0</v>
      </c>
      <c r="F350" s="851">
        <v>0</v>
      </c>
      <c r="G350" s="851">
        <v>23018267.84</v>
      </c>
      <c r="H350" s="851">
        <v>104746898.14</v>
      </c>
      <c r="I350" s="851">
        <v>6353271.1500000004</v>
      </c>
      <c r="J350" s="852">
        <v>111100169.29000001</v>
      </c>
    </row>
    <row r="351" spans="1:10" x14ac:dyDescent="0.2">
      <c r="A351" s="850" t="s">
        <v>1310</v>
      </c>
      <c r="B351" s="851">
        <v>8196461.4699999997</v>
      </c>
      <c r="C351" s="851">
        <v>0</v>
      </c>
      <c r="D351" s="851">
        <v>0</v>
      </c>
      <c r="E351" s="851">
        <v>0</v>
      </c>
      <c r="F351" s="851">
        <v>0</v>
      </c>
      <c r="G351" s="851">
        <v>0</v>
      </c>
      <c r="H351" s="851">
        <v>8196461.4699999997</v>
      </c>
      <c r="I351" s="851">
        <v>1976882.05</v>
      </c>
      <c r="J351" s="851">
        <v>10173343.52</v>
      </c>
    </row>
    <row r="352" spans="1:10" x14ac:dyDescent="0.2">
      <c r="A352" s="850" t="s">
        <v>1311</v>
      </c>
      <c r="B352" s="851">
        <v>13255880.34</v>
      </c>
      <c r="C352" s="851">
        <v>0</v>
      </c>
      <c r="D352" s="851">
        <v>0</v>
      </c>
      <c r="E352" s="851">
        <v>0</v>
      </c>
      <c r="F352" s="851">
        <v>0</v>
      </c>
      <c r="G352" s="851">
        <v>0</v>
      </c>
      <c r="H352" s="851">
        <v>13255880.34</v>
      </c>
      <c r="I352" s="851">
        <v>152009.49</v>
      </c>
      <c r="J352" s="851">
        <v>13407889.83</v>
      </c>
    </row>
    <row r="353" spans="1:10" x14ac:dyDescent="0.2">
      <c r="A353" s="850" t="s">
        <v>1312</v>
      </c>
      <c r="B353" s="851">
        <v>25346230.059999999</v>
      </c>
      <c r="C353" s="851">
        <v>0</v>
      </c>
      <c r="D353" s="851">
        <v>0</v>
      </c>
      <c r="E353" s="851">
        <v>0</v>
      </c>
      <c r="F353" s="851">
        <v>0</v>
      </c>
      <c r="G353" s="851">
        <v>0</v>
      </c>
      <c r="H353" s="851">
        <v>25346230.059999999</v>
      </c>
      <c r="I353" s="851">
        <v>360531.39</v>
      </c>
      <c r="J353" s="851">
        <v>25706761.449999999</v>
      </c>
    </row>
    <row r="354" spans="1:10" x14ac:dyDescent="0.2">
      <c r="A354" s="850" t="s">
        <v>1313</v>
      </c>
      <c r="B354" s="851">
        <v>1896475.28</v>
      </c>
      <c r="C354" s="851">
        <v>0</v>
      </c>
      <c r="D354" s="851">
        <v>0</v>
      </c>
      <c r="E354" s="851">
        <v>0</v>
      </c>
      <c r="F354" s="851">
        <v>0</v>
      </c>
      <c r="G354" s="851">
        <v>0</v>
      </c>
      <c r="H354" s="851">
        <v>1896475.28</v>
      </c>
      <c r="I354" s="851">
        <v>78160.39</v>
      </c>
      <c r="J354" s="851">
        <v>1974635.67</v>
      </c>
    </row>
    <row r="355" spans="1:10" x14ac:dyDescent="0.2">
      <c r="A355" s="853" t="s">
        <v>1022</v>
      </c>
      <c r="B355" s="853">
        <v>408523677.44999999</v>
      </c>
      <c r="C355" s="853">
        <v>0</v>
      </c>
      <c r="D355" s="853">
        <v>278100000</v>
      </c>
      <c r="E355" s="853">
        <v>0</v>
      </c>
      <c r="F355" s="853">
        <v>0</v>
      </c>
      <c r="G355" s="853">
        <v>23018267.84</v>
      </c>
      <c r="H355" s="853">
        <v>153441945.28999999</v>
      </c>
      <c r="I355" s="853">
        <v>8920854.4700000007</v>
      </c>
      <c r="J355" s="853">
        <v>162362799.75999999</v>
      </c>
    </row>
    <row r="356" spans="1:10" x14ac:dyDescent="0.2">
      <c r="A356" s="853" t="s">
        <v>1023</v>
      </c>
      <c r="B356" s="853">
        <v>0</v>
      </c>
      <c r="C356" s="853">
        <v>0</v>
      </c>
      <c r="D356" s="853">
        <v>0</v>
      </c>
      <c r="E356" s="853">
        <v>0</v>
      </c>
      <c r="F356" s="853">
        <v>0</v>
      </c>
      <c r="G356" s="853">
        <v>0</v>
      </c>
      <c r="H356" s="853">
        <v>0</v>
      </c>
      <c r="I356" s="853">
        <v>0</v>
      </c>
      <c r="J356" s="853">
        <v>0</v>
      </c>
    </row>
    <row r="357" spans="1:10" x14ac:dyDescent="0.2">
      <c r="A357" s="853" t="s">
        <v>1024</v>
      </c>
      <c r="B357" s="853">
        <v>0</v>
      </c>
      <c r="C357" s="853">
        <v>0</v>
      </c>
      <c r="D357" s="853">
        <v>0</v>
      </c>
      <c r="E357" s="853">
        <v>0</v>
      </c>
      <c r="F357" s="853">
        <v>0</v>
      </c>
      <c r="G357" s="853">
        <v>0</v>
      </c>
      <c r="H357" s="853">
        <v>0</v>
      </c>
      <c r="I357" s="853">
        <v>0</v>
      </c>
      <c r="J357" s="853">
        <v>0</v>
      </c>
    </row>
    <row r="358" spans="1:10" x14ac:dyDescent="0.2">
      <c r="A358" s="850" t="s">
        <v>1314</v>
      </c>
      <c r="B358" s="851">
        <v>24222.54</v>
      </c>
      <c r="C358" s="851">
        <v>0</v>
      </c>
      <c r="D358" s="851">
        <v>0</v>
      </c>
      <c r="E358" s="851">
        <v>0</v>
      </c>
      <c r="F358" s="851">
        <v>0</v>
      </c>
      <c r="G358" s="851">
        <v>0</v>
      </c>
      <c r="H358" s="851">
        <v>24222.54</v>
      </c>
      <c r="I358" s="851">
        <v>5726.06</v>
      </c>
      <c r="J358" s="851">
        <v>29948.6</v>
      </c>
    </row>
    <row r="359" spans="1:10" x14ac:dyDescent="0.2">
      <c r="A359" s="850" t="s">
        <v>1315</v>
      </c>
      <c r="B359" s="851">
        <v>1029051.45</v>
      </c>
      <c r="C359" s="851">
        <v>0</v>
      </c>
      <c r="D359" s="851">
        <v>0</v>
      </c>
      <c r="E359" s="851">
        <v>0</v>
      </c>
      <c r="F359" s="851">
        <v>0</v>
      </c>
      <c r="G359" s="851">
        <v>0</v>
      </c>
      <c r="H359" s="851">
        <v>1029051.45</v>
      </c>
      <c r="I359" s="851">
        <v>9380.44</v>
      </c>
      <c r="J359" s="851">
        <v>1038431.89</v>
      </c>
    </row>
    <row r="360" spans="1:10" x14ac:dyDescent="0.2">
      <c r="A360" s="850" t="s">
        <v>1316</v>
      </c>
      <c r="B360" s="851">
        <v>6690108.29</v>
      </c>
      <c r="C360" s="851">
        <v>0</v>
      </c>
      <c r="D360" s="851">
        <v>0</v>
      </c>
      <c r="E360" s="851">
        <v>0</v>
      </c>
      <c r="F360" s="851">
        <v>0</v>
      </c>
      <c r="G360" s="851">
        <v>0</v>
      </c>
      <c r="H360" s="851">
        <v>6690108.29</v>
      </c>
      <c r="I360" s="851">
        <v>959732.17</v>
      </c>
      <c r="J360" s="851">
        <v>7649840.46</v>
      </c>
    </row>
    <row r="361" spans="1:10" x14ac:dyDescent="0.2">
      <c r="A361" s="850" t="s">
        <v>1317</v>
      </c>
      <c r="B361" s="851">
        <v>3530869.32</v>
      </c>
      <c r="C361" s="851">
        <v>0</v>
      </c>
      <c r="D361" s="851">
        <v>0</v>
      </c>
      <c r="E361" s="851">
        <v>1362427</v>
      </c>
      <c r="F361" s="851">
        <v>0</v>
      </c>
      <c r="G361" s="851">
        <v>0</v>
      </c>
      <c r="H361" s="851">
        <v>2168442.3199999998</v>
      </c>
      <c r="I361" s="851">
        <v>1385621.25</v>
      </c>
      <c r="J361" s="851">
        <v>3554063.57</v>
      </c>
    </row>
    <row r="362" spans="1:10" x14ac:dyDescent="0.2">
      <c r="A362" s="853" t="s">
        <v>1025</v>
      </c>
      <c r="B362" s="853">
        <v>11274251.6</v>
      </c>
      <c r="C362" s="853">
        <v>0</v>
      </c>
      <c r="D362" s="853">
        <v>0</v>
      </c>
      <c r="E362" s="853">
        <v>1362427</v>
      </c>
      <c r="F362" s="853">
        <v>0</v>
      </c>
      <c r="G362" s="853">
        <v>0</v>
      </c>
      <c r="H362" s="853">
        <v>9911824.5999999996</v>
      </c>
      <c r="I362" s="853">
        <v>2360459.92</v>
      </c>
      <c r="J362" s="853">
        <v>12272284.52</v>
      </c>
    </row>
    <row r="363" spans="1:10" x14ac:dyDescent="0.2">
      <c r="A363" s="854" t="s">
        <v>1318</v>
      </c>
      <c r="B363" s="854">
        <v>419797929.05000001</v>
      </c>
      <c r="C363" s="854">
        <v>0</v>
      </c>
      <c r="D363" s="854">
        <v>278100000</v>
      </c>
      <c r="E363" s="854">
        <v>1362427</v>
      </c>
      <c r="F363" s="854">
        <v>0</v>
      </c>
      <c r="G363" s="854">
        <v>23018267.84</v>
      </c>
      <c r="H363" s="854">
        <v>163353769.88999999</v>
      </c>
      <c r="I363" s="854">
        <v>11281314.390000001</v>
      </c>
      <c r="J363" s="854">
        <v>174635084.28</v>
      </c>
    </row>
    <row r="364" spans="1:10" x14ac:dyDescent="0.2">
      <c r="A364" s="1118" t="s">
        <v>1319</v>
      </c>
      <c r="B364" s="1116"/>
      <c r="C364" s="1116"/>
      <c r="D364" s="1116"/>
      <c r="E364" s="1116"/>
      <c r="F364" s="1116"/>
      <c r="G364" s="1116"/>
      <c r="H364" s="1116"/>
      <c r="I364" s="1116"/>
      <c r="J364" s="1119"/>
    </row>
    <row r="365" spans="1:10" x14ac:dyDescent="0.2">
      <c r="A365" s="855" t="s">
        <v>1320</v>
      </c>
      <c r="B365" s="1116"/>
      <c r="C365" s="1117"/>
      <c r="D365" s="1117"/>
      <c r="E365" s="1117"/>
      <c r="F365" s="1117"/>
      <c r="G365" s="1117"/>
      <c r="H365" s="1117"/>
      <c r="I365" s="1117"/>
      <c r="J365" s="1120"/>
    </row>
    <row r="366" spans="1:10" x14ac:dyDescent="0.2">
      <c r="A366" s="850" t="s">
        <v>1321</v>
      </c>
      <c r="B366" s="851">
        <v>313179.96000000002</v>
      </c>
      <c r="C366" s="851">
        <v>0</v>
      </c>
      <c r="D366" s="851">
        <v>9000</v>
      </c>
      <c r="E366" s="851">
        <v>41404.21</v>
      </c>
      <c r="F366" s="851">
        <v>0</v>
      </c>
      <c r="G366" s="851">
        <v>0</v>
      </c>
      <c r="H366" s="851">
        <v>262775.75</v>
      </c>
      <c r="I366" s="851">
        <v>0</v>
      </c>
      <c r="J366" s="852">
        <v>262775.75</v>
      </c>
    </row>
    <row r="367" spans="1:10" x14ac:dyDescent="0.2">
      <c r="A367" s="850" t="s">
        <v>1322</v>
      </c>
      <c r="B367" s="851">
        <v>0</v>
      </c>
      <c r="C367" s="851">
        <v>0</v>
      </c>
      <c r="D367" s="851">
        <v>0</v>
      </c>
      <c r="E367" s="851">
        <v>0</v>
      </c>
      <c r="F367" s="851">
        <v>0</v>
      </c>
      <c r="G367" s="851">
        <v>0</v>
      </c>
      <c r="H367" s="851">
        <v>0</v>
      </c>
      <c r="I367" s="851">
        <v>0</v>
      </c>
      <c r="J367" s="851">
        <v>0</v>
      </c>
    </row>
    <row r="368" spans="1:10" x14ac:dyDescent="0.2">
      <c r="A368" s="850" t="s">
        <v>1323</v>
      </c>
      <c r="B368" s="851">
        <v>0</v>
      </c>
      <c r="C368" s="851">
        <v>0</v>
      </c>
      <c r="D368" s="851">
        <v>0</v>
      </c>
      <c r="E368" s="851">
        <v>0</v>
      </c>
      <c r="F368" s="851">
        <v>0</v>
      </c>
      <c r="G368" s="851">
        <v>0</v>
      </c>
      <c r="H368" s="851">
        <v>0</v>
      </c>
      <c r="I368" s="851">
        <v>0</v>
      </c>
      <c r="J368" s="851">
        <v>0</v>
      </c>
    </row>
    <row r="369" spans="1:10" x14ac:dyDescent="0.2">
      <c r="A369" s="850" t="s">
        <v>1324</v>
      </c>
      <c r="B369" s="851">
        <v>5507391.0700000003</v>
      </c>
      <c r="C369" s="851">
        <v>0</v>
      </c>
      <c r="D369" s="851">
        <v>0</v>
      </c>
      <c r="E369" s="851">
        <v>0</v>
      </c>
      <c r="F369" s="851">
        <v>0</v>
      </c>
      <c r="G369" s="851">
        <v>0</v>
      </c>
      <c r="H369" s="851">
        <v>5507391.0700000003</v>
      </c>
      <c r="I369" s="851">
        <v>7548.35</v>
      </c>
      <c r="J369" s="851">
        <v>5514939.4199999999</v>
      </c>
    </row>
    <row r="370" spans="1:10" x14ac:dyDescent="0.2">
      <c r="A370" s="850" t="s">
        <v>1325</v>
      </c>
      <c r="B370" s="851">
        <v>0</v>
      </c>
      <c r="C370" s="851">
        <v>0</v>
      </c>
      <c r="D370" s="851">
        <v>0</v>
      </c>
      <c r="E370" s="851">
        <v>0</v>
      </c>
      <c r="F370" s="851">
        <v>0</v>
      </c>
      <c r="G370" s="851">
        <v>0</v>
      </c>
      <c r="H370" s="851">
        <v>0</v>
      </c>
      <c r="I370" s="851">
        <v>0</v>
      </c>
      <c r="J370" s="851">
        <v>0</v>
      </c>
    </row>
    <row r="371" spans="1:10" x14ac:dyDescent="0.2">
      <c r="A371" s="850" t="s">
        <v>1326</v>
      </c>
      <c r="B371" s="851">
        <v>171287.45</v>
      </c>
      <c r="C371" s="851">
        <v>0</v>
      </c>
      <c r="D371" s="851">
        <v>0</v>
      </c>
      <c r="E371" s="851">
        <v>0</v>
      </c>
      <c r="F371" s="851">
        <v>0</v>
      </c>
      <c r="G371" s="851">
        <v>0</v>
      </c>
      <c r="H371" s="851">
        <v>171287.45</v>
      </c>
      <c r="I371" s="851">
        <v>8504.9599999999991</v>
      </c>
      <c r="J371" s="851">
        <v>179792.41</v>
      </c>
    </row>
    <row r="372" spans="1:10" x14ac:dyDescent="0.2">
      <c r="A372" s="850" t="s">
        <v>1327</v>
      </c>
      <c r="B372" s="851">
        <v>2075655.7</v>
      </c>
      <c r="C372" s="851">
        <v>0</v>
      </c>
      <c r="D372" s="851">
        <v>0</v>
      </c>
      <c r="E372" s="851">
        <v>0</v>
      </c>
      <c r="F372" s="851">
        <v>0</v>
      </c>
      <c r="G372" s="851">
        <v>0</v>
      </c>
      <c r="H372" s="851">
        <v>2075655.7</v>
      </c>
      <c r="I372" s="851">
        <v>10540.75</v>
      </c>
      <c r="J372" s="851">
        <v>2086196.45</v>
      </c>
    </row>
    <row r="373" spans="1:10" x14ac:dyDescent="0.2">
      <c r="A373" s="850" t="s">
        <v>1328</v>
      </c>
      <c r="B373" s="851">
        <v>1040371.13</v>
      </c>
      <c r="C373" s="851">
        <v>0</v>
      </c>
      <c r="D373" s="851">
        <v>0</v>
      </c>
      <c r="E373" s="851">
        <v>0</v>
      </c>
      <c r="F373" s="851">
        <v>0</v>
      </c>
      <c r="G373" s="851">
        <v>-1040371.13</v>
      </c>
      <c r="H373" s="851">
        <v>0</v>
      </c>
      <c r="I373" s="851">
        <v>0.67</v>
      </c>
      <c r="J373" s="851">
        <v>0.67</v>
      </c>
    </row>
    <row r="374" spans="1:10" x14ac:dyDescent="0.2">
      <c r="A374" s="853" t="s">
        <v>1022</v>
      </c>
      <c r="B374" s="853">
        <v>9107885.3100000005</v>
      </c>
      <c r="C374" s="853">
        <v>0</v>
      </c>
      <c r="D374" s="853">
        <v>9000</v>
      </c>
      <c r="E374" s="853">
        <v>41404.21</v>
      </c>
      <c r="F374" s="853">
        <v>0</v>
      </c>
      <c r="G374" s="853">
        <v>-1040371.13</v>
      </c>
      <c r="H374" s="853">
        <v>8017109.9699999997</v>
      </c>
      <c r="I374" s="853">
        <v>26594.73</v>
      </c>
      <c r="J374" s="853">
        <v>8043704.7000000002</v>
      </c>
    </row>
    <row r="375" spans="1:10" x14ac:dyDescent="0.2">
      <c r="A375" s="850" t="s">
        <v>1329</v>
      </c>
      <c r="B375" s="851">
        <v>35810982.210000001</v>
      </c>
      <c r="C375" s="851">
        <v>0</v>
      </c>
      <c r="D375" s="851">
        <v>0</v>
      </c>
      <c r="E375" s="851">
        <v>0</v>
      </c>
      <c r="F375" s="851">
        <v>0</v>
      </c>
      <c r="G375" s="851">
        <v>0</v>
      </c>
      <c r="H375" s="851">
        <v>35810982.210000001</v>
      </c>
      <c r="I375" s="851">
        <v>46615318.100000001</v>
      </c>
      <c r="J375" s="851">
        <v>82426300.310000002</v>
      </c>
    </row>
    <row r="376" spans="1:10" x14ac:dyDescent="0.2">
      <c r="A376" s="850" t="s">
        <v>1330</v>
      </c>
      <c r="B376" s="851">
        <v>0</v>
      </c>
      <c r="C376" s="851">
        <v>0</v>
      </c>
      <c r="D376" s="851">
        <v>0</v>
      </c>
      <c r="E376" s="851">
        <v>0</v>
      </c>
      <c r="F376" s="851">
        <v>0</v>
      </c>
      <c r="G376" s="851">
        <v>0</v>
      </c>
      <c r="H376" s="851">
        <v>0</v>
      </c>
      <c r="I376" s="851">
        <v>0</v>
      </c>
      <c r="J376" s="851">
        <v>0</v>
      </c>
    </row>
    <row r="377" spans="1:10" x14ac:dyDescent="0.2">
      <c r="A377" s="853" t="s">
        <v>1023</v>
      </c>
      <c r="B377" s="853">
        <v>35810982.210000001</v>
      </c>
      <c r="C377" s="853">
        <v>0</v>
      </c>
      <c r="D377" s="853">
        <v>0</v>
      </c>
      <c r="E377" s="853">
        <v>0</v>
      </c>
      <c r="F377" s="853">
        <v>0</v>
      </c>
      <c r="G377" s="853">
        <v>0</v>
      </c>
      <c r="H377" s="853">
        <v>35810982.210000001</v>
      </c>
      <c r="I377" s="853">
        <v>46615318.100000001</v>
      </c>
      <c r="J377" s="853">
        <v>82426300.310000002</v>
      </c>
    </row>
    <row r="378" spans="1:10" x14ac:dyDescent="0.2">
      <c r="A378" s="853" t="s">
        <v>1024</v>
      </c>
      <c r="B378" s="853">
        <v>0</v>
      </c>
      <c r="C378" s="853">
        <v>0</v>
      </c>
      <c r="D378" s="853">
        <v>0</v>
      </c>
      <c r="E378" s="853">
        <v>0</v>
      </c>
      <c r="F378" s="853">
        <v>0</v>
      </c>
      <c r="G378" s="853">
        <v>0</v>
      </c>
      <c r="H378" s="853">
        <v>0</v>
      </c>
      <c r="I378" s="853">
        <v>0</v>
      </c>
      <c r="J378" s="853">
        <v>0</v>
      </c>
    </row>
    <row r="379" spans="1:10" x14ac:dyDescent="0.2">
      <c r="A379" s="850" t="s">
        <v>1331</v>
      </c>
      <c r="B379" s="851">
        <v>100791744.52</v>
      </c>
      <c r="C379" s="851">
        <v>0</v>
      </c>
      <c r="D379" s="851">
        <v>100791000</v>
      </c>
      <c r="E379" s="851">
        <v>0</v>
      </c>
      <c r="F379" s="851">
        <v>0</v>
      </c>
      <c r="G379" s="851">
        <v>0</v>
      </c>
      <c r="H379" s="851">
        <v>744.52</v>
      </c>
      <c r="I379" s="851">
        <v>0</v>
      </c>
      <c r="J379" s="851">
        <v>744.52</v>
      </c>
    </row>
    <row r="380" spans="1:10" x14ac:dyDescent="0.2">
      <c r="A380" s="850" t="s">
        <v>1332</v>
      </c>
      <c r="B380" s="851">
        <v>0</v>
      </c>
      <c r="C380" s="851">
        <v>0</v>
      </c>
      <c r="D380" s="851">
        <v>0</v>
      </c>
      <c r="E380" s="851">
        <v>0</v>
      </c>
      <c r="F380" s="851">
        <v>0</v>
      </c>
      <c r="G380" s="851">
        <v>0</v>
      </c>
      <c r="H380" s="851">
        <v>0</v>
      </c>
      <c r="I380" s="851">
        <v>390</v>
      </c>
      <c r="J380" s="851">
        <v>390</v>
      </c>
    </row>
    <row r="381" spans="1:10" x14ac:dyDescent="0.2">
      <c r="A381" s="853" t="s">
        <v>1025</v>
      </c>
      <c r="B381" s="853">
        <v>100791744.52</v>
      </c>
      <c r="C381" s="853">
        <v>0</v>
      </c>
      <c r="D381" s="853">
        <v>100791000</v>
      </c>
      <c r="E381" s="853">
        <v>0</v>
      </c>
      <c r="F381" s="853">
        <v>0</v>
      </c>
      <c r="G381" s="853">
        <v>0</v>
      </c>
      <c r="H381" s="853">
        <v>744.52</v>
      </c>
      <c r="I381" s="853">
        <v>390</v>
      </c>
      <c r="J381" s="853">
        <v>1134.52</v>
      </c>
    </row>
    <row r="382" spans="1:10" x14ac:dyDescent="0.2">
      <c r="A382" s="854" t="s">
        <v>1333</v>
      </c>
      <c r="B382" s="854">
        <v>145710612.03999999</v>
      </c>
      <c r="C382" s="854">
        <v>0</v>
      </c>
      <c r="D382" s="854">
        <v>100800000</v>
      </c>
      <c r="E382" s="854">
        <v>41404.21</v>
      </c>
      <c r="F382" s="854">
        <v>0</v>
      </c>
      <c r="G382" s="854">
        <v>-1040371.13</v>
      </c>
      <c r="H382" s="854">
        <v>43828836.700000003</v>
      </c>
      <c r="I382" s="854">
        <v>46642302.829999998</v>
      </c>
      <c r="J382" s="854">
        <v>90471139.530000001</v>
      </c>
    </row>
    <row r="383" spans="1:10" x14ac:dyDescent="0.2">
      <c r="A383" s="855" t="s">
        <v>1334</v>
      </c>
      <c r="B383" s="1116"/>
      <c r="C383" s="1117"/>
      <c r="D383" s="1117"/>
      <c r="E383" s="1117"/>
      <c r="F383" s="1117"/>
      <c r="G383" s="1117"/>
      <c r="H383" s="1117"/>
      <c r="I383" s="1117"/>
      <c r="J383" s="1115"/>
    </row>
    <row r="384" spans="1:10" x14ac:dyDescent="0.2">
      <c r="A384" s="850" t="s">
        <v>1335</v>
      </c>
      <c r="B384" s="851">
        <v>22822983.690000001</v>
      </c>
      <c r="C384" s="851">
        <v>0</v>
      </c>
      <c r="D384" s="851">
        <v>0</v>
      </c>
      <c r="E384" s="851">
        <v>0</v>
      </c>
      <c r="F384" s="851">
        <v>0</v>
      </c>
      <c r="G384" s="851">
        <v>988352.57</v>
      </c>
      <c r="H384" s="851">
        <v>23811336.260000002</v>
      </c>
      <c r="I384" s="851">
        <v>13934551.24</v>
      </c>
      <c r="J384" s="852">
        <v>37745887.5</v>
      </c>
    </row>
    <row r="385" spans="1:10" x14ac:dyDescent="0.2">
      <c r="A385" s="850" t="s">
        <v>1336</v>
      </c>
      <c r="B385" s="851">
        <v>8477544.9399999995</v>
      </c>
      <c r="C385" s="851">
        <v>0</v>
      </c>
      <c r="D385" s="851">
        <v>0</v>
      </c>
      <c r="E385" s="851">
        <v>0</v>
      </c>
      <c r="F385" s="851">
        <v>0</v>
      </c>
      <c r="G385" s="851">
        <v>0</v>
      </c>
      <c r="H385" s="851">
        <v>8477544.9399999995</v>
      </c>
      <c r="I385" s="851">
        <v>2154067.29</v>
      </c>
      <c r="J385" s="851">
        <v>10631612.23</v>
      </c>
    </row>
    <row r="386" spans="1:10" x14ac:dyDescent="0.2">
      <c r="A386" s="850" t="s">
        <v>1337</v>
      </c>
      <c r="B386" s="851">
        <v>1093928.8899999999</v>
      </c>
      <c r="C386" s="851">
        <v>0</v>
      </c>
      <c r="D386" s="851">
        <v>0</v>
      </c>
      <c r="E386" s="851">
        <v>0</v>
      </c>
      <c r="F386" s="851">
        <v>0</v>
      </c>
      <c r="G386" s="851">
        <v>0</v>
      </c>
      <c r="H386" s="851">
        <v>1093928.8899999999</v>
      </c>
      <c r="I386" s="851">
        <v>118850.83</v>
      </c>
      <c r="J386" s="851">
        <v>1212779.72</v>
      </c>
    </row>
    <row r="387" spans="1:10" x14ac:dyDescent="0.2">
      <c r="A387" s="850" t="s">
        <v>1338</v>
      </c>
      <c r="B387" s="851">
        <v>34391023.030000001</v>
      </c>
      <c r="C387" s="851">
        <v>0</v>
      </c>
      <c r="D387" s="851">
        <v>9000000</v>
      </c>
      <c r="E387" s="851">
        <v>0</v>
      </c>
      <c r="F387" s="851">
        <v>0</v>
      </c>
      <c r="G387" s="851">
        <v>0</v>
      </c>
      <c r="H387" s="851">
        <v>25391023.030000001</v>
      </c>
      <c r="I387" s="851">
        <v>102046256.69</v>
      </c>
      <c r="J387" s="851">
        <v>127437279.72</v>
      </c>
    </row>
    <row r="388" spans="1:10" x14ac:dyDescent="0.2">
      <c r="A388" s="850" t="s">
        <v>1339</v>
      </c>
      <c r="B388" s="851">
        <v>1942482.47</v>
      </c>
      <c r="C388" s="851">
        <v>0</v>
      </c>
      <c r="D388" s="851">
        <v>0</v>
      </c>
      <c r="E388" s="851">
        <v>0</v>
      </c>
      <c r="F388" s="851">
        <v>0</v>
      </c>
      <c r="G388" s="851">
        <v>0</v>
      </c>
      <c r="H388" s="851">
        <v>1942482.47</v>
      </c>
      <c r="I388" s="851">
        <v>143699.10999999999</v>
      </c>
      <c r="J388" s="851">
        <v>2086181.58</v>
      </c>
    </row>
    <row r="389" spans="1:10" x14ac:dyDescent="0.2">
      <c r="A389" s="850" t="s">
        <v>1340</v>
      </c>
      <c r="B389" s="851">
        <v>0</v>
      </c>
      <c r="C389" s="851">
        <v>0</v>
      </c>
      <c r="D389" s="851">
        <v>0</v>
      </c>
      <c r="E389" s="851">
        <v>0</v>
      </c>
      <c r="F389" s="851">
        <v>0</v>
      </c>
      <c r="G389" s="851">
        <v>0</v>
      </c>
      <c r="H389" s="851">
        <v>0</v>
      </c>
      <c r="I389" s="851">
        <v>0</v>
      </c>
      <c r="J389" s="851">
        <v>0</v>
      </c>
    </row>
    <row r="390" spans="1:10" x14ac:dyDescent="0.2">
      <c r="A390" s="850" t="s">
        <v>1341</v>
      </c>
      <c r="B390" s="851">
        <v>256281087.94999999</v>
      </c>
      <c r="C390" s="851">
        <v>0</v>
      </c>
      <c r="D390" s="851">
        <v>86333000</v>
      </c>
      <c r="E390" s="851">
        <v>0</v>
      </c>
      <c r="F390" s="851">
        <v>0</v>
      </c>
      <c r="G390" s="851">
        <v>0</v>
      </c>
      <c r="H390" s="851">
        <v>169948087.94999999</v>
      </c>
      <c r="I390" s="851">
        <v>1344401.95</v>
      </c>
      <c r="J390" s="851">
        <v>171292489.90000001</v>
      </c>
    </row>
    <row r="391" spans="1:10" x14ac:dyDescent="0.2">
      <c r="A391" s="850" t="s">
        <v>1342</v>
      </c>
      <c r="B391" s="851">
        <v>98704.97</v>
      </c>
      <c r="C391" s="851">
        <v>0</v>
      </c>
      <c r="D391" s="851">
        <v>0</v>
      </c>
      <c r="E391" s="851">
        <v>0</v>
      </c>
      <c r="F391" s="851">
        <v>0</v>
      </c>
      <c r="G391" s="851">
        <v>0</v>
      </c>
      <c r="H391" s="851">
        <v>98704.97</v>
      </c>
      <c r="I391" s="851">
        <v>10000000</v>
      </c>
      <c r="J391" s="851">
        <v>10098704.970000001</v>
      </c>
    </row>
    <row r="392" spans="1:10" x14ac:dyDescent="0.2">
      <c r="A392" s="850" t="s">
        <v>1343</v>
      </c>
      <c r="B392" s="851">
        <v>101990490.84</v>
      </c>
      <c r="C392" s="851">
        <v>0</v>
      </c>
      <c r="D392" s="851">
        <v>0</v>
      </c>
      <c r="E392" s="851">
        <v>0</v>
      </c>
      <c r="F392" s="851">
        <v>0</v>
      </c>
      <c r="G392" s="851">
        <v>0</v>
      </c>
      <c r="H392" s="851">
        <v>101990490.84</v>
      </c>
      <c r="I392" s="851">
        <v>17189024.300000001</v>
      </c>
      <c r="J392" s="851">
        <v>119179515.14</v>
      </c>
    </row>
    <row r="393" spans="1:10" x14ac:dyDescent="0.2">
      <c r="A393" s="850" t="s">
        <v>1344</v>
      </c>
      <c r="B393" s="851">
        <v>11242109.91</v>
      </c>
      <c r="C393" s="851">
        <v>0</v>
      </c>
      <c r="D393" s="851">
        <v>0</v>
      </c>
      <c r="E393" s="851">
        <v>0</v>
      </c>
      <c r="F393" s="851">
        <v>0</v>
      </c>
      <c r="G393" s="851">
        <v>0</v>
      </c>
      <c r="H393" s="851">
        <v>11242109.91</v>
      </c>
      <c r="I393" s="851">
        <v>278715.31</v>
      </c>
      <c r="J393" s="851">
        <v>11520825.220000001</v>
      </c>
    </row>
    <row r="394" spans="1:10" x14ac:dyDescent="0.2">
      <c r="A394" s="850" t="s">
        <v>1345</v>
      </c>
      <c r="B394" s="851">
        <v>3764903.64</v>
      </c>
      <c r="C394" s="851">
        <v>0</v>
      </c>
      <c r="D394" s="851">
        <v>0</v>
      </c>
      <c r="E394" s="851">
        <v>0</v>
      </c>
      <c r="F394" s="851">
        <v>0</v>
      </c>
      <c r="G394" s="851">
        <v>0</v>
      </c>
      <c r="H394" s="851">
        <v>3764903.64</v>
      </c>
      <c r="I394" s="851">
        <v>649834.91</v>
      </c>
      <c r="J394" s="851">
        <v>4414738.55</v>
      </c>
    </row>
    <row r="395" spans="1:10" x14ac:dyDescent="0.2">
      <c r="A395" s="850" t="s">
        <v>1346</v>
      </c>
      <c r="B395" s="851">
        <v>4780902.22</v>
      </c>
      <c r="C395" s="851">
        <v>0</v>
      </c>
      <c r="D395" s="851">
        <v>0</v>
      </c>
      <c r="E395" s="851">
        <v>0</v>
      </c>
      <c r="F395" s="851">
        <v>0</v>
      </c>
      <c r="G395" s="851">
        <v>0</v>
      </c>
      <c r="H395" s="851">
        <v>4780902.22</v>
      </c>
      <c r="I395" s="851">
        <v>994592.01</v>
      </c>
      <c r="J395" s="851">
        <v>5775494.2300000004</v>
      </c>
    </row>
    <row r="396" spans="1:10" x14ac:dyDescent="0.2">
      <c r="A396" s="850" t="s">
        <v>1347</v>
      </c>
      <c r="B396" s="851">
        <v>6856411.5599999996</v>
      </c>
      <c r="C396" s="851">
        <v>0</v>
      </c>
      <c r="D396" s="851">
        <v>0</v>
      </c>
      <c r="E396" s="851">
        <v>0</v>
      </c>
      <c r="F396" s="851">
        <v>0</v>
      </c>
      <c r="G396" s="851">
        <v>0</v>
      </c>
      <c r="H396" s="851">
        <v>6856411.5599999996</v>
      </c>
      <c r="I396" s="851">
        <v>191471.06</v>
      </c>
      <c r="J396" s="851">
        <v>7047882.6200000001</v>
      </c>
    </row>
    <row r="397" spans="1:10" x14ac:dyDescent="0.2">
      <c r="A397" s="850" t="s">
        <v>1348</v>
      </c>
      <c r="B397" s="851">
        <v>2830195.09</v>
      </c>
      <c r="C397" s="851">
        <v>0</v>
      </c>
      <c r="D397" s="851">
        <v>0</v>
      </c>
      <c r="E397" s="851">
        <v>0</v>
      </c>
      <c r="F397" s="851">
        <v>0</v>
      </c>
      <c r="G397" s="851">
        <v>0</v>
      </c>
      <c r="H397" s="851">
        <v>2830195.09</v>
      </c>
      <c r="I397" s="851">
        <v>348340.41</v>
      </c>
      <c r="J397" s="851">
        <v>3178535.5</v>
      </c>
    </row>
    <row r="398" spans="1:10" x14ac:dyDescent="0.2">
      <c r="A398" s="853" t="s">
        <v>1022</v>
      </c>
      <c r="B398" s="853">
        <v>456572769.19999999</v>
      </c>
      <c r="C398" s="853">
        <v>0</v>
      </c>
      <c r="D398" s="853">
        <v>95333000</v>
      </c>
      <c r="E398" s="853">
        <v>0</v>
      </c>
      <c r="F398" s="853">
        <v>0</v>
      </c>
      <c r="G398" s="853">
        <v>988352.57</v>
      </c>
      <c r="H398" s="853">
        <v>362228121.76999998</v>
      </c>
      <c r="I398" s="853">
        <v>149393805.11000001</v>
      </c>
      <c r="J398" s="853">
        <v>511621926.88</v>
      </c>
    </row>
    <row r="399" spans="1:10" x14ac:dyDescent="0.2">
      <c r="A399" s="853" t="s">
        <v>1023</v>
      </c>
      <c r="B399" s="853">
        <v>0</v>
      </c>
      <c r="C399" s="853">
        <v>0</v>
      </c>
      <c r="D399" s="853">
        <v>0</v>
      </c>
      <c r="E399" s="853">
        <v>0</v>
      </c>
      <c r="F399" s="853">
        <v>0</v>
      </c>
      <c r="G399" s="853">
        <v>0</v>
      </c>
      <c r="H399" s="853">
        <v>0</v>
      </c>
      <c r="I399" s="853">
        <v>0</v>
      </c>
      <c r="J399" s="853">
        <v>0</v>
      </c>
    </row>
    <row r="400" spans="1:10" x14ac:dyDescent="0.2">
      <c r="A400" s="853" t="s">
        <v>1024</v>
      </c>
      <c r="B400" s="853">
        <v>0</v>
      </c>
      <c r="C400" s="853">
        <v>0</v>
      </c>
      <c r="D400" s="853">
        <v>0</v>
      </c>
      <c r="E400" s="853">
        <v>0</v>
      </c>
      <c r="F400" s="853">
        <v>0</v>
      </c>
      <c r="G400" s="853">
        <v>0</v>
      </c>
      <c r="H400" s="853">
        <v>0</v>
      </c>
      <c r="I400" s="853">
        <v>0</v>
      </c>
      <c r="J400" s="853">
        <v>0</v>
      </c>
    </row>
    <row r="401" spans="1:10" x14ac:dyDescent="0.2">
      <c r="A401" s="850" t="s">
        <v>1349</v>
      </c>
      <c r="B401" s="851">
        <v>51843.15</v>
      </c>
      <c r="C401" s="851">
        <v>0</v>
      </c>
      <c r="D401" s="851">
        <v>0</v>
      </c>
      <c r="E401" s="851">
        <v>0</v>
      </c>
      <c r="F401" s="851">
        <v>0</v>
      </c>
      <c r="G401" s="851">
        <v>0</v>
      </c>
      <c r="H401" s="851">
        <v>51843.15</v>
      </c>
      <c r="I401" s="851">
        <v>0</v>
      </c>
      <c r="J401" s="851">
        <v>51843.15</v>
      </c>
    </row>
    <row r="402" spans="1:10" x14ac:dyDescent="0.2">
      <c r="A402" s="850" t="s">
        <v>1350</v>
      </c>
      <c r="B402" s="851">
        <v>0</v>
      </c>
      <c r="C402" s="851">
        <v>0</v>
      </c>
      <c r="D402" s="851">
        <v>0</v>
      </c>
      <c r="E402" s="851">
        <v>0</v>
      </c>
      <c r="F402" s="851">
        <v>0</v>
      </c>
      <c r="G402" s="851">
        <v>0</v>
      </c>
      <c r="H402" s="851">
        <v>0</v>
      </c>
      <c r="I402" s="851">
        <v>0</v>
      </c>
      <c r="J402" s="851">
        <v>0</v>
      </c>
    </row>
    <row r="403" spans="1:10" x14ac:dyDescent="0.2">
      <c r="A403" s="850" t="s">
        <v>1351</v>
      </c>
      <c r="B403" s="851">
        <v>0</v>
      </c>
      <c r="C403" s="851">
        <v>0</v>
      </c>
      <c r="D403" s="851">
        <v>0</v>
      </c>
      <c r="E403" s="851">
        <v>0</v>
      </c>
      <c r="F403" s="851">
        <v>0</v>
      </c>
      <c r="G403" s="851">
        <v>0</v>
      </c>
      <c r="H403" s="851">
        <v>0</v>
      </c>
      <c r="I403" s="851">
        <v>0</v>
      </c>
      <c r="J403" s="851">
        <v>0</v>
      </c>
    </row>
    <row r="404" spans="1:10" x14ac:dyDescent="0.2">
      <c r="A404" s="853" t="s">
        <v>1025</v>
      </c>
      <c r="B404" s="853">
        <v>51843.15</v>
      </c>
      <c r="C404" s="853">
        <v>0</v>
      </c>
      <c r="D404" s="853">
        <v>0</v>
      </c>
      <c r="E404" s="853">
        <v>0</v>
      </c>
      <c r="F404" s="853">
        <v>0</v>
      </c>
      <c r="G404" s="853">
        <v>0</v>
      </c>
      <c r="H404" s="853">
        <v>51843.15</v>
      </c>
      <c r="I404" s="853">
        <v>0</v>
      </c>
      <c r="J404" s="853">
        <v>51843.15</v>
      </c>
    </row>
    <row r="405" spans="1:10" x14ac:dyDescent="0.2">
      <c r="A405" s="854" t="s">
        <v>1352</v>
      </c>
      <c r="B405" s="854">
        <v>456624612.35000002</v>
      </c>
      <c r="C405" s="854">
        <v>0</v>
      </c>
      <c r="D405" s="854">
        <v>95333000</v>
      </c>
      <c r="E405" s="854">
        <v>0</v>
      </c>
      <c r="F405" s="854">
        <v>0</v>
      </c>
      <c r="G405" s="854">
        <v>988352.57</v>
      </c>
      <c r="H405" s="854">
        <v>362279964.92000002</v>
      </c>
      <c r="I405" s="854">
        <v>149393805.11000001</v>
      </c>
      <c r="J405" s="854">
        <v>511673770.02999997</v>
      </c>
    </row>
    <row r="406" spans="1:10" x14ac:dyDescent="0.2">
      <c r="A406" s="855" t="s">
        <v>1353</v>
      </c>
      <c r="B406" s="1116"/>
      <c r="C406" s="1117"/>
      <c r="D406" s="1117"/>
      <c r="E406" s="1117"/>
      <c r="F406" s="1117"/>
      <c r="G406" s="1117"/>
      <c r="H406" s="1117"/>
      <c r="I406" s="1117"/>
      <c r="J406" s="1115"/>
    </row>
    <row r="407" spans="1:10" x14ac:dyDescent="0.2">
      <c r="A407" s="853" t="s">
        <v>1022</v>
      </c>
      <c r="B407" s="853">
        <v>0</v>
      </c>
      <c r="C407" s="853">
        <v>0</v>
      </c>
      <c r="D407" s="853">
        <v>0</v>
      </c>
      <c r="E407" s="853">
        <v>0</v>
      </c>
      <c r="F407" s="853">
        <v>0</v>
      </c>
      <c r="G407" s="853">
        <v>0</v>
      </c>
      <c r="H407" s="853">
        <v>0</v>
      </c>
      <c r="I407" s="853">
        <v>0</v>
      </c>
      <c r="J407" s="853">
        <v>0</v>
      </c>
    </row>
    <row r="408" spans="1:10" x14ac:dyDescent="0.2">
      <c r="A408" s="850" t="s">
        <v>1354</v>
      </c>
      <c r="B408" s="851">
        <v>0</v>
      </c>
      <c r="C408" s="851">
        <v>0</v>
      </c>
      <c r="D408" s="851">
        <v>0</v>
      </c>
      <c r="E408" s="851">
        <v>0</v>
      </c>
      <c r="F408" s="851">
        <v>0</v>
      </c>
      <c r="G408" s="851">
        <v>0</v>
      </c>
      <c r="H408" s="851">
        <v>0</v>
      </c>
      <c r="I408" s="851">
        <v>0</v>
      </c>
      <c r="J408" s="851">
        <v>0</v>
      </c>
    </row>
    <row r="409" spans="1:10" x14ac:dyDescent="0.2">
      <c r="A409" s="850" t="s">
        <v>1355</v>
      </c>
      <c r="B409" s="851">
        <v>0</v>
      </c>
      <c r="C409" s="851">
        <v>0</v>
      </c>
      <c r="D409" s="851">
        <v>0</v>
      </c>
      <c r="E409" s="851">
        <v>0</v>
      </c>
      <c r="F409" s="851">
        <v>0</v>
      </c>
      <c r="G409" s="851">
        <v>0</v>
      </c>
      <c r="H409" s="851">
        <v>0</v>
      </c>
      <c r="I409" s="851">
        <v>0</v>
      </c>
      <c r="J409" s="851">
        <v>0</v>
      </c>
    </row>
    <row r="410" spans="1:10" x14ac:dyDescent="0.2">
      <c r="A410" s="850" t="s">
        <v>1356</v>
      </c>
      <c r="B410" s="851">
        <v>0</v>
      </c>
      <c r="C410" s="851">
        <v>0</v>
      </c>
      <c r="D410" s="851">
        <v>0</v>
      </c>
      <c r="E410" s="851">
        <v>0</v>
      </c>
      <c r="F410" s="851">
        <v>0</v>
      </c>
      <c r="G410" s="851">
        <v>0</v>
      </c>
      <c r="H410" s="851">
        <v>0</v>
      </c>
      <c r="I410" s="851">
        <v>0</v>
      </c>
      <c r="J410" s="851">
        <v>0</v>
      </c>
    </row>
    <row r="411" spans="1:10" x14ac:dyDescent="0.2">
      <c r="A411" s="850" t="s">
        <v>1357</v>
      </c>
      <c r="B411" s="851">
        <v>0</v>
      </c>
      <c r="C411" s="851">
        <v>0</v>
      </c>
      <c r="D411" s="851">
        <v>0</v>
      </c>
      <c r="E411" s="851">
        <v>0</v>
      </c>
      <c r="F411" s="851">
        <v>0</v>
      </c>
      <c r="G411" s="851">
        <v>0</v>
      </c>
      <c r="H411" s="851">
        <v>0</v>
      </c>
      <c r="I411" s="851">
        <v>0</v>
      </c>
      <c r="J411" s="851">
        <v>0</v>
      </c>
    </row>
    <row r="412" spans="1:10" x14ac:dyDescent="0.2">
      <c r="A412" s="850" t="s">
        <v>1358</v>
      </c>
      <c r="B412" s="851">
        <v>0</v>
      </c>
      <c r="C412" s="851">
        <v>0</v>
      </c>
      <c r="D412" s="851">
        <v>0</v>
      </c>
      <c r="E412" s="851">
        <v>0</v>
      </c>
      <c r="F412" s="851">
        <v>0</v>
      </c>
      <c r="G412" s="851">
        <v>0</v>
      </c>
      <c r="H412" s="851">
        <v>0</v>
      </c>
      <c r="I412" s="851">
        <v>0</v>
      </c>
      <c r="J412" s="851">
        <v>0</v>
      </c>
    </row>
    <row r="413" spans="1:10" x14ac:dyDescent="0.2">
      <c r="A413" s="850" t="s">
        <v>1359</v>
      </c>
      <c r="B413" s="851">
        <v>0</v>
      </c>
      <c r="C413" s="851">
        <v>0</v>
      </c>
      <c r="D413" s="851">
        <v>0</v>
      </c>
      <c r="E413" s="851">
        <v>0</v>
      </c>
      <c r="F413" s="851">
        <v>0</v>
      </c>
      <c r="G413" s="851">
        <v>0</v>
      </c>
      <c r="H413" s="851">
        <v>0</v>
      </c>
      <c r="I413" s="851">
        <v>0</v>
      </c>
      <c r="J413" s="851">
        <v>0</v>
      </c>
    </row>
    <row r="414" spans="1:10" x14ac:dyDescent="0.2">
      <c r="A414" s="850" t="s">
        <v>1360</v>
      </c>
      <c r="B414" s="851">
        <v>0</v>
      </c>
      <c r="C414" s="851">
        <v>0</v>
      </c>
      <c r="D414" s="851">
        <v>0</v>
      </c>
      <c r="E414" s="851">
        <v>0</v>
      </c>
      <c r="F414" s="851">
        <v>0</v>
      </c>
      <c r="G414" s="851">
        <v>0</v>
      </c>
      <c r="H414" s="851">
        <v>0</v>
      </c>
      <c r="I414" s="851">
        <v>0</v>
      </c>
      <c r="J414" s="851">
        <v>0</v>
      </c>
    </row>
    <row r="415" spans="1:10" x14ac:dyDescent="0.2">
      <c r="A415" s="850" t="s">
        <v>1361</v>
      </c>
      <c r="B415" s="851">
        <v>0</v>
      </c>
      <c r="C415" s="851">
        <v>0</v>
      </c>
      <c r="D415" s="851">
        <v>0</v>
      </c>
      <c r="E415" s="851">
        <v>0</v>
      </c>
      <c r="F415" s="851">
        <v>0</v>
      </c>
      <c r="G415" s="851">
        <v>0</v>
      </c>
      <c r="H415" s="851">
        <v>0</v>
      </c>
      <c r="I415" s="851">
        <v>0</v>
      </c>
      <c r="J415" s="851">
        <v>0</v>
      </c>
    </row>
    <row r="416" spans="1:10" x14ac:dyDescent="0.2">
      <c r="A416" s="850" t="s">
        <v>1362</v>
      </c>
      <c r="B416" s="851">
        <v>0</v>
      </c>
      <c r="C416" s="851">
        <v>0</v>
      </c>
      <c r="D416" s="851">
        <v>0</v>
      </c>
      <c r="E416" s="851">
        <v>0</v>
      </c>
      <c r="F416" s="851">
        <v>0</v>
      </c>
      <c r="G416" s="851">
        <v>0</v>
      </c>
      <c r="H416" s="851">
        <v>0</v>
      </c>
      <c r="I416" s="851">
        <v>0</v>
      </c>
      <c r="J416" s="851">
        <v>0</v>
      </c>
    </row>
    <row r="417" spans="1:10" x14ac:dyDescent="0.2">
      <c r="A417" s="850" t="s">
        <v>1363</v>
      </c>
      <c r="B417" s="851">
        <v>0</v>
      </c>
      <c r="C417" s="851">
        <v>0</v>
      </c>
      <c r="D417" s="851">
        <v>0</v>
      </c>
      <c r="E417" s="851">
        <v>0</v>
      </c>
      <c r="F417" s="851">
        <v>0</v>
      </c>
      <c r="G417" s="851">
        <v>0</v>
      </c>
      <c r="H417" s="851">
        <v>0</v>
      </c>
      <c r="I417" s="851">
        <v>0</v>
      </c>
      <c r="J417" s="851">
        <v>0</v>
      </c>
    </row>
    <row r="418" spans="1:10" x14ac:dyDescent="0.2">
      <c r="A418" s="850" t="s">
        <v>1364</v>
      </c>
      <c r="B418" s="851">
        <v>0</v>
      </c>
      <c r="C418" s="851">
        <v>0</v>
      </c>
      <c r="D418" s="851">
        <v>0</v>
      </c>
      <c r="E418" s="851">
        <v>0</v>
      </c>
      <c r="F418" s="851">
        <v>0</v>
      </c>
      <c r="G418" s="851">
        <v>0</v>
      </c>
      <c r="H418" s="851">
        <v>0</v>
      </c>
      <c r="I418" s="851">
        <v>0</v>
      </c>
      <c r="J418" s="851">
        <v>0</v>
      </c>
    </row>
    <row r="419" spans="1:10" x14ac:dyDescent="0.2">
      <c r="A419" s="853" t="s">
        <v>1023</v>
      </c>
      <c r="B419" s="853">
        <v>0</v>
      </c>
      <c r="C419" s="853">
        <v>0</v>
      </c>
      <c r="D419" s="853">
        <v>0</v>
      </c>
      <c r="E419" s="853">
        <v>0</v>
      </c>
      <c r="F419" s="853">
        <v>0</v>
      </c>
      <c r="G419" s="853">
        <v>0</v>
      </c>
      <c r="H419" s="853">
        <v>0</v>
      </c>
      <c r="I419" s="853">
        <v>0</v>
      </c>
      <c r="J419" s="853">
        <v>0</v>
      </c>
    </row>
    <row r="420" spans="1:10" x14ac:dyDescent="0.2">
      <c r="A420" s="853" t="s">
        <v>1024</v>
      </c>
      <c r="B420" s="853">
        <v>0</v>
      </c>
      <c r="C420" s="853">
        <v>0</v>
      </c>
      <c r="D420" s="853">
        <v>0</v>
      </c>
      <c r="E420" s="853">
        <v>0</v>
      </c>
      <c r="F420" s="853">
        <v>0</v>
      </c>
      <c r="G420" s="853">
        <v>0</v>
      </c>
      <c r="H420" s="853">
        <v>0</v>
      </c>
      <c r="I420" s="853">
        <v>0</v>
      </c>
      <c r="J420" s="853">
        <v>0</v>
      </c>
    </row>
    <row r="421" spans="1:10" x14ac:dyDescent="0.2">
      <c r="A421" s="853" t="s">
        <v>1025</v>
      </c>
      <c r="B421" s="853">
        <v>0</v>
      </c>
      <c r="C421" s="853">
        <v>0</v>
      </c>
      <c r="D421" s="853">
        <v>0</v>
      </c>
      <c r="E421" s="853">
        <v>0</v>
      </c>
      <c r="F421" s="853">
        <v>0</v>
      </c>
      <c r="G421" s="853">
        <v>0</v>
      </c>
      <c r="H421" s="853">
        <v>0</v>
      </c>
      <c r="I421" s="853">
        <v>0</v>
      </c>
      <c r="J421" s="853">
        <v>0</v>
      </c>
    </row>
    <row r="422" spans="1:10" x14ac:dyDescent="0.2">
      <c r="A422" s="854" t="s">
        <v>1365</v>
      </c>
      <c r="B422" s="854">
        <v>0</v>
      </c>
      <c r="C422" s="854">
        <v>0</v>
      </c>
      <c r="D422" s="854">
        <v>0</v>
      </c>
      <c r="E422" s="854">
        <v>0</v>
      </c>
      <c r="F422" s="854">
        <v>0</v>
      </c>
      <c r="G422" s="854">
        <v>0</v>
      </c>
      <c r="H422" s="854">
        <v>0</v>
      </c>
      <c r="I422" s="854">
        <v>0</v>
      </c>
      <c r="J422" s="854">
        <v>0</v>
      </c>
    </row>
    <row r="423" spans="1:10" x14ac:dyDescent="0.2">
      <c r="A423" s="855" t="s">
        <v>1366</v>
      </c>
      <c r="B423" s="1116"/>
      <c r="C423" s="1117"/>
      <c r="D423" s="1117"/>
      <c r="E423" s="1117"/>
      <c r="F423" s="1117"/>
      <c r="G423" s="1117"/>
      <c r="H423" s="1117"/>
      <c r="I423" s="1117"/>
      <c r="J423" s="1115"/>
    </row>
    <row r="424" spans="1:10" x14ac:dyDescent="0.2">
      <c r="A424" s="850" t="s">
        <v>1367</v>
      </c>
      <c r="B424" s="851">
        <v>397360774.88999999</v>
      </c>
      <c r="C424" s="851">
        <v>0</v>
      </c>
      <c r="D424" s="851">
        <v>0</v>
      </c>
      <c r="E424" s="851">
        <v>0</v>
      </c>
      <c r="F424" s="851">
        <v>0</v>
      </c>
      <c r="G424" s="851">
        <v>0</v>
      </c>
      <c r="H424" s="851">
        <v>397360774.88999999</v>
      </c>
      <c r="I424" s="851">
        <v>32820054.239999998</v>
      </c>
      <c r="J424" s="852">
        <v>430180829.13</v>
      </c>
    </row>
    <row r="425" spans="1:10" x14ac:dyDescent="0.2">
      <c r="A425" s="850" t="s">
        <v>1368</v>
      </c>
      <c r="B425" s="851">
        <v>78145913.920000002</v>
      </c>
      <c r="C425" s="851">
        <v>0</v>
      </c>
      <c r="D425" s="851">
        <v>0</v>
      </c>
      <c r="E425" s="851">
        <v>0</v>
      </c>
      <c r="F425" s="851">
        <v>0</v>
      </c>
      <c r="G425" s="851">
        <v>0</v>
      </c>
      <c r="H425" s="851">
        <v>78145913.920000002</v>
      </c>
      <c r="I425" s="851">
        <v>16501745.279999999</v>
      </c>
      <c r="J425" s="851">
        <v>94647659.200000003</v>
      </c>
    </row>
    <row r="426" spans="1:10" x14ac:dyDescent="0.2">
      <c r="A426" s="850" t="s">
        <v>1369</v>
      </c>
      <c r="B426" s="851">
        <v>29504063.640000001</v>
      </c>
      <c r="C426" s="851">
        <v>0</v>
      </c>
      <c r="D426" s="851">
        <v>0</v>
      </c>
      <c r="E426" s="851">
        <v>0</v>
      </c>
      <c r="F426" s="851">
        <v>0</v>
      </c>
      <c r="G426" s="851">
        <v>0</v>
      </c>
      <c r="H426" s="851">
        <v>29504063.640000001</v>
      </c>
      <c r="I426" s="851">
        <v>16244009.630000001</v>
      </c>
      <c r="J426" s="851">
        <v>45748073.270000003</v>
      </c>
    </row>
    <row r="427" spans="1:10" x14ac:dyDescent="0.2">
      <c r="A427" s="850" t="s">
        <v>1370</v>
      </c>
      <c r="B427" s="851">
        <v>156643915.56999999</v>
      </c>
      <c r="C427" s="851">
        <v>0</v>
      </c>
      <c r="D427" s="851">
        <v>0</v>
      </c>
      <c r="E427" s="851">
        <v>0</v>
      </c>
      <c r="F427" s="851">
        <v>0</v>
      </c>
      <c r="G427" s="851">
        <v>0</v>
      </c>
      <c r="H427" s="851">
        <v>156643915.56999999</v>
      </c>
      <c r="I427" s="851">
        <v>33735603.109999999</v>
      </c>
      <c r="J427" s="851">
        <v>190379518.68000001</v>
      </c>
    </row>
    <row r="428" spans="1:10" x14ac:dyDescent="0.2">
      <c r="A428" s="850" t="s">
        <v>1371</v>
      </c>
      <c r="B428" s="851">
        <v>10898820.060000001</v>
      </c>
      <c r="C428" s="851">
        <v>0</v>
      </c>
      <c r="D428" s="851">
        <v>0</v>
      </c>
      <c r="E428" s="851">
        <v>0</v>
      </c>
      <c r="F428" s="851">
        <v>0</v>
      </c>
      <c r="G428" s="851">
        <v>0</v>
      </c>
      <c r="H428" s="851">
        <v>10898820.060000001</v>
      </c>
      <c r="I428" s="851">
        <v>3577583.05</v>
      </c>
      <c r="J428" s="851">
        <v>14476403.109999999</v>
      </c>
    </row>
    <row r="429" spans="1:10" x14ac:dyDescent="0.2">
      <c r="A429" s="850" t="s">
        <v>1372</v>
      </c>
      <c r="B429" s="851">
        <v>5788487.5800000001</v>
      </c>
      <c r="C429" s="851">
        <v>0</v>
      </c>
      <c r="D429" s="851">
        <v>0</v>
      </c>
      <c r="E429" s="851">
        <v>0</v>
      </c>
      <c r="F429" s="851">
        <v>0</v>
      </c>
      <c r="G429" s="851">
        <v>0</v>
      </c>
      <c r="H429" s="851">
        <v>5788487.5800000001</v>
      </c>
      <c r="I429" s="851">
        <v>1737758.94</v>
      </c>
      <c r="J429" s="851">
        <v>7526246.5199999996</v>
      </c>
    </row>
    <row r="430" spans="1:10" x14ac:dyDescent="0.2">
      <c r="A430" s="850" t="s">
        <v>1373</v>
      </c>
      <c r="B430" s="851">
        <v>936742.74</v>
      </c>
      <c r="C430" s="851">
        <v>0</v>
      </c>
      <c r="D430" s="851">
        <v>0</v>
      </c>
      <c r="E430" s="851">
        <v>0</v>
      </c>
      <c r="F430" s="851">
        <v>0</v>
      </c>
      <c r="G430" s="851">
        <v>0</v>
      </c>
      <c r="H430" s="851">
        <v>936742.74</v>
      </c>
      <c r="I430" s="851">
        <v>61895.09</v>
      </c>
      <c r="J430" s="851">
        <v>998637.83</v>
      </c>
    </row>
    <row r="431" spans="1:10" x14ac:dyDescent="0.2">
      <c r="A431" s="850" t="s">
        <v>1374</v>
      </c>
      <c r="B431" s="851">
        <v>3261002.61</v>
      </c>
      <c r="C431" s="851">
        <v>0</v>
      </c>
      <c r="D431" s="851">
        <v>0</v>
      </c>
      <c r="E431" s="851">
        <v>0</v>
      </c>
      <c r="F431" s="851">
        <v>0</v>
      </c>
      <c r="G431" s="851">
        <v>0</v>
      </c>
      <c r="H431" s="851">
        <v>3261002.61</v>
      </c>
      <c r="I431" s="851">
        <v>1779117.47</v>
      </c>
      <c r="J431" s="851">
        <v>5040120.08</v>
      </c>
    </row>
    <row r="432" spans="1:10" x14ac:dyDescent="0.2">
      <c r="A432" s="853" t="s">
        <v>1022</v>
      </c>
      <c r="B432" s="853">
        <v>682539721.00999999</v>
      </c>
      <c r="C432" s="853">
        <v>0</v>
      </c>
      <c r="D432" s="853">
        <v>0</v>
      </c>
      <c r="E432" s="853">
        <v>0</v>
      </c>
      <c r="F432" s="853">
        <v>0</v>
      </c>
      <c r="G432" s="853">
        <v>0</v>
      </c>
      <c r="H432" s="853">
        <v>682539721.00999999</v>
      </c>
      <c r="I432" s="853">
        <v>106457766.81</v>
      </c>
      <c r="J432" s="853">
        <v>788997487.82000005</v>
      </c>
    </row>
    <row r="433" spans="1:10" x14ac:dyDescent="0.2">
      <c r="A433" s="853" t="s">
        <v>1023</v>
      </c>
      <c r="B433" s="853">
        <v>0</v>
      </c>
      <c r="C433" s="853">
        <v>0</v>
      </c>
      <c r="D433" s="853">
        <v>0</v>
      </c>
      <c r="E433" s="853">
        <v>0</v>
      </c>
      <c r="F433" s="853">
        <v>0</v>
      </c>
      <c r="G433" s="853">
        <v>0</v>
      </c>
      <c r="H433" s="853">
        <v>0</v>
      </c>
      <c r="I433" s="853">
        <v>0</v>
      </c>
      <c r="J433" s="853">
        <v>0</v>
      </c>
    </row>
    <row r="434" spans="1:10" x14ac:dyDescent="0.2">
      <c r="A434" s="853" t="s">
        <v>1024</v>
      </c>
      <c r="B434" s="853">
        <v>0</v>
      </c>
      <c r="C434" s="853">
        <v>0</v>
      </c>
      <c r="D434" s="853">
        <v>0</v>
      </c>
      <c r="E434" s="853">
        <v>0</v>
      </c>
      <c r="F434" s="853">
        <v>0</v>
      </c>
      <c r="G434" s="853">
        <v>0</v>
      </c>
      <c r="H434" s="853">
        <v>0</v>
      </c>
      <c r="I434" s="853">
        <v>0</v>
      </c>
      <c r="J434" s="853">
        <v>0</v>
      </c>
    </row>
    <row r="435" spans="1:10" x14ac:dyDescent="0.2">
      <c r="A435" s="853" t="s">
        <v>1025</v>
      </c>
      <c r="B435" s="853">
        <v>0</v>
      </c>
      <c r="C435" s="853">
        <v>0</v>
      </c>
      <c r="D435" s="853">
        <v>0</v>
      </c>
      <c r="E435" s="853">
        <v>0</v>
      </c>
      <c r="F435" s="853">
        <v>0</v>
      </c>
      <c r="G435" s="853">
        <v>0</v>
      </c>
      <c r="H435" s="853">
        <v>0</v>
      </c>
      <c r="I435" s="853">
        <v>0</v>
      </c>
      <c r="J435" s="853">
        <v>0</v>
      </c>
    </row>
    <row r="436" spans="1:10" x14ac:dyDescent="0.2">
      <c r="A436" s="854" t="s">
        <v>1375</v>
      </c>
      <c r="B436" s="854">
        <v>682539721.00999999</v>
      </c>
      <c r="C436" s="854">
        <v>0</v>
      </c>
      <c r="D436" s="854">
        <v>0</v>
      </c>
      <c r="E436" s="854">
        <v>0</v>
      </c>
      <c r="F436" s="854">
        <v>0</v>
      </c>
      <c r="G436" s="854">
        <v>0</v>
      </c>
      <c r="H436" s="854">
        <v>682539721.00999999</v>
      </c>
      <c r="I436" s="854">
        <v>106457766.81</v>
      </c>
      <c r="J436" s="854">
        <v>788997487.82000005</v>
      </c>
    </row>
    <row r="437" spans="1:10" x14ac:dyDescent="0.2">
      <c r="A437" s="855" t="s">
        <v>1376</v>
      </c>
      <c r="B437" s="1116"/>
      <c r="C437" s="1117"/>
      <c r="D437" s="1117"/>
      <c r="E437" s="1117"/>
      <c r="F437" s="1117"/>
      <c r="G437" s="1117"/>
      <c r="H437" s="1117"/>
      <c r="I437" s="1117"/>
      <c r="J437" s="1115"/>
    </row>
    <row r="438" spans="1:10" x14ac:dyDescent="0.2">
      <c r="A438" s="850" t="s">
        <v>1377</v>
      </c>
      <c r="B438" s="851">
        <v>30686856.129999999</v>
      </c>
      <c r="C438" s="851">
        <v>0</v>
      </c>
      <c r="D438" s="851">
        <v>0</v>
      </c>
      <c r="E438" s="851">
        <v>0</v>
      </c>
      <c r="F438" s="851">
        <v>0</v>
      </c>
      <c r="G438" s="851">
        <v>0</v>
      </c>
      <c r="H438" s="851">
        <v>30686856.129999999</v>
      </c>
      <c r="I438" s="851">
        <v>528239.18000000005</v>
      </c>
      <c r="J438" s="852">
        <v>31215095.309999999</v>
      </c>
    </row>
    <row r="439" spans="1:10" x14ac:dyDescent="0.2">
      <c r="A439" s="850" t="s">
        <v>1378</v>
      </c>
      <c r="B439" s="851">
        <v>5621105.9199999999</v>
      </c>
      <c r="C439" s="851">
        <v>0</v>
      </c>
      <c r="D439" s="851">
        <v>0</v>
      </c>
      <c r="E439" s="851">
        <v>0</v>
      </c>
      <c r="F439" s="851">
        <v>0</v>
      </c>
      <c r="G439" s="851">
        <v>0</v>
      </c>
      <c r="H439" s="851">
        <v>5621105.9199999999</v>
      </c>
      <c r="I439" s="851">
        <v>615106.30000000005</v>
      </c>
      <c r="J439" s="851">
        <v>6236212.2199999997</v>
      </c>
    </row>
    <row r="440" spans="1:10" x14ac:dyDescent="0.2">
      <c r="A440" s="850" t="s">
        <v>1379</v>
      </c>
      <c r="B440" s="851">
        <v>7107.87</v>
      </c>
      <c r="C440" s="851">
        <v>0</v>
      </c>
      <c r="D440" s="851">
        <v>0</v>
      </c>
      <c r="E440" s="851">
        <v>0</v>
      </c>
      <c r="F440" s="851">
        <v>0</v>
      </c>
      <c r="G440" s="851">
        <v>0</v>
      </c>
      <c r="H440" s="851">
        <v>7107.87</v>
      </c>
      <c r="I440" s="851">
        <v>92154</v>
      </c>
      <c r="J440" s="851">
        <v>99261.87</v>
      </c>
    </row>
    <row r="441" spans="1:10" x14ac:dyDescent="0.2">
      <c r="A441" s="850" t="s">
        <v>1380</v>
      </c>
      <c r="B441" s="851">
        <v>56077047.350000001</v>
      </c>
      <c r="C441" s="851">
        <v>0</v>
      </c>
      <c r="D441" s="851">
        <v>0</v>
      </c>
      <c r="E441" s="851">
        <v>0</v>
      </c>
      <c r="F441" s="851">
        <v>0</v>
      </c>
      <c r="G441" s="851">
        <v>0</v>
      </c>
      <c r="H441" s="851">
        <v>56077047.350000001</v>
      </c>
      <c r="I441" s="851">
        <v>5953819.29</v>
      </c>
      <c r="J441" s="851">
        <v>62030866.640000001</v>
      </c>
    </row>
    <row r="442" spans="1:10" x14ac:dyDescent="0.2">
      <c r="A442" s="850" t="s">
        <v>1381</v>
      </c>
      <c r="B442" s="851">
        <v>50322723.850000001</v>
      </c>
      <c r="C442" s="851">
        <v>0</v>
      </c>
      <c r="D442" s="851">
        <v>0</v>
      </c>
      <c r="E442" s="851">
        <v>0</v>
      </c>
      <c r="F442" s="851">
        <v>0</v>
      </c>
      <c r="G442" s="851">
        <v>0</v>
      </c>
      <c r="H442" s="851">
        <v>50322723.850000001</v>
      </c>
      <c r="I442" s="851">
        <v>7049730.1200000001</v>
      </c>
      <c r="J442" s="851">
        <v>57372453.969999999</v>
      </c>
    </row>
    <row r="443" spans="1:10" x14ac:dyDescent="0.2">
      <c r="A443" s="850" t="s">
        <v>1382</v>
      </c>
      <c r="B443" s="851">
        <v>110953.17</v>
      </c>
      <c r="C443" s="851">
        <v>0</v>
      </c>
      <c r="D443" s="851">
        <v>0</v>
      </c>
      <c r="E443" s="851">
        <v>0</v>
      </c>
      <c r="F443" s="851">
        <v>0</v>
      </c>
      <c r="G443" s="851">
        <v>0</v>
      </c>
      <c r="H443" s="851">
        <v>110953.17</v>
      </c>
      <c r="I443" s="851">
        <v>5</v>
      </c>
      <c r="J443" s="851">
        <v>110958.17</v>
      </c>
    </row>
    <row r="444" spans="1:10" x14ac:dyDescent="0.2">
      <c r="A444" s="850" t="s">
        <v>1383</v>
      </c>
      <c r="B444" s="851">
        <v>39379992.5</v>
      </c>
      <c r="C444" s="851">
        <v>0</v>
      </c>
      <c r="D444" s="851">
        <v>0</v>
      </c>
      <c r="E444" s="851">
        <v>0</v>
      </c>
      <c r="F444" s="851">
        <v>0</v>
      </c>
      <c r="G444" s="851">
        <v>0</v>
      </c>
      <c r="H444" s="851">
        <v>39379992.5</v>
      </c>
      <c r="I444" s="851">
        <v>182200.82</v>
      </c>
      <c r="J444" s="851">
        <v>39562193.32</v>
      </c>
    </row>
    <row r="445" spans="1:10" x14ac:dyDescent="0.2">
      <c r="A445" s="850" t="s">
        <v>1384</v>
      </c>
      <c r="B445" s="851">
        <v>2742162.45</v>
      </c>
      <c r="C445" s="851">
        <v>0</v>
      </c>
      <c r="D445" s="851">
        <v>0</v>
      </c>
      <c r="E445" s="851">
        <v>0</v>
      </c>
      <c r="F445" s="851">
        <v>0</v>
      </c>
      <c r="G445" s="851">
        <v>0</v>
      </c>
      <c r="H445" s="851">
        <v>2742162.45</v>
      </c>
      <c r="I445" s="851">
        <v>775377.84</v>
      </c>
      <c r="J445" s="851">
        <v>3517540.29</v>
      </c>
    </row>
    <row r="446" spans="1:10" x14ac:dyDescent="0.2">
      <c r="A446" s="850" t="s">
        <v>1385</v>
      </c>
      <c r="B446" s="851">
        <v>6458472.0599999996</v>
      </c>
      <c r="C446" s="851">
        <v>0</v>
      </c>
      <c r="D446" s="851">
        <v>0</v>
      </c>
      <c r="E446" s="851">
        <v>0</v>
      </c>
      <c r="F446" s="851">
        <v>0</v>
      </c>
      <c r="G446" s="851">
        <v>0</v>
      </c>
      <c r="H446" s="851">
        <v>6458472.0599999996</v>
      </c>
      <c r="I446" s="851">
        <v>0</v>
      </c>
      <c r="J446" s="851">
        <v>6458472.0599999996</v>
      </c>
    </row>
    <row r="447" spans="1:10" x14ac:dyDescent="0.2">
      <c r="A447" s="853" t="s">
        <v>1022</v>
      </c>
      <c r="B447" s="853">
        <v>191406421.30000001</v>
      </c>
      <c r="C447" s="853">
        <v>0</v>
      </c>
      <c r="D447" s="853">
        <v>0</v>
      </c>
      <c r="E447" s="853">
        <v>0</v>
      </c>
      <c r="F447" s="853">
        <v>0</v>
      </c>
      <c r="G447" s="853">
        <v>0</v>
      </c>
      <c r="H447" s="853">
        <v>191406421.30000001</v>
      </c>
      <c r="I447" s="853">
        <v>15196632.550000001</v>
      </c>
      <c r="J447" s="853">
        <v>206603053.84999999</v>
      </c>
    </row>
    <row r="448" spans="1:10" x14ac:dyDescent="0.2">
      <c r="A448" s="850" t="s">
        <v>1386</v>
      </c>
      <c r="B448" s="851">
        <v>0</v>
      </c>
      <c r="C448" s="851">
        <v>0</v>
      </c>
      <c r="D448" s="851">
        <v>0</v>
      </c>
      <c r="E448" s="851">
        <v>0</v>
      </c>
      <c r="F448" s="851">
        <v>0</v>
      </c>
      <c r="G448" s="851">
        <v>0</v>
      </c>
      <c r="H448" s="851">
        <v>0</v>
      </c>
      <c r="I448" s="851">
        <v>0</v>
      </c>
      <c r="J448" s="851">
        <v>0</v>
      </c>
    </row>
    <row r="449" spans="1:10" x14ac:dyDescent="0.2">
      <c r="A449" s="853" t="s">
        <v>1023</v>
      </c>
      <c r="B449" s="853">
        <v>0</v>
      </c>
      <c r="C449" s="853">
        <v>0</v>
      </c>
      <c r="D449" s="853">
        <v>0</v>
      </c>
      <c r="E449" s="853">
        <v>0</v>
      </c>
      <c r="F449" s="853">
        <v>0</v>
      </c>
      <c r="G449" s="853">
        <v>0</v>
      </c>
      <c r="H449" s="853">
        <v>0</v>
      </c>
      <c r="I449" s="853">
        <v>0</v>
      </c>
      <c r="J449" s="853">
        <v>0</v>
      </c>
    </row>
    <row r="450" spans="1:10" x14ac:dyDescent="0.2">
      <c r="A450" s="853" t="s">
        <v>1024</v>
      </c>
      <c r="B450" s="853">
        <v>0</v>
      </c>
      <c r="C450" s="853">
        <v>0</v>
      </c>
      <c r="D450" s="853">
        <v>0</v>
      </c>
      <c r="E450" s="853">
        <v>0</v>
      </c>
      <c r="F450" s="853">
        <v>0</v>
      </c>
      <c r="G450" s="853">
        <v>0</v>
      </c>
      <c r="H450" s="853">
        <v>0</v>
      </c>
      <c r="I450" s="853">
        <v>0</v>
      </c>
      <c r="J450" s="853">
        <v>0</v>
      </c>
    </row>
    <row r="451" spans="1:10" x14ac:dyDescent="0.2">
      <c r="A451" s="850" t="s">
        <v>1387</v>
      </c>
      <c r="B451" s="851">
        <v>0</v>
      </c>
      <c r="C451" s="851">
        <v>0</v>
      </c>
      <c r="D451" s="851">
        <v>0</v>
      </c>
      <c r="E451" s="851">
        <v>0</v>
      </c>
      <c r="F451" s="851">
        <v>0</v>
      </c>
      <c r="G451" s="851">
        <v>0</v>
      </c>
      <c r="H451" s="851">
        <v>0</v>
      </c>
      <c r="I451" s="851">
        <v>0</v>
      </c>
      <c r="J451" s="851">
        <v>0</v>
      </c>
    </row>
    <row r="452" spans="1:10" x14ac:dyDescent="0.2">
      <c r="A452" s="850" t="s">
        <v>1388</v>
      </c>
      <c r="B452" s="851">
        <v>7980635.9100000001</v>
      </c>
      <c r="C452" s="851">
        <v>0</v>
      </c>
      <c r="D452" s="851">
        <v>0</v>
      </c>
      <c r="E452" s="851">
        <v>0</v>
      </c>
      <c r="F452" s="851">
        <v>0</v>
      </c>
      <c r="G452" s="851">
        <v>0</v>
      </c>
      <c r="H452" s="851">
        <v>7980635.9100000001</v>
      </c>
      <c r="I452" s="851">
        <v>0</v>
      </c>
      <c r="J452" s="851">
        <v>7980635.9100000001</v>
      </c>
    </row>
    <row r="453" spans="1:10" x14ac:dyDescent="0.2">
      <c r="A453" s="850" t="s">
        <v>1389</v>
      </c>
      <c r="B453" s="851">
        <v>0</v>
      </c>
      <c r="C453" s="851">
        <v>0</v>
      </c>
      <c r="D453" s="851">
        <v>0</v>
      </c>
      <c r="E453" s="851">
        <v>0</v>
      </c>
      <c r="F453" s="851">
        <v>0</v>
      </c>
      <c r="G453" s="851">
        <v>0</v>
      </c>
      <c r="H453" s="851">
        <v>0</v>
      </c>
      <c r="I453" s="851">
        <v>0</v>
      </c>
      <c r="J453" s="851">
        <v>0</v>
      </c>
    </row>
    <row r="454" spans="1:10" x14ac:dyDescent="0.2">
      <c r="A454" s="850" t="s">
        <v>1390</v>
      </c>
      <c r="B454" s="851">
        <v>0</v>
      </c>
      <c r="C454" s="851">
        <v>0</v>
      </c>
      <c r="D454" s="851">
        <v>0</v>
      </c>
      <c r="E454" s="851">
        <v>0</v>
      </c>
      <c r="F454" s="851">
        <v>0</v>
      </c>
      <c r="G454" s="851">
        <v>0</v>
      </c>
      <c r="H454" s="851">
        <v>0</v>
      </c>
      <c r="I454" s="851">
        <v>0</v>
      </c>
      <c r="J454" s="851">
        <v>0</v>
      </c>
    </row>
    <row r="455" spans="1:10" x14ac:dyDescent="0.2">
      <c r="A455" s="853" t="s">
        <v>1025</v>
      </c>
      <c r="B455" s="853">
        <v>7980635.9100000001</v>
      </c>
      <c r="C455" s="853">
        <v>0</v>
      </c>
      <c r="D455" s="853">
        <v>0</v>
      </c>
      <c r="E455" s="853">
        <v>0</v>
      </c>
      <c r="F455" s="853">
        <v>0</v>
      </c>
      <c r="G455" s="853">
        <v>0</v>
      </c>
      <c r="H455" s="853">
        <v>7980635.9100000001</v>
      </c>
      <c r="I455" s="853">
        <v>0</v>
      </c>
      <c r="J455" s="853">
        <v>7980635.9100000001</v>
      </c>
    </row>
    <row r="456" spans="1:10" x14ac:dyDescent="0.2">
      <c r="A456" s="854" t="s">
        <v>1391</v>
      </c>
      <c r="B456" s="854">
        <v>199387057.21000001</v>
      </c>
      <c r="C456" s="854">
        <v>0</v>
      </c>
      <c r="D456" s="854">
        <v>0</v>
      </c>
      <c r="E456" s="854">
        <v>0</v>
      </c>
      <c r="F456" s="854">
        <v>0</v>
      </c>
      <c r="G456" s="854">
        <v>0</v>
      </c>
      <c r="H456" s="854">
        <v>199387057.21000001</v>
      </c>
      <c r="I456" s="854">
        <v>15196632.550000001</v>
      </c>
      <c r="J456" s="854">
        <v>214583689.75999999</v>
      </c>
    </row>
    <row r="457" spans="1:10" x14ac:dyDescent="0.2">
      <c r="A457" s="855" t="s">
        <v>1392</v>
      </c>
      <c r="B457" s="1116"/>
      <c r="C457" s="1117"/>
      <c r="D457" s="1117"/>
      <c r="E457" s="1117"/>
      <c r="F457" s="1117"/>
      <c r="G457" s="1117"/>
      <c r="H457" s="1117"/>
      <c r="I457" s="1117"/>
      <c r="J457" s="1115"/>
    </row>
    <row r="458" spans="1:10" x14ac:dyDescent="0.2">
      <c r="A458" s="850" t="s">
        <v>1393</v>
      </c>
      <c r="B458" s="851">
        <v>0</v>
      </c>
      <c r="C458" s="851">
        <v>0</v>
      </c>
      <c r="D458" s="851">
        <v>0</v>
      </c>
      <c r="E458" s="851">
        <v>0</v>
      </c>
      <c r="F458" s="851">
        <v>0</v>
      </c>
      <c r="G458" s="851">
        <v>0</v>
      </c>
      <c r="H458" s="851">
        <v>0</v>
      </c>
      <c r="I458" s="851">
        <v>0</v>
      </c>
      <c r="J458" s="852">
        <v>0</v>
      </c>
    </row>
    <row r="459" spans="1:10" x14ac:dyDescent="0.2">
      <c r="A459" s="850" t="s">
        <v>1394</v>
      </c>
      <c r="B459" s="851">
        <v>4000</v>
      </c>
      <c r="C459" s="851">
        <v>0</v>
      </c>
      <c r="D459" s="851">
        <v>0</v>
      </c>
      <c r="E459" s="851">
        <v>0</v>
      </c>
      <c r="F459" s="851">
        <v>0</v>
      </c>
      <c r="G459" s="851">
        <v>0</v>
      </c>
      <c r="H459" s="851">
        <v>4000</v>
      </c>
      <c r="I459" s="851">
        <v>0</v>
      </c>
      <c r="J459" s="851">
        <v>4000</v>
      </c>
    </row>
    <row r="460" spans="1:10" x14ac:dyDescent="0.2">
      <c r="A460" s="850" t="s">
        <v>1395</v>
      </c>
      <c r="B460" s="851">
        <v>0</v>
      </c>
      <c r="C460" s="851">
        <v>0</v>
      </c>
      <c r="D460" s="851">
        <v>0</v>
      </c>
      <c r="E460" s="851">
        <v>0</v>
      </c>
      <c r="F460" s="851">
        <v>0</v>
      </c>
      <c r="G460" s="851">
        <v>0</v>
      </c>
      <c r="H460" s="851">
        <v>0</v>
      </c>
      <c r="I460" s="851">
        <v>0</v>
      </c>
      <c r="J460" s="851">
        <v>0</v>
      </c>
    </row>
    <row r="461" spans="1:10" x14ac:dyDescent="0.2">
      <c r="A461" s="850" t="s">
        <v>1396</v>
      </c>
      <c r="B461" s="851">
        <v>0</v>
      </c>
      <c r="C461" s="851">
        <v>0</v>
      </c>
      <c r="D461" s="851">
        <v>0</v>
      </c>
      <c r="E461" s="851">
        <v>0</v>
      </c>
      <c r="F461" s="851">
        <v>0</v>
      </c>
      <c r="G461" s="851">
        <v>0</v>
      </c>
      <c r="H461" s="851">
        <v>0</v>
      </c>
      <c r="I461" s="851">
        <v>0</v>
      </c>
      <c r="J461" s="851">
        <v>0</v>
      </c>
    </row>
    <row r="462" spans="1:10" x14ac:dyDescent="0.2">
      <c r="A462" s="850" t="s">
        <v>1397</v>
      </c>
      <c r="B462" s="851">
        <v>41.46</v>
      </c>
      <c r="C462" s="851">
        <v>0</v>
      </c>
      <c r="D462" s="851">
        <v>0</v>
      </c>
      <c r="E462" s="851">
        <v>0</v>
      </c>
      <c r="F462" s="851">
        <v>0</v>
      </c>
      <c r="G462" s="851">
        <v>0</v>
      </c>
      <c r="H462" s="851">
        <v>41.46</v>
      </c>
      <c r="I462" s="851">
        <v>0</v>
      </c>
      <c r="J462" s="851">
        <v>41.46</v>
      </c>
    </row>
    <row r="463" spans="1:10" x14ac:dyDescent="0.2">
      <c r="A463" s="850" t="s">
        <v>1398</v>
      </c>
      <c r="B463" s="851">
        <v>0</v>
      </c>
      <c r="C463" s="851">
        <v>0</v>
      </c>
      <c r="D463" s="851">
        <v>0</v>
      </c>
      <c r="E463" s="851">
        <v>0</v>
      </c>
      <c r="F463" s="851">
        <v>0</v>
      </c>
      <c r="G463" s="851">
        <v>0</v>
      </c>
      <c r="H463" s="851">
        <v>0</v>
      </c>
      <c r="I463" s="851">
        <v>0</v>
      </c>
      <c r="J463" s="851">
        <v>0</v>
      </c>
    </row>
    <row r="464" spans="1:10" x14ac:dyDescent="0.2">
      <c r="A464" s="850" t="s">
        <v>1399</v>
      </c>
      <c r="B464" s="851">
        <v>0</v>
      </c>
      <c r="C464" s="851">
        <v>0</v>
      </c>
      <c r="D464" s="851">
        <v>0</v>
      </c>
      <c r="E464" s="851">
        <v>0</v>
      </c>
      <c r="F464" s="851">
        <v>0</v>
      </c>
      <c r="G464" s="851">
        <v>0</v>
      </c>
      <c r="H464" s="851">
        <v>0</v>
      </c>
      <c r="I464" s="851">
        <v>0</v>
      </c>
      <c r="J464" s="851">
        <v>0</v>
      </c>
    </row>
    <row r="465" spans="1:10" x14ac:dyDescent="0.2">
      <c r="A465" s="850" t="s">
        <v>1400</v>
      </c>
      <c r="B465" s="851">
        <v>8193891.5899999999</v>
      </c>
      <c r="C465" s="851">
        <v>0</v>
      </c>
      <c r="D465" s="851">
        <v>0</v>
      </c>
      <c r="E465" s="851">
        <v>0</v>
      </c>
      <c r="F465" s="851">
        <v>0</v>
      </c>
      <c r="G465" s="851">
        <v>0</v>
      </c>
      <c r="H465" s="851">
        <v>8193891.5899999999</v>
      </c>
      <c r="I465" s="851">
        <v>984736.95</v>
      </c>
      <c r="J465" s="851">
        <v>9178628.5399999991</v>
      </c>
    </row>
    <row r="466" spans="1:10" x14ac:dyDescent="0.2">
      <c r="A466" s="850" t="s">
        <v>1401</v>
      </c>
      <c r="B466" s="851">
        <v>5267518.6399999997</v>
      </c>
      <c r="C466" s="851">
        <v>0</v>
      </c>
      <c r="D466" s="851">
        <v>0</v>
      </c>
      <c r="E466" s="851">
        <v>0</v>
      </c>
      <c r="F466" s="851">
        <v>0</v>
      </c>
      <c r="G466" s="851">
        <v>0</v>
      </c>
      <c r="H466" s="851">
        <v>5267518.6399999997</v>
      </c>
      <c r="I466" s="851">
        <v>507296.95</v>
      </c>
      <c r="J466" s="851">
        <v>5774815.5899999999</v>
      </c>
    </row>
    <row r="467" spans="1:10" x14ac:dyDescent="0.2">
      <c r="A467" s="850" t="s">
        <v>1402</v>
      </c>
      <c r="B467" s="851">
        <v>5442230.4900000002</v>
      </c>
      <c r="C467" s="851">
        <v>0</v>
      </c>
      <c r="D467" s="851">
        <v>0</v>
      </c>
      <c r="E467" s="851">
        <v>0</v>
      </c>
      <c r="F467" s="851">
        <v>0</v>
      </c>
      <c r="G467" s="851">
        <v>0</v>
      </c>
      <c r="H467" s="851">
        <v>5442230.4900000002</v>
      </c>
      <c r="I467" s="851">
        <v>1442716.39</v>
      </c>
      <c r="J467" s="851">
        <v>6884946.8799999999</v>
      </c>
    </row>
    <row r="468" spans="1:10" x14ac:dyDescent="0.2">
      <c r="A468" s="850" t="s">
        <v>1403</v>
      </c>
      <c r="B468" s="851">
        <v>17983449.969999999</v>
      </c>
      <c r="C468" s="851">
        <v>0</v>
      </c>
      <c r="D468" s="851">
        <v>0</v>
      </c>
      <c r="E468" s="851">
        <v>0</v>
      </c>
      <c r="F468" s="851">
        <v>0</v>
      </c>
      <c r="G468" s="851">
        <v>0</v>
      </c>
      <c r="H468" s="851">
        <v>17983449.969999999</v>
      </c>
      <c r="I468" s="851">
        <v>988835.2</v>
      </c>
      <c r="J468" s="851">
        <v>18972285.170000002</v>
      </c>
    </row>
    <row r="469" spans="1:10" x14ac:dyDescent="0.2">
      <c r="A469" s="853" t="s">
        <v>1022</v>
      </c>
      <c r="B469" s="853">
        <v>36891132.149999999</v>
      </c>
      <c r="C469" s="853">
        <v>0</v>
      </c>
      <c r="D469" s="853">
        <v>0</v>
      </c>
      <c r="E469" s="853">
        <v>0</v>
      </c>
      <c r="F469" s="853">
        <v>0</v>
      </c>
      <c r="G469" s="853">
        <v>0</v>
      </c>
      <c r="H469" s="853">
        <v>36891132.149999999</v>
      </c>
      <c r="I469" s="853">
        <v>3923585.49</v>
      </c>
      <c r="J469" s="853">
        <v>40814717.640000001</v>
      </c>
    </row>
    <row r="470" spans="1:10" x14ac:dyDescent="0.2">
      <c r="A470" s="853" t="s">
        <v>1023</v>
      </c>
      <c r="B470" s="853">
        <v>0</v>
      </c>
      <c r="C470" s="853">
        <v>0</v>
      </c>
      <c r="D470" s="853">
        <v>0</v>
      </c>
      <c r="E470" s="853">
        <v>0</v>
      </c>
      <c r="F470" s="853">
        <v>0</v>
      </c>
      <c r="G470" s="853">
        <v>0</v>
      </c>
      <c r="H470" s="853">
        <v>0</v>
      </c>
      <c r="I470" s="853">
        <v>0</v>
      </c>
      <c r="J470" s="853">
        <v>0</v>
      </c>
    </row>
    <row r="471" spans="1:10" x14ac:dyDescent="0.2">
      <c r="A471" s="853" t="s">
        <v>1024</v>
      </c>
      <c r="B471" s="853">
        <v>0</v>
      </c>
      <c r="C471" s="853">
        <v>0</v>
      </c>
      <c r="D471" s="853">
        <v>0</v>
      </c>
      <c r="E471" s="853">
        <v>0</v>
      </c>
      <c r="F471" s="853">
        <v>0</v>
      </c>
      <c r="G471" s="853">
        <v>0</v>
      </c>
      <c r="H471" s="853">
        <v>0</v>
      </c>
      <c r="I471" s="853">
        <v>0</v>
      </c>
      <c r="J471" s="853">
        <v>0</v>
      </c>
    </row>
    <row r="472" spans="1:10" x14ac:dyDescent="0.2">
      <c r="A472" s="850" t="s">
        <v>1404</v>
      </c>
      <c r="B472" s="851">
        <v>0</v>
      </c>
      <c r="C472" s="851">
        <v>0</v>
      </c>
      <c r="D472" s="851">
        <v>0</v>
      </c>
      <c r="E472" s="851">
        <v>0</v>
      </c>
      <c r="F472" s="851">
        <v>0</v>
      </c>
      <c r="G472" s="851">
        <v>0</v>
      </c>
      <c r="H472" s="851">
        <v>0</v>
      </c>
      <c r="I472" s="851">
        <v>0</v>
      </c>
      <c r="J472" s="851">
        <v>0</v>
      </c>
    </row>
    <row r="473" spans="1:10" x14ac:dyDescent="0.2">
      <c r="A473" s="853" t="s">
        <v>1025</v>
      </c>
      <c r="B473" s="853">
        <v>0</v>
      </c>
      <c r="C473" s="853">
        <v>0</v>
      </c>
      <c r="D473" s="853">
        <v>0</v>
      </c>
      <c r="E473" s="853">
        <v>0</v>
      </c>
      <c r="F473" s="853">
        <v>0</v>
      </c>
      <c r="G473" s="853">
        <v>0</v>
      </c>
      <c r="H473" s="853">
        <v>0</v>
      </c>
      <c r="I473" s="853">
        <v>0</v>
      </c>
      <c r="J473" s="853">
        <v>0</v>
      </c>
    </row>
    <row r="474" spans="1:10" ht="13.5" thickBot="1" x14ac:dyDescent="0.25">
      <c r="A474" s="854" t="s">
        <v>1405</v>
      </c>
      <c r="B474" s="854">
        <v>36891132.149999999</v>
      </c>
      <c r="C474" s="854">
        <v>0</v>
      </c>
      <c r="D474" s="854">
        <v>0</v>
      </c>
      <c r="E474" s="854">
        <v>0</v>
      </c>
      <c r="F474" s="854">
        <v>0</v>
      </c>
      <c r="G474" s="854">
        <v>0</v>
      </c>
      <c r="H474" s="854">
        <v>36891132.149999999</v>
      </c>
      <c r="I474" s="854">
        <v>3923585.49</v>
      </c>
      <c r="J474" s="854">
        <v>40814717.640000001</v>
      </c>
    </row>
    <row r="475" spans="1:10" ht="26.25" thickBot="1" x14ac:dyDescent="0.25">
      <c r="A475" s="846" t="s">
        <v>1007</v>
      </c>
      <c r="B475" s="847" t="s">
        <v>1012</v>
      </c>
      <c r="C475" s="847" t="s">
        <v>1013</v>
      </c>
      <c r="D475" s="847" t="s">
        <v>1014</v>
      </c>
      <c r="E475" s="847" t="s">
        <v>1015</v>
      </c>
      <c r="F475" s="847" t="s">
        <v>1016</v>
      </c>
      <c r="G475" s="847" t="s">
        <v>1017</v>
      </c>
      <c r="H475" s="847" t="s">
        <v>1002</v>
      </c>
      <c r="I475" s="847" t="s">
        <v>1003</v>
      </c>
      <c r="J475" s="847" t="s">
        <v>1004</v>
      </c>
    </row>
    <row r="476" spans="1:10" x14ac:dyDescent="0.2">
      <c r="A476" s="848" t="s">
        <v>1018</v>
      </c>
      <c r="B476" s="1110"/>
      <c r="C476" s="1111"/>
      <c r="D476" s="1111"/>
      <c r="E476" s="1111"/>
      <c r="F476" s="1111"/>
      <c r="G476" s="1111"/>
      <c r="H476" s="1111"/>
      <c r="I476" s="1111"/>
      <c r="J476" s="1111"/>
    </row>
    <row r="477" spans="1:10" x14ac:dyDescent="0.2">
      <c r="A477" s="1118" t="s">
        <v>1406</v>
      </c>
      <c r="B477" s="1116"/>
      <c r="C477" s="1116"/>
      <c r="D477" s="1116"/>
      <c r="E477" s="1116"/>
      <c r="F477" s="1116"/>
      <c r="G477" s="1116"/>
      <c r="H477" s="1116"/>
      <c r="I477" s="1116"/>
      <c r="J477" s="1119"/>
    </row>
    <row r="478" spans="1:10" x14ac:dyDescent="0.2">
      <c r="A478" s="855" t="s">
        <v>1407</v>
      </c>
      <c r="B478" s="1116"/>
      <c r="C478" s="1117"/>
      <c r="D478" s="1117"/>
      <c r="E478" s="1117"/>
      <c r="F478" s="1117"/>
      <c r="G478" s="1117"/>
      <c r="H478" s="1117"/>
      <c r="I478" s="1117"/>
      <c r="J478" s="1120"/>
    </row>
    <row r="479" spans="1:10" x14ac:dyDescent="0.2">
      <c r="A479" s="850" t="s">
        <v>1408</v>
      </c>
      <c r="B479" s="851">
        <v>17105366.18</v>
      </c>
      <c r="C479" s="851">
        <v>0</v>
      </c>
      <c r="D479" s="851">
        <v>0</v>
      </c>
      <c r="E479" s="851">
        <v>0</v>
      </c>
      <c r="F479" s="851">
        <v>0</v>
      </c>
      <c r="G479" s="851">
        <v>0</v>
      </c>
      <c r="H479" s="851">
        <v>17105366.18</v>
      </c>
      <c r="I479" s="851">
        <v>3659632.57</v>
      </c>
      <c r="J479" s="852">
        <v>20764998.75</v>
      </c>
    </row>
    <row r="480" spans="1:10" x14ac:dyDescent="0.2">
      <c r="A480" s="850" t="s">
        <v>1409</v>
      </c>
      <c r="B480" s="851">
        <v>32887542.690000001</v>
      </c>
      <c r="C480" s="851">
        <v>0</v>
      </c>
      <c r="D480" s="851">
        <v>3600000</v>
      </c>
      <c r="E480" s="851">
        <v>0</v>
      </c>
      <c r="F480" s="851">
        <v>0</v>
      </c>
      <c r="G480" s="851">
        <v>0</v>
      </c>
      <c r="H480" s="851">
        <v>29287542.690000001</v>
      </c>
      <c r="I480" s="851">
        <v>2073252.2</v>
      </c>
      <c r="J480" s="851">
        <v>31360794.890000001</v>
      </c>
    </row>
    <row r="481" spans="1:10" x14ac:dyDescent="0.2">
      <c r="A481" s="850" t="s">
        <v>1410</v>
      </c>
      <c r="B481" s="851">
        <v>120567.69</v>
      </c>
      <c r="C481" s="851">
        <v>0</v>
      </c>
      <c r="D481" s="851">
        <v>0</v>
      </c>
      <c r="E481" s="851">
        <v>0</v>
      </c>
      <c r="F481" s="851">
        <v>0</v>
      </c>
      <c r="G481" s="851">
        <v>0</v>
      </c>
      <c r="H481" s="851">
        <v>120567.69</v>
      </c>
      <c r="I481" s="851">
        <v>0</v>
      </c>
      <c r="J481" s="851">
        <v>120567.69</v>
      </c>
    </row>
    <row r="482" spans="1:10" x14ac:dyDescent="0.2">
      <c r="A482" s="850" t="s">
        <v>1411</v>
      </c>
      <c r="B482" s="851">
        <v>37546231.090000004</v>
      </c>
      <c r="C482" s="851">
        <v>0</v>
      </c>
      <c r="D482" s="851">
        <v>0</v>
      </c>
      <c r="E482" s="851">
        <v>0</v>
      </c>
      <c r="F482" s="851">
        <v>0</v>
      </c>
      <c r="G482" s="851">
        <v>0</v>
      </c>
      <c r="H482" s="851">
        <v>37546231.090000004</v>
      </c>
      <c r="I482" s="851">
        <v>96025.11</v>
      </c>
      <c r="J482" s="851">
        <v>37642256.200000003</v>
      </c>
    </row>
    <row r="483" spans="1:10" x14ac:dyDescent="0.2">
      <c r="A483" s="850" t="s">
        <v>1412</v>
      </c>
      <c r="B483" s="851">
        <v>11546037.689999999</v>
      </c>
      <c r="C483" s="851">
        <v>0</v>
      </c>
      <c r="D483" s="851">
        <v>5500000</v>
      </c>
      <c r="E483" s="851">
        <v>0</v>
      </c>
      <c r="F483" s="851">
        <v>0</v>
      </c>
      <c r="G483" s="851">
        <v>0</v>
      </c>
      <c r="H483" s="851">
        <v>6046037.6900000004</v>
      </c>
      <c r="I483" s="851">
        <v>4688019.96</v>
      </c>
      <c r="J483" s="851">
        <v>10734057.65</v>
      </c>
    </row>
    <row r="484" spans="1:10" x14ac:dyDescent="0.2">
      <c r="A484" s="850" t="s">
        <v>1413</v>
      </c>
      <c r="B484" s="851">
        <v>26887131.699999999</v>
      </c>
      <c r="C484" s="851">
        <v>0</v>
      </c>
      <c r="D484" s="851">
        <v>0</v>
      </c>
      <c r="E484" s="851">
        <v>0</v>
      </c>
      <c r="F484" s="851">
        <v>0</v>
      </c>
      <c r="G484" s="851">
        <v>0</v>
      </c>
      <c r="H484" s="851">
        <v>26887131.699999999</v>
      </c>
      <c r="I484" s="851">
        <v>0</v>
      </c>
      <c r="J484" s="851">
        <v>26887131.699999999</v>
      </c>
    </row>
    <row r="485" spans="1:10" x14ac:dyDescent="0.2">
      <c r="A485" s="850" t="s">
        <v>1414</v>
      </c>
      <c r="B485" s="851">
        <v>11503.2</v>
      </c>
      <c r="C485" s="851">
        <v>0</v>
      </c>
      <c r="D485" s="851">
        <v>0</v>
      </c>
      <c r="E485" s="851">
        <v>0</v>
      </c>
      <c r="F485" s="851">
        <v>0</v>
      </c>
      <c r="G485" s="851">
        <v>0</v>
      </c>
      <c r="H485" s="851">
        <v>11503.2</v>
      </c>
      <c r="I485" s="851">
        <v>0</v>
      </c>
      <c r="J485" s="851">
        <v>11503.2</v>
      </c>
    </row>
    <row r="486" spans="1:10" x14ac:dyDescent="0.2">
      <c r="A486" s="850" t="s">
        <v>1415</v>
      </c>
      <c r="B486" s="851">
        <v>32335294.390000001</v>
      </c>
      <c r="C486" s="851">
        <v>0</v>
      </c>
      <c r="D486" s="851">
        <v>0</v>
      </c>
      <c r="E486" s="851">
        <v>0</v>
      </c>
      <c r="F486" s="851">
        <v>0</v>
      </c>
      <c r="G486" s="851">
        <v>-32335294.390000001</v>
      </c>
      <c r="H486" s="851">
        <v>0</v>
      </c>
      <c r="I486" s="851">
        <v>0</v>
      </c>
      <c r="J486" s="851">
        <v>0</v>
      </c>
    </row>
    <row r="487" spans="1:10" x14ac:dyDescent="0.2">
      <c r="A487" s="850" t="s">
        <v>1416</v>
      </c>
      <c r="B487" s="851">
        <v>1879437.22</v>
      </c>
      <c r="C487" s="851">
        <v>0</v>
      </c>
      <c r="D487" s="851">
        <v>0</v>
      </c>
      <c r="E487" s="851">
        <v>0</v>
      </c>
      <c r="F487" s="851">
        <v>0</v>
      </c>
      <c r="G487" s="851">
        <v>-1879437.22</v>
      </c>
      <c r="H487" s="851">
        <v>0</v>
      </c>
      <c r="I487" s="851">
        <v>138.96</v>
      </c>
      <c r="J487" s="851">
        <v>138.96</v>
      </c>
    </row>
    <row r="488" spans="1:10" x14ac:dyDescent="0.2">
      <c r="A488" s="850" t="s">
        <v>1417</v>
      </c>
      <c r="B488" s="851">
        <v>34612811.280000001</v>
      </c>
      <c r="C488" s="851">
        <v>0</v>
      </c>
      <c r="D488" s="851">
        <v>1000000</v>
      </c>
      <c r="E488" s="851">
        <v>0</v>
      </c>
      <c r="F488" s="851">
        <v>0</v>
      </c>
      <c r="G488" s="851">
        <v>0</v>
      </c>
      <c r="H488" s="851">
        <v>33612811.280000001</v>
      </c>
      <c r="I488" s="851">
        <v>3541624.39</v>
      </c>
      <c r="J488" s="851">
        <v>37154435.670000002</v>
      </c>
    </row>
    <row r="489" spans="1:10" x14ac:dyDescent="0.2">
      <c r="A489" s="850" t="s">
        <v>1418</v>
      </c>
      <c r="B489" s="851">
        <v>15324968.6</v>
      </c>
      <c r="C489" s="851">
        <v>0</v>
      </c>
      <c r="D489" s="851">
        <v>0</v>
      </c>
      <c r="E489" s="851">
        <v>0</v>
      </c>
      <c r="F489" s="851">
        <v>0</v>
      </c>
      <c r="G489" s="851">
        <v>0</v>
      </c>
      <c r="H489" s="851">
        <v>15324968.6</v>
      </c>
      <c r="I489" s="851">
        <v>243658.18</v>
      </c>
      <c r="J489" s="851">
        <v>15568626.779999999</v>
      </c>
    </row>
    <row r="490" spans="1:10" x14ac:dyDescent="0.2">
      <c r="A490" s="850" t="s">
        <v>1419</v>
      </c>
      <c r="B490" s="851">
        <v>2472420</v>
      </c>
      <c r="C490" s="851">
        <v>0</v>
      </c>
      <c r="D490" s="851">
        <v>0</v>
      </c>
      <c r="E490" s="851">
        <v>0</v>
      </c>
      <c r="F490" s="851">
        <v>0</v>
      </c>
      <c r="G490" s="851">
        <v>0</v>
      </c>
      <c r="H490" s="851">
        <v>2472420</v>
      </c>
      <c r="I490" s="851">
        <v>420928.34</v>
      </c>
      <c r="J490" s="851">
        <v>2893348.34</v>
      </c>
    </row>
    <row r="491" spans="1:10" x14ac:dyDescent="0.2">
      <c r="A491" s="850" t="s">
        <v>1420</v>
      </c>
      <c r="B491" s="851">
        <v>0</v>
      </c>
      <c r="C491" s="851">
        <v>0</v>
      </c>
      <c r="D491" s="851">
        <v>0</v>
      </c>
      <c r="E491" s="851">
        <v>0</v>
      </c>
      <c r="F491" s="851">
        <v>0</v>
      </c>
      <c r="G491" s="851">
        <v>0</v>
      </c>
      <c r="H491" s="851">
        <v>0</v>
      </c>
      <c r="I491" s="851">
        <v>0</v>
      </c>
      <c r="J491" s="851">
        <v>0</v>
      </c>
    </row>
    <row r="492" spans="1:10" x14ac:dyDescent="0.2">
      <c r="A492" s="850" t="s">
        <v>1421</v>
      </c>
      <c r="B492" s="851">
        <v>41253455.859999999</v>
      </c>
      <c r="C492" s="851">
        <v>0</v>
      </c>
      <c r="D492" s="851">
        <v>31071000</v>
      </c>
      <c r="E492" s="851">
        <v>0</v>
      </c>
      <c r="F492" s="851">
        <v>0</v>
      </c>
      <c r="G492" s="851">
        <v>0</v>
      </c>
      <c r="H492" s="851">
        <v>10182455.859999999</v>
      </c>
      <c r="I492" s="851">
        <v>91683.96</v>
      </c>
      <c r="J492" s="851">
        <v>10274139.82</v>
      </c>
    </row>
    <row r="493" spans="1:10" x14ac:dyDescent="0.2">
      <c r="A493" s="850" t="s">
        <v>1422</v>
      </c>
      <c r="B493" s="851">
        <v>15635825.42</v>
      </c>
      <c r="C493" s="851">
        <v>0</v>
      </c>
      <c r="D493" s="851">
        <v>0</v>
      </c>
      <c r="E493" s="851">
        <v>0</v>
      </c>
      <c r="F493" s="851">
        <v>0</v>
      </c>
      <c r="G493" s="851">
        <v>0</v>
      </c>
      <c r="H493" s="851">
        <v>15635825.42</v>
      </c>
      <c r="I493" s="851">
        <v>0</v>
      </c>
      <c r="J493" s="851">
        <v>15635825.42</v>
      </c>
    </row>
    <row r="494" spans="1:10" x14ac:dyDescent="0.2">
      <c r="A494" s="850" t="s">
        <v>1423</v>
      </c>
      <c r="B494" s="851">
        <v>29825670.719999999</v>
      </c>
      <c r="C494" s="851">
        <v>0</v>
      </c>
      <c r="D494" s="851">
        <v>0</v>
      </c>
      <c r="E494" s="851">
        <v>0</v>
      </c>
      <c r="F494" s="851">
        <v>0</v>
      </c>
      <c r="G494" s="851">
        <v>0</v>
      </c>
      <c r="H494" s="851">
        <v>29825670.719999999</v>
      </c>
      <c r="I494" s="851">
        <v>3887504.73</v>
      </c>
      <c r="J494" s="851">
        <v>33713175.450000003</v>
      </c>
    </row>
    <row r="495" spans="1:10" x14ac:dyDescent="0.2">
      <c r="A495" s="850" t="s">
        <v>1424</v>
      </c>
      <c r="B495" s="851">
        <v>0</v>
      </c>
      <c r="C495" s="851">
        <v>0</v>
      </c>
      <c r="D495" s="851">
        <v>0</v>
      </c>
      <c r="E495" s="851">
        <v>0</v>
      </c>
      <c r="F495" s="851">
        <v>0</v>
      </c>
      <c r="G495" s="851">
        <v>0</v>
      </c>
      <c r="H495" s="851">
        <v>0</v>
      </c>
      <c r="I495" s="851">
        <v>0</v>
      </c>
      <c r="J495" s="851">
        <v>0</v>
      </c>
    </row>
    <row r="496" spans="1:10" x14ac:dyDescent="0.2">
      <c r="A496" s="850" t="s">
        <v>1425</v>
      </c>
      <c r="B496" s="851">
        <v>181104493.56999999</v>
      </c>
      <c r="C496" s="851">
        <v>0</v>
      </c>
      <c r="D496" s="851">
        <v>0</v>
      </c>
      <c r="E496" s="851">
        <v>89000000</v>
      </c>
      <c r="F496" s="851">
        <v>0</v>
      </c>
      <c r="G496" s="851">
        <v>13873182.48</v>
      </c>
      <c r="H496" s="851">
        <v>105977676.05</v>
      </c>
      <c r="I496" s="851">
        <v>3636140.54</v>
      </c>
      <c r="J496" s="851">
        <v>109613816.59</v>
      </c>
    </row>
    <row r="497" spans="1:10" x14ac:dyDescent="0.2">
      <c r="A497" s="850" t="s">
        <v>1426</v>
      </c>
      <c r="B497" s="851">
        <v>769864.52</v>
      </c>
      <c r="C497" s="851">
        <v>0</v>
      </c>
      <c r="D497" s="851">
        <v>0</v>
      </c>
      <c r="E497" s="851">
        <v>0</v>
      </c>
      <c r="F497" s="851">
        <v>0</v>
      </c>
      <c r="G497" s="851">
        <v>0</v>
      </c>
      <c r="H497" s="851">
        <v>769864.52</v>
      </c>
      <c r="I497" s="851">
        <v>0</v>
      </c>
      <c r="J497" s="851">
        <v>769864.52</v>
      </c>
    </row>
    <row r="498" spans="1:10" x14ac:dyDescent="0.2">
      <c r="A498" s="850" t="s">
        <v>1427</v>
      </c>
      <c r="B498" s="851">
        <v>858161.9</v>
      </c>
      <c r="C498" s="851">
        <v>0</v>
      </c>
      <c r="D498" s="851">
        <v>0</v>
      </c>
      <c r="E498" s="851">
        <v>0</v>
      </c>
      <c r="F498" s="851">
        <v>0</v>
      </c>
      <c r="G498" s="851">
        <v>0</v>
      </c>
      <c r="H498" s="851">
        <v>858161.9</v>
      </c>
      <c r="I498" s="851">
        <v>268839.87</v>
      </c>
      <c r="J498" s="851">
        <v>1127001.77</v>
      </c>
    </row>
    <row r="499" spans="1:10" x14ac:dyDescent="0.2">
      <c r="A499" s="850" t="s">
        <v>1428</v>
      </c>
      <c r="B499" s="851">
        <v>0</v>
      </c>
      <c r="C499" s="851">
        <v>0</v>
      </c>
      <c r="D499" s="851">
        <v>0</v>
      </c>
      <c r="E499" s="851">
        <v>0</v>
      </c>
      <c r="F499" s="851">
        <v>0</v>
      </c>
      <c r="G499" s="851">
        <v>0</v>
      </c>
      <c r="H499" s="851">
        <v>0</v>
      </c>
      <c r="I499" s="851">
        <v>0</v>
      </c>
      <c r="J499" s="851">
        <v>0</v>
      </c>
    </row>
    <row r="500" spans="1:10" x14ac:dyDescent="0.2">
      <c r="A500" s="850" t="s">
        <v>1429</v>
      </c>
      <c r="B500" s="851">
        <v>0</v>
      </c>
      <c r="C500" s="851">
        <v>0</v>
      </c>
      <c r="D500" s="851">
        <v>0</v>
      </c>
      <c r="E500" s="851">
        <v>0</v>
      </c>
      <c r="F500" s="851">
        <v>0</v>
      </c>
      <c r="G500" s="851">
        <v>0</v>
      </c>
      <c r="H500" s="851">
        <v>0</v>
      </c>
      <c r="I500" s="851">
        <v>0</v>
      </c>
      <c r="J500" s="851">
        <v>0</v>
      </c>
    </row>
    <row r="501" spans="1:10" x14ac:dyDescent="0.2">
      <c r="A501" s="850" t="s">
        <v>1430</v>
      </c>
      <c r="B501" s="851">
        <v>224607317.94</v>
      </c>
      <c r="C501" s="851">
        <v>0</v>
      </c>
      <c r="D501" s="851">
        <v>104067000</v>
      </c>
      <c r="E501" s="851">
        <v>36000000</v>
      </c>
      <c r="F501" s="851">
        <v>0</v>
      </c>
      <c r="G501" s="851">
        <v>16956111.91</v>
      </c>
      <c r="H501" s="851">
        <v>101496429.84999999</v>
      </c>
      <c r="I501" s="851">
        <v>3973098.56</v>
      </c>
      <c r="J501" s="851">
        <v>105469528.41</v>
      </c>
    </row>
    <row r="502" spans="1:10" x14ac:dyDescent="0.2">
      <c r="A502" s="850" t="s">
        <v>1431</v>
      </c>
      <c r="B502" s="851">
        <v>0</v>
      </c>
      <c r="C502" s="851">
        <v>0</v>
      </c>
      <c r="D502" s="851">
        <v>0</v>
      </c>
      <c r="E502" s="851">
        <v>0</v>
      </c>
      <c r="F502" s="851">
        <v>0</v>
      </c>
      <c r="G502" s="851">
        <v>0</v>
      </c>
      <c r="H502" s="851">
        <v>0</v>
      </c>
      <c r="I502" s="851">
        <v>0</v>
      </c>
      <c r="J502" s="851">
        <v>0</v>
      </c>
    </row>
    <row r="503" spans="1:10" x14ac:dyDescent="0.2">
      <c r="A503" s="850" t="s">
        <v>1432</v>
      </c>
      <c r="B503" s="851">
        <v>6451003.6600000001</v>
      </c>
      <c r="C503" s="851">
        <v>0</v>
      </c>
      <c r="D503" s="851">
        <v>0</v>
      </c>
      <c r="E503" s="851">
        <v>0</v>
      </c>
      <c r="F503" s="851">
        <v>0</v>
      </c>
      <c r="G503" s="851">
        <v>0</v>
      </c>
      <c r="H503" s="851">
        <v>6451003.6600000001</v>
      </c>
      <c r="I503" s="851">
        <v>2690335.36</v>
      </c>
      <c r="J503" s="851">
        <v>9141339.0199999996</v>
      </c>
    </row>
    <row r="504" spans="1:10" x14ac:dyDescent="0.2">
      <c r="A504" s="850" t="s">
        <v>1433</v>
      </c>
      <c r="B504" s="851">
        <v>0</v>
      </c>
      <c r="C504" s="851">
        <v>0</v>
      </c>
      <c r="D504" s="851">
        <v>0</v>
      </c>
      <c r="E504" s="851">
        <v>0</v>
      </c>
      <c r="F504" s="851">
        <v>0</v>
      </c>
      <c r="G504" s="851">
        <v>0</v>
      </c>
      <c r="H504" s="851">
        <v>0</v>
      </c>
      <c r="I504" s="851">
        <v>0</v>
      </c>
      <c r="J504" s="851">
        <v>0</v>
      </c>
    </row>
    <row r="505" spans="1:10" x14ac:dyDescent="0.2">
      <c r="A505" s="850" t="s">
        <v>1434</v>
      </c>
      <c r="B505" s="851">
        <v>2994632.9</v>
      </c>
      <c r="C505" s="851">
        <v>0</v>
      </c>
      <c r="D505" s="851">
        <v>1240000</v>
      </c>
      <c r="E505" s="851">
        <v>0</v>
      </c>
      <c r="F505" s="851">
        <v>0</v>
      </c>
      <c r="G505" s="851">
        <v>0</v>
      </c>
      <c r="H505" s="851">
        <v>1754632.9</v>
      </c>
      <c r="I505" s="851">
        <v>241678.94</v>
      </c>
      <c r="J505" s="851">
        <v>1996311.84</v>
      </c>
    </row>
    <row r="506" spans="1:10" x14ac:dyDescent="0.2">
      <c r="A506" s="850" t="s">
        <v>1435</v>
      </c>
      <c r="B506" s="851">
        <v>11798069.07</v>
      </c>
      <c r="C506" s="851">
        <v>0</v>
      </c>
      <c r="D506" s="851">
        <v>0</v>
      </c>
      <c r="E506" s="851">
        <v>0</v>
      </c>
      <c r="F506" s="851">
        <v>0</v>
      </c>
      <c r="G506" s="851">
        <v>0</v>
      </c>
      <c r="H506" s="851">
        <v>11798069.07</v>
      </c>
      <c r="I506" s="851">
        <v>2585473.44</v>
      </c>
      <c r="J506" s="851">
        <v>14383542.51</v>
      </c>
    </row>
    <row r="507" spans="1:10" x14ac:dyDescent="0.2">
      <c r="A507" s="850" t="s">
        <v>1436</v>
      </c>
      <c r="B507" s="851">
        <v>54881539.049999997</v>
      </c>
      <c r="C507" s="851">
        <v>0</v>
      </c>
      <c r="D507" s="851">
        <v>560000</v>
      </c>
      <c r="E507" s="851">
        <v>0</v>
      </c>
      <c r="F507" s="851">
        <v>0</v>
      </c>
      <c r="G507" s="851">
        <v>0</v>
      </c>
      <c r="H507" s="851">
        <v>54321539.049999997</v>
      </c>
      <c r="I507" s="851">
        <v>1358664.22</v>
      </c>
      <c r="J507" s="851">
        <v>55680203.270000003</v>
      </c>
    </row>
    <row r="508" spans="1:10" x14ac:dyDescent="0.2">
      <c r="A508" s="853" t="s">
        <v>1022</v>
      </c>
      <c r="B508" s="853">
        <v>782909346.34000003</v>
      </c>
      <c r="C508" s="853">
        <v>0</v>
      </c>
      <c r="D508" s="853">
        <v>147038000</v>
      </c>
      <c r="E508" s="853">
        <v>125000000</v>
      </c>
      <c r="F508" s="853">
        <v>0</v>
      </c>
      <c r="G508" s="853">
        <v>-3385437.22</v>
      </c>
      <c r="H508" s="853">
        <v>507485909.12</v>
      </c>
      <c r="I508" s="853">
        <v>33456699.329999998</v>
      </c>
      <c r="J508" s="853">
        <v>540942608.45000005</v>
      </c>
    </row>
    <row r="509" spans="1:10" x14ac:dyDescent="0.2">
      <c r="A509" s="853" t="s">
        <v>1023</v>
      </c>
      <c r="B509" s="853">
        <v>0</v>
      </c>
      <c r="C509" s="853">
        <v>0</v>
      </c>
      <c r="D509" s="853">
        <v>0</v>
      </c>
      <c r="E509" s="853">
        <v>0</v>
      </c>
      <c r="F509" s="853">
        <v>0</v>
      </c>
      <c r="G509" s="853">
        <v>0</v>
      </c>
      <c r="H509" s="853">
        <v>0</v>
      </c>
      <c r="I509" s="853">
        <v>0</v>
      </c>
      <c r="J509" s="853">
        <v>0</v>
      </c>
    </row>
    <row r="510" spans="1:10" x14ac:dyDescent="0.2">
      <c r="A510" s="853" t="s">
        <v>1024</v>
      </c>
      <c r="B510" s="853">
        <v>0</v>
      </c>
      <c r="C510" s="853">
        <v>0</v>
      </c>
      <c r="D510" s="853">
        <v>0</v>
      </c>
      <c r="E510" s="853">
        <v>0</v>
      </c>
      <c r="F510" s="853">
        <v>0</v>
      </c>
      <c r="G510" s="853">
        <v>0</v>
      </c>
      <c r="H510" s="853">
        <v>0</v>
      </c>
      <c r="I510" s="853">
        <v>0</v>
      </c>
      <c r="J510" s="853">
        <v>0</v>
      </c>
    </row>
    <row r="511" spans="1:10" x14ac:dyDescent="0.2">
      <c r="A511" s="850" t="s">
        <v>1437</v>
      </c>
      <c r="B511" s="851">
        <v>60994.38</v>
      </c>
      <c r="C511" s="851">
        <v>0</v>
      </c>
      <c r="D511" s="851">
        <v>0</v>
      </c>
      <c r="E511" s="851">
        <v>0</v>
      </c>
      <c r="F511" s="851">
        <v>0</v>
      </c>
      <c r="G511" s="851">
        <v>0</v>
      </c>
      <c r="H511" s="851">
        <v>60994.38</v>
      </c>
      <c r="I511" s="851">
        <v>32000</v>
      </c>
      <c r="J511" s="851">
        <v>92994.38</v>
      </c>
    </row>
    <row r="512" spans="1:10" x14ac:dyDescent="0.2">
      <c r="A512" s="850" t="s">
        <v>1438</v>
      </c>
      <c r="B512" s="851">
        <v>1364014.01</v>
      </c>
      <c r="C512" s="851">
        <v>0</v>
      </c>
      <c r="D512" s="851">
        <v>0</v>
      </c>
      <c r="E512" s="851">
        <v>0</v>
      </c>
      <c r="F512" s="851">
        <v>0</v>
      </c>
      <c r="G512" s="851">
        <v>0</v>
      </c>
      <c r="H512" s="851">
        <v>1364014.01</v>
      </c>
      <c r="I512" s="851">
        <v>160973</v>
      </c>
      <c r="J512" s="851">
        <v>1524987.01</v>
      </c>
    </row>
    <row r="513" spans="1:10" x14ac:dyDescent="0.2">
      <c r="A513" s="850" t="s">
        <v>1439</v>
      </c>
      <c r="B513" s="851">
        <v>7599872.4900000002</v>
      </c>
      <c r="C513" s="851">
        <v>0</v>
      </c>
      <c r="D513" s="851">
        <v>0</v>
      </c>
      <c r="E513" s="851">
        <v>3391000</v>
      </c>
      <c r="F513" s="851">
        <v>0</v>
      </c>
      <c r="G513" s="851">
        <v>0</v>
      </c>
      <c r="H513" s="851">
        <v>4208872.49</v>
      </c>
      <c r="I513" s="851">
        <v>3875968.93</v>
      </c>
      <c r="J513" s="851">
        <v>8084841.4199999999</v>
      </c>
    </row>
    <row r="514" spans="1:10" x14ac:dyDescent="0.2">
      <c r="A514" s="850" t="s">
        <v>1440</v>
      </c>
      <c r="B514" s="851">
        <v>0</v>
      </c>
      <c r="C514" s="851">
        <v>0</v>
      </c>
      <c r="D514" s="851">
        <v>0</v>
      </c>
      <c r="E514" s="851">
        <v>0</v>
      </c>
      <c r="F514" s="851">
        <v>0</v>
      </c>
      <c r="G514" s="851">
        <v>0</v>
      </c>
      <c r="H514" s="851">
        <v>0</v>
      </c>
      <c r="I514" s="851">
        <v>0</v>
      </c>
      <c r="J514" s="851">
        <v>0</v>
      </c>
    </row>
    <row r="515" spans="1:10" x14ac:dyDescent="0.2">
      <c r="A515" s="850" t="s">
        <v>1441</v>
      </c>
      <c r="B515" s="851">
        <v>42892681.119999997</v>
      </c>
      <c r="C515" s="851">
        <v>0</v>
      </c>
      <c r="D515" s="851">
        <v>0</v>
      </c>
      <c r="E515" s="851">
        <v>600000</v>
      </c>
      <c r="F515" s="851">
        <v>0</v>
      </c>
      <c r="G515" s="851">
        <v>0</v>
      </c>
      <c r="H515" s="851">
        <v>42292681.119999997</v>
      </c>
      <c r="I515" s="851">
        <v>3749675.26</v>
      </c>
      <c r="J515" s="851">
        <v>46042356.380000003</v>
      </c>
    </row>
    <row r="516" spans="1:10" x14ac:dyDescent="0.2">
      <c r="A516" s="850" t="s">
        <v>1442</v>
      </c>
      <c r="B516" s="851">
        <v>1281316.28</v>
      </c>
      <c r="C516" s="851">
        <v>0</v>
      </c>
      <c r="D516" s="851">
        <v>0</v>
      </c>
      <c r="E516" s="851">
        <v>311700</v>
      </c>
      <c r="F516" s="851">
        <v>0</v>
      </c>
      <c r="G516" s="851">
        <v>0</v>
      </c>
      <c r="H516" s="851">
        <v>969616.28</v>
      </c>
      <c r="I516" s="851">
        <v>492305.59</v>
      </c>
      <c r="J516" s="851">
        <v>1461921.87</v>
      </c>
    </row>
    <row r="517" spans="1:10" x14ac:dyDescent="0.2">
      <c r="A517" s="853" t="s">
        <v>1025</v>
      </c>
      <c r="B517" s="853">
        <v>53198878.280000001</v>
      </c>
      <c r="C517" s="853">
        <v>0</v>
      </c>
      <c r="D517" s="853">
        <v>0</v>
      </c>
      <c r="E517" s="853">
        <v>4302700</v>
      </c>
      <c r="F517" s="853">
        <v>0</v>
      </c>
      <c r="G517" s="853">
        <v>0</v>
      </c>
      <c r="H517" s="853">
        <v>48896178.280000001</v>
      </c>
      <c r="I517" s="853">
        <v>8310922.7800000003</v>
      </c>
      <c r="J517" s="853">
        <v>57207101.060000002</v>
      </c>
    </row>
    <row r="518" spans="1:10" x14ac:dyDescent="0.2">
      <c r="A518" s="854" t="s">
        <v>1443</v>
      </c>
      <c r="B518" s="854">
        <v>836108224.62</v>
      </c>
      <c r="C518" s="854">
        <v>0</v>
      </c>
      <c r="D518" s="854">
        <v>147038000</v>
      </c>
      <c r="E518" s="854">
        <v>129302700</v>
      </c>
      <c r="F518" s="854">
        <v>0</v>
      </c>
      <c r="G518" s="854">
        <v>-3385437.22</v>
      </c>
      <c r="H518" s="854">
        <v>556382087.39999998</v>
      </c>
      <c r="I518" s="854">
        <v>41767622.109999999</v>
      </c>
      <c r="J518" s="854">
        <v>598149709.50999999</v>
      </c>
    </row>
    <row r="519" spans="1:10" x14ac:dyDescent="0.2">
      <c r="A519" s="855" t="s">
        <v>1444</v>
      </c>
      <c r="B519" s="1116"/>
      <c r="C519" s="1117"/>
      <c r="D519" s="1117"/>
      <c r="E519" s="1117"/>
      <c r="F519" s="1117"/>
      <c r="G519" s="1117"/>
      <c r="H519" s="1117"/>
      <c r="I519" s="1117"/>
      <c r="J519" s="1115"/>
    </row>
    <row r="520" spans="1:10" x14ac:dyDescent="0.2">
      <c r="A520" s="850" t="s">
        <v>1445</v>
      </c>
      <c r="B520" s="851">
        <v>51889232.450000003</v>
      </c>
      <c r="C520" s="851">
        <v>0</v>
      </c>
      <c r="D520" s="851">
        <v>22455000</v>
      </c>
      <c r="E520" s="851">
        <v>0</v>
      </c>
      <c r="F520" s="851">
        <v>0</v>
      </c>
      <c r="G520" s="851">
        <v>0</v>
      </c>
      <c r="H520" s="851">
        <v>29434232.449999999</v>
      </c>
      <c r="I520" s="851">
        <v>7147082.0099999998</v>
      </c>
      <c r="J520" s="852">
        <v>36581314.460000001</v>
      </c>
    </row>
    <row r="521" spans="1:10" x14ac:dyDescent="0.2">
      <c r="A521" s="850" t="s">
        <v>1446</v>
      </c>
      <c r="B521" s="851">
        <v>408050147.54000002</v>
      </c>
      <c r="C521" s="851">
        <v>0</v>
      </c>
      <c r="D521" s="851">
        <v>0</v>
      </c>
      <c r="E521" s="851">
        <v>0</v>
      </c>
      <c r="F521" s="851">
        <v>0</v>
      </c>
      <c r="G521" s="851">
        <v>0</v>
      </c>
      <c r="H521" s="851">
        <v>408050147.54000002</v>
      </c>
      <c r="I521" s="851">
        <v>80627618.069999993</v>
      </c>
      <c r="J521" s="851">
        <v>488677765.61000001</v>
      </c>
    </row>
    <row r="522" spans="1:10" x14ac:dyDescent="0.2">
      <c r="A522" s="850" t="s">
        <v>1447</v>
      </c>
      <c r="B522" s="851">
        <v>0</v>
      </c>
      <c r="C522" s="851">
        <v>0</v>
      </c>
      <c r="D522" s="851">
        <v>0</v>
      </c>
      <c r="E522" s="851">
        <v>0</v>
      </c>
      <c r="F522" s="851">
        <v>0</v>
      </c>
      <c r="G522" s="851">
        <v>0</v>
      </c>
      <c r="H522" s="851">
        <v>0</v>
      </c>
      <c r="I522" s="851">
        <v>1016907.82</v>
      </c>
      <c r="J522" s="851">
        <v>1016907.82</v>
      </c>
    </row>
    <row r="523" spans="1:10" x14ac:dyDescent="0.2">
      <c r="A523" s="850" t="s">
        <v>1448</v>
      </c>
      <c r="B523" s="851">
        <v>686372.02</v>
      </c>
      <c r="C523" s="851">
        <v>0</v>
      </c>
      <c r="D523" s="851">
        <v>0</v>
      </c>
      <c r="E523" s="851">
        <v>0</v>
      </c>
      <c r="F523" s="851">
        <v>0</v>
      </c>
      <c r="G523" s="851">
        <v>0</v>
      </c>
      <c r="H523" s="851">
        <v>686372.02</v>
      </c>
      <c r="I523" s="851">
        <v>15787966.970000001</v>
      </c>
      <c r="J523" s="851">
        <v>16474338.99</v>
      </c>
    </row>
    <row r="524" spans="1:10" x14ac:dyDescent="0.2">
      <c r="A524" s="850" t="s">
        <v>1449</v>
      </c>
      <c r="B524" s="851">
        <v>55540898.780000001</v>
      </c>
      <c r="C524" s="851">
        <v>0</v>
      </c>
      <c r="D524" s="851">
        <v>14000000</v>
      </c>
      <c r="E524" s="851">
        <v>0</v>
      </c>
      <c r="F524" s="851">
        <v>0</v>
      </c>
      <c r="G524" s="851">
        <v>0</v>
      </c>
      <c r="H524" s="851">
        <v>41540898.780000001</v>
      </c>
      <c r="I524" s="851">
        <v>34696066.07</v>
      </c>
      <c r="J524" s="851">
        <v>76236964.849999994</v>
      </c>
    </row>
    <row r="525" spans="1:10" x14ac:dyDescent="0.2">
      <c r="A525" s="850" t="s">
        <v>1450</v>
      </c>
      <c r="B525" s="851">
        <v>3212125.33</v>
      </c>
      <c r="C525" s="851">
        <v>0</v>
      </c>
      <c r="D525" s="851">
        <v>0</v>
      </c>
      <c r="E525" s="851">
        <v>0</v>
      </c>
      <c r="F525" s="851">
        <v>0</v>
      </c>
      <c r="G525" s="851">
        <v>0</v>
      </c>
      <c r="H525" s="851">
        <v>3212125.33</v>
      </c>
      <c r="I525" s="851">
        <v>448043.11</v>
      </c>
      <c r="J525" s="851">
        <v>3660168.44</v>
      </c>
    </row>
    <row r="526" spans="1:10" x14ac:dyDescent="0.2">
      <c r="A526" s="850" t="s">
        <v>1451</v>
      </c>
      <c r="B526" s="851">
        <v>0</v>
      </c>
      <c r="C526" s="851">
        <v>0</v>
      </c>
      <c r="D526" s="851">
        <v>0</v>
      </c>
      <c r="E526" s="851">
        <v>0</v>
      </c>
      <c r="F526" s="851">
        <v>0</v>
      </c>
      <c r="G526" s="851">
        <v>3385437.22</v>
      </c>
      <c r="H526" s="851">
        <v>3385437.22</v>
      </c>
      <c r="I526" s="851">
        <v>177.39</v>
      </c>
      <c r="J526" s="851">
        <v>3385614.61</v>
      </c>
    </row>
    <row r="527" spans="1:10" x14ac:dyDescent="0.2">
      <c r="A527" s="850" t="s">
        <v>1452</v>
      </c>
      <c r="B527" s="851">
        <v>0</v>
      </c>
      <c r="C527" s="851">
        <v>0</v>
      </c>
      <c r="D527" s="851">
        <v>0</v>
      </c>
      <c r="E527" s="851">
        <v>0</v>
      </c>
      <c r="F527" s="851">
        <v>0</v>
      </c>
      <c r="G527" s="851">
        <v>0</v>
      </c>
      <c r="H527" s="851">
        <v>0</v>
      </c>
      <c r="I527" s="851">
        <v>239799.4</v>
      </c>
      <c r="J527" s="851">
        <v>239799.4</v>
      </c>
    </row>
    <row r="528" spans="1:10" x14ac:dyDescent="0.2">
      <c r="A528" s="850" t="s">
        <v>1453</v>
      </c>
      <c r="B528" s="851">
        <v>73482544.060000002</v>
      </c>
      <c r="C528" s="851">
        <v>0</v>
      </c>
      <c r="D528" s="851">
        <v>0</v>
      </c>
      <c r="E528" s="851">
        <v>0</v>
      </c>
      <c r="F528" s="851">
        <v>0</v>
      </c>
      <c r="G528" s="851">
        <v>0</v>
      </c>
      <c r="H528" s="851">
        <v>73482544.060000002</v>
      </c>
      <c r="I528" s="851">
        <v>2702690.96</v>
      </c>
      <c r="J528" s="851">
        <v>76185235.019999996</v>
      </c>
    </row>
    <row r="529" spans="1:10" x14ac:dyDescent="0.2">
      <c r="A529" s="850" t="s">
        <v>1454</v>
      </c>
      <c r="B529" s="851">
        <v>0</v>
      </c>
      <c r="C529" s="851">
        <v>0</v>
      </c>
      <c r="D529" s="851">
        <v>0</v>
      </c>
      <c r="E529" s="851">
        <v>0</v>
      </c>
      <c r="F529" s="851">
        <v>0</v>
      </c>
      <c r="G529" s="851">
        <v>0</v>
      </c>
      <c r="H529" s="851">
        <v>0</v>
      </c>
      <c r="I529" s="851">
        <v>0</v>
      </c>
      <c r="J529" s="851">
        <v>0</v>
      </c>
    </row>
    <row r="530" spans="1:10" x14ac:dyDescent="0.2">
      <c r="A530" s="850" t="s">
        <v>1455</v>
      </c>
      <c r="B530" s="851">
        <v>0</v>
      </c>
      <c r="C530" s="851">
        <v>0</v>
      </c>
      <c r="D530" s="851">
        <v>0</v>
      </c>
      <c r="E530" s="851">
        <v>0</v>
      </c>
      <c r="F530" s="851">
        <v>0</v>
      </c>
      <c r="G530" s="851">
        <v>0</v>
      </c>
      <c r="H530" s="851">
        <v>0</v>
      </c>
      <c r="I530" s="851">
        <v>0</v>
      </c>
      <c r="J530" s="851">
        <v>0</v>
      </c>
    </row>
    <row r="531" spans="1:10" x14ac:dyDescent="0.2">
      <c r="A531" s="850" t="s">
        <v>1456</v>
      </c>
      <c r="B531" s="851">
        <v>0</v>
      </c>
      <c r="C531" s="851">
        <v>0</v>
      </c>
      <c r="D531" s="851">
        <v>0</v>
      </c>
      <c r="E531" s="851">
        <v>0</v>
      </c>
      <c r="F531" s="851">
        <v>0</v>
      </c>
      <c r="G531" s="851">
        <v>0</v>
      </c>
      <c r="H531" s="851">
        <v>0</v>
      </c>
      <c r="I531" s="851">
        <v>0</v>
      </c>
      <c r="J531" s="851">
        <v>0</v>
      </c>
    </row>
    <row r="532" spans="1:10" x14ac:dyDescent="0.2">
      <c r="A532" s="850" t="s">
        <v>1457</v>
      </c>
      <c r="B532" s="851">
        <v>263410465.22999999</v>
      </c>
      <c r="C532" s="851">
        <v>0</v>
      </c>
      <c r="D532" s="851">
        <v>0</v>
      </c>
      <c r="E532" s="851">
        <v>0</v>
      </c>
      <c r="F532" s="851">
        <v>0</v>
      </c>
      <c r="G532" s="851">
        <v>0</v>
      </c>
      <c r="H532" s="851">
        <v>263410465.22999999</v>
      </c>
      <c r="I532" s="851">
        <v>395665.21</v>
      </c>
      <c r="J532" s="851">
        <v>263806130.44</v>
      </c>
    </row>
    <row r="533" spans="1:10" x14ac:dyDescent="0.2">
      <c r="A533" s="850" t="s">
        <v>1458</v>
      </c>
      <c r="B533" s="851">
        <v>0</v>
      </c>
      <c r="C533" s="851">
        <v>0</v>
      </c>
      <c r="D533" s="851">
        <v>0</v>
      </c>
      <c r="E533" s="851">
        <v>0</v>
      </c>
      <c r="F533" s="851">
        <v>0</v>
      </c>
      <c r="G533" s="851">
        <v>0</v>
      </c>
      <c r="H533" s="851">
        <v>0</v>
      </c>
      <c r="I533" s="851">
        <v>0</v>
      </c>
      <c r="J533" s="851">
        <v>0</v>
      </c>
    </row>
    <row r="534" spans="1:10" x14ac:dyDescent="0.2">
      <c r="A534" s="850" t="s">
        <v>1459</v>
      </c>
      <c r="B534" s="851">
        <v>0</v>
      </c>
      <c r="C534" s="851">
        <v>0</v>
      </c>
      <c r="D534" s="851">
        <v>0</v>
      </c>
      <c r="E534" s="851">
        <v>0</v>
      </c>
      <c r="F534" s="851">
        <v>0</v>
      </c>
      <c r="G534" s="851">
        <v>601272.51</v>
      </c>
      <c r="H534" s="851">
        <v>601272.51</v>
      </c>
      <c r="I534" s="851">
        <v>2154.84</v>
      </c>
      <c r="J534" s="851">
        <v>603427.35</v>
      </c>
    </row>
    <row r="535" spans="1:10" x14ac:dyDescent="0.2">
      <c r="A535" s="853" t="s">
        <v>1022</v>
      </c>
      <c r="B535" s="853">
        <v>856271785.40999997</v>
      </c>
      <c r="C535" s="853">
        <v>0</v>
      </c>
      <c r="D535" s="853">
        <v>36455000</v>
      </c>
      <c r="E535" s="853">
        <v>0</v>
      </c>
      <c r="F535" s="853">
        <v>0</v>
      </c>
      <c r="G535" s="853">
        <v>3986709.73</v>
      </c>
      <c r="H535" s="853">
        <v>823803495.13999999</v>
      </c>
      <c r="I535" s="853">
        <v>143064171.84999999</v>
      </c>
      <c r="J535" s="853">
        <v>966867666.99000001</v>
      </c>
    </row>
    <row r="536" spans="1:10" x14ac:dyDescent="0.2">
      <c r="A536" s="853" t="s">
        <v>1023</v>
      </c>
      <c r="B536" s="853">
        <v>0</v>
      </c>
      <c r="C536" s="853">
        <v>0</v>
      </c>
      <c r="D536" s="853">
        <v>0</v>
      </c>
      <c r="E536" s="853">
        <v>0</v>
      </c>
      <c r="F536" s="853">
        <v>0</v>
      </c>
      <c r="G536" s="853">
        <v>0</v>
      </c>
      <c r="H536" s="853">
        <v>0</v>
      </c>
      <c r="I536" s="853">
        <v>0</v>
      </c>
      <c r="J536" s="853">
        <v>0</v>
      </c>
    </row>
    <row r="537" spans="1:10" x14ac:dyDescent="0.2">
      <c r="A537" s="853" t="s">
        <v>1024</v>
      </c>
      <c r="B537" s="853">
        <v>0</v>
      </c>
      <c r="C537" s="853">
        <v>0</v>
      </c>
      <c r="D537" s="853">
        <v>0</v>
      </c>
      <c r="E537" s="853">
        <v>0</v>
      </c>
      <c r="F537" s="853">
        <v>0</v>
      </c>
      <c r="G537" s="853">
        <v>0</v>
      </c>
      <c r="H537" s="853">
        <v>0</v>
      </c>
      <c r="I537" s="853">
        <v>0</v>
      </c>
      <c r="J537" s="853">
        <v>0</v>
      </c>
    </row>
    <row r="538" spans="1:10" x14ac:dyDescent="0.2">
      <c r="A538" s="850" t="s">
        <v>1460</v>
      </c>
      <c r="B538" s="851">
        <v>0</v>
      </c>
      <c r="C538" s="851">
        <v>0</v>
      </c>
      <c r="D538" s="851">
        <v>0</v>
      </c>
      <c r="E538" s="851">
        <v>0</v>
      </c>
      <c r="F538" s="851">
        <v>0</v>
      </c>
      <c r="G538" s="851">
        <v>0</v>
      </c>
      <c r="H538" s="851">
        <v>0</v>
      </c>
      <c r="I538" s="851">
        <v>0</v>
      </c>
      <c r="J538" s="851">
        <v>0</v>
      </c>
    </row>
    <row r="539" spans="1:10" x14ac:dyDescent="0.2">
      <c r="A539" s="850" t="s">
        <v>1461</v>
      </c>
      <c r="B539" s="851">
        <v>0.04</v>
      </c>
      <c r="C539" s="851">
        <v>0</v>
      </c>
      <c r="D539" s="851">
        <v>0</v>
      </c>
      <c r="E539" s="851">
        <v>0</v>
      </c>
      <c r="F539" s="851">
        <v>0.04</v>
      </c>
      <c r="G539" s="851">
        <v>0</v>
      </c>
      <c r="H539" s="851">
        <v>0</v>
      </c>
      <c r="I539" s="851">
        <v>0</v>
      </c>
      <c r="J539" s="851">
        <v>0</v>
      </c>
    </row>
    <row r="540" spans="1:10" x14ac:dyDescent="0.2">
      <c r="A540" s="850" t="s">
        <v>1462</v>
      </c>
      <c r="B540" s="851">
        <v>37724.67</v>
      </c>
      <c r="C540" s="851">
        <v>0</v>
      </c>
      <c r="D540" s="851">
        <v>0</v>
      </c>
      <c r="E540" s="851">
        <v>0</v>
      </c>
      <c r="F540" s="851">
        <v>37724.67</v>
      </c>
      <c r="G540" s="851">
        <v>0</v>
      </c>
      <c r="H540" s="851">
        <v>0</v>
      </c>
      <c r="I540" s="851">
        <v>0</v>
      </c>
      <c r="J540" s="851">
        <v>0</v>
      </c>
    </row>
    <row r="541" spans="1:10" x14ac:dyDescent="0.2">
      <c r="A541" s="850" t="s">
        <v>1463</v>
      </c>
      <c r="B541" s="851">
        <v>0</v>
      </c>
      <c r="C541" s="851">
        <v>0</v>
      </c>
      <c r="D541" s="851">
        <v>0</v>
      </c>
      <c r="E541" s="851">
        <v>0</v>
      </c>
      <c r="F541" s="851">
        <v>0</v>
      </c>
      <c r="G541" s="851">
        <v>37445.879999999997</v>
      </c>
      <c r="H541" s="851">
        <v>37445.879999999997</v>
      </c>
      <c r="I541" s="851">
        <v>0</v>
      </c>
      <c r="J541" s="851">
        <v>37445.879999999997</v>
      </c>
    </row>
    <row r="542" spans="1:10" x14ac:dyDescent="0.2">
      <c r="A542" s="853" t="s">
        <v>1025</v>
      </c>
      <c r="B542" s="853">
        <v>37724.71</v>
      </c>
      <c r="C542" s="853">
        <v>0</v>
      </c>
      <c r="D542" s="853">
        <v>0</v>
      </c>
      <c r="E542" s="853">
        <v>0</v>
      </c>
      <c r="F542" s="853">
        <v>37724.71</v>
      </c>
      <c r="G542" s="853">
        <v>37445.879999999997</v>
      </c>
      <c r="H542" s="853">
        <v>37445.879999999997</v>
      </c>
      <c r="I542" s="853">
        <v>0</v>
      </c>
      <c r="J542" s="853">
        <v>37445.879999999997</v>
      </c>
    </row>
    <row r="543" spans="1:10" x14ac:dyDescent="0.2">
      <c r="A543" s="854" t="s">
        <v>1464</v>
      </c>
      <c r="B543" s="854">
        <v>856309510.12</v>
      </c>
      <c r="C543" s="854">
        <v>0</v>
      </c>
      <c r="D543" s="854">
        <v>36455000</v>
      </c>
      <c r="E543" s="854">
        <v>0</v>
      </c>
      <c r="F543" s="854">
        <v>37724.71</v>
      </c>
      <c r="G543" s="854">
        <v>4024155.61</v>
      </c>
      <c r="H543" s="854">
        <v>823840941.01999998</v>
      </c>
      <c r="I543" s="854">
        <v>143064171.84999999</v>
      </c>
      <c r="J543" s="854">
        <v>966905112.87</v>
      </c>
    </row>
    <row r="544" spans="1:10" x14ac:dyDescent="0.2">
      <c r="A544" s="855" t="s">
        <v>1465</v>
      </c>
      <c r="B544" s="1116"/>
      <c r="C544" s="1117"/>
      <c r="D544" s="1117"/>
      <c r="E544" s="1117"/>
      <c r="F544" s="1117"/>
      <c r="G544" s="1117"/>
      <c r="H544" s="1117"/>
      <c r="I544" s="1117"/>
      <c r="J544" s="1115"/>
    </row>
    <row r="545" spans="1:10" x14ac:dyDescent="0.2">
      <c r="A545" s="850" t="s">
        <v>1466</v>
      </c>
      <c r="B545" s="851">
        <v>5984056.7999999998</v>
      </c>
      <c r="C545" s="851">
        <v>0</v>
      </c>
      <c r="D545" s="851">
        <v>0</v>
      </c>
      <c r="E545" s="851">
        <v>0</v>
      </c>
      <c r="F545" s="851">
        <v>0</v>
      </c>
      <c r="G545" s="851">
        <v>0</v>
      </c>
      <c r="H545" s="851">
        <v>5984056.7999999998</v>
      </c>
      <c r="I545" s="851">
        <v>9022555.3399999999</v>
      </c>
      <c r="J545" s="852">
        <v>15006612.140000001</v>
      </c>
    </row>
    <row r="546" spans="1:10" x14ac:dyDescent="0.2">
      <c r="A546" s="850" t="s">
        <v>1467</v>
      </c>
      <c r="B546" s="851">
        <v>12653894.460000001</v>
      </c>
      <c r="C546" s="851">
        <v>0</v>
      </c>
      <c r="D546" s="851">
        <v>0</v>
      </c>
      <c r="E546" s="851">
        <v>6186000</v>
      </c>
      <c r="F546" s="851">
        <v>0</v>
      </c>
      <c r="G546" s="851">
        <v>0</v>
      </c>
      <c r="H546" s="851">
        <v>6467894.46</v>
      </c>
      <c r="I546" s="851">
        <v>1050828.1299999999</v>
      </c>
      <c r="J546" s="851">
        <v>7518722.5899999999</v>
      </c>
    </row>
    <row r="547" spans="1:10" x14ac:dyDescent="0.2">
      <c r="A547" s="850" t="s">
        <v>1468</v>
      </c>
      <c r="B547" s="851">
        <v>36500264.770000003</v>
      </c>
      <c r="C547" s="851">
        <v>0</v>
      </c>
      <c r="D547" s="851">
        <v>0</v>
      </c>
      <c r="E547" s="851">
        <v>0</v>
      </c>
      <c r="F547" s="851">
        <v>0</v>
      </c>
      <c r="G547" s="851">
        <v>0</v>
      </c>
      <c r="H547" s="851">
        <v>36500264.770000003</v>
      </c>
      <c r="I547" s="851">
        <v>1079835.1599999999</v>
      </c>
      <c r="J547" s="851">
        <v>37580099.93</v>
      </c>
    </row>
    <row r="548" spans="1:10" x14ac:dyDescent="0.2">
      <c r="A548" s="850" t="s">
        <v>1469</v>
      </c>
      <c r="B548" s="851">
        <v>3088529.15</v>
      </c>
      <c r="C548" s="851">
        <v>0</v>
      </c>
      <c r="D548" s="851">
        <v>0</v>
      </c>
      <c r="E548" s="851">
        <v>0</v>
      </c>
      <c r="F548" s="851">
        <v>0</v>
      </c>
      <c r="G548" s="851">
        <v>0</v>
      </c>
      <c r="H548" s="851">
        <v>3088529.15</v>
      </c>
      <c r="I548" s="851">
        <v>2041572.49</v>
      </c>
      <c r="J548" s="851">
        <v>5130101.6399999997</v>
      </c>
    </row>
    <row r="549" spans="1:10" x14ac:dyDescent="0.2">
      <c r="A549" s="850" t="s">
        <v>1470</v>
      </c>
      <c r="B549" s="851">
        <v>779820.68</v>
      </c>
      <c r="C549" s="851">
        <v>0</v>
      </c>
      <c r="D549" s="851">
        <v>0</v>
      </c>
      <c r="E549" s="851">
        <v>0</v>
      </c>
      <c r="F549" s="851">
        <v>0</v>
      </c>
      <c r="G549" s="851">
        <v>0</v>
      </c>
      <c r="H549" s="851">
        <v>779820.68</v>
      </c>
      <c r="I549" s="851">
        <v>1397870.75</v>
      </c>
      <c r="J549" s="851">
        <v>2177691.4300000002</v>
      </c>
    </row>
    <row r="550" spans="1:10" x14ac:dyDescent="0.2">
      <c r="A550" s="850" t="s">
        <v>1471</v>
      </c>
      <c r="B550" s="851">
        <v>26329719.510000002</v>
      </c>
      <c r="C550" s="851">
        <v>0</v>
      </c>
      <c r="D550" s="851">
        <v>0</v>
      </c>
      <c r="E550" s="851">
        <v>0</v>
      </c>
      <c r="F550" s="851">
        <v>0</v>
      </c>
      <c r="G550" s="851">
        <v>0</v>
      </c>
      <c r="H550" s="851">
        <v>26329719.510000002</v>
      </c>
      <c r="I550" s="851">
        <v>149296.13</v>
      </c>
      <c r="J550" s="851">
        <v>26479015.640000001</v>
      </c>
    </row>
    <row r="551" spans="1:10" x14ac:dyDescent="0.2">
      <c r="A551" s="850" t="s">
        <v>1472</v>
      </c>
      <c r="B551" s="851">
        <v>1672763.5</v>
      </c>
      <c r="C551" s="851">
        <v>0</v>
      </c>
      <c r="D551" s="851">
        <v>0</v>
      </c>
      <c r="E551" s="851">
        <v>0</v>
      </c>
      <c r="F551" s="851">
        <v>0</v>
      </c>
      <c r="G551" s="851">
        <v>0</v>
      </c>
      <c r="H551" s="851">
        <v>1672763.5</v>
      </c>
      <c r="I551" s="851">
        <v>251172.96</v>
      </c>
      <c r="J551" s="851">
        <v>1923936.46</v>
      </c>
    </row>
    <row r="552" spans="1:10" x14ac:dyDescent="0.2">
      <c r="A552" s="853" t="s">
        <v>1022</v>
      </c>
      <c r="B552" s="853">
        <v>87009048.870000005</v>
      </c>
      <c r="C552" s="853">
        <v>0</v>
      </c>
      <c r="D552" s="853">
        <v>0</v>
      </c>
      <c r="E552" s="853">
        <v>6186000</v>
      </c>
      <c r="F552" s="853">
        <v>0</v>
      </c>
      <c r="G552" s="853">
        <v>0</v>
      </c>
      <c r="H552" s="853">
        <v>80823048.870000005</v>
      </c>
      <c r="I552" s="853">
        <v>14993130.960000001</v>
      </c>
      <c r="J552" s="853">
        <v>95816179.829999998</v>
      </c>
    </row>
    <row r="553" spans="1:10" x14ac:dyDescent="0.2">
      <c r="A553" s="853" t="s">
        <v>1023</v>
      </c>
      <c r="B553" s="853">
        <v>0</v>
      </c>
      <c r="C553" s="853">
        <v>0</v>
      </c>
      <c r="D553" s="853">
        <v>0</v>
      </c>
      <c r="E553" s="853">
        <v>0</v>
      </c>
      <c r="F553" s="853">
        <v>0</v>
      </c>
      <c r="G553" s="853">
        <v>0</v>
      </c>
      <c r="H553" s="853">
        <v>0</v>
      </c>
      <c r="I553" s="853">
        <v>0</v>
      </c>
      <c r="J553" s="853">
        <v>0</v>
      </c>
    </row>
    <row r="554" spans="1:10" x14ac:dyDescent="0.2">
      <c r="A554" s="853" t="s">
        <v>1024</v>
      </c>
      <c r="B554" s="853">
        <v>0</v>
      </c>
      <c r="C554" s="853">
        <v>0</v>
      </c>
      <c r="D554" s="853">
        <v>0</v>
      </c>
      <c r="E554" s="853">
        <v>0</v>
      </c>
      <c r="F554" s="853">
        <v>0</v>
      </c>
      <c r="G554" s="853">
        <v>0</v>
      </c>
      <c r="H554" s="853">
        <v>0</v>
      </c>
      <c r="I554" s="853">
        <v>0</v>
      </c>
      <c r="J554" s="853">
        <v>0</v>
      </c>
    </row>
    <row r="555" spans="1:10" x14ac:dyDescent="0.2">
      <c r="A555" s="850" t="s">
        <v>1473</v>
      </c>
      <c r="B555" s="851">
        <v>0</v>
      </c>
      <c r="C555" s="851">
        <v>0</v>
      </c>
      <c r="D555" s="851">
        <v>0</v>
      </c>
      <c r="E555" s="851">
        <v>0</v>
      </c>
      <c r="F555" s="851">
        <v>0</v>
      </c>
      <c r="G555" s="851">
        <v>0</v>
      </c>
      <c r="H555" s="851">
        <v>0</v>
      </c>
      <c r="I555" s="851">
        <v>0</v>
      </c>
      <c r="J555" s="851">
        <v>0</v>
      </c>
    </row>
    <row r="556" spans="1:10" x14ac:dyDescent="0.2">
      <c r="A556" s="850" t="s">
        <v>1474</v>
      </c>
      <c r="B556" s="851">
        <v>0</v>
      </c>
      <c r="C556" s="851">
        <v>0</v>
      </c>
      <c r="D556" s="851">
        <v>0</v>
      </c>
      <c r="E556" s="851">
        <v>0</v>
      </c>
      <c r="F556" s="851">
        <v>0</v>
      </c>
      <c r="G556" s="851">
        <v>0</v>
      </c>
      <c r="H556" s="851">
        <v>0</v>
      </c>
      <c r="I556" s="851">
        <v>0</v>
      </c>
      <c r="J556" s="851">
        <v>0</v>
      </c>
    </row>
    <row r="557" spans="1:10" x14ac:dyDescent="0.2">
      <c r="A557" s="850" t="s">
        <v>1475</v>
      </c>
      <c r="B557" s="851">
        <v>3091176.54</v>
      </c>
      <c r="C557" s="851">
        <v>0</v>
      </c>
      <c r="D557" s="851">
        <v>0</v>
      </c>
      <c r="E557" s="851">
        <v>529000</v>
      </c>
      <c r="F557" s="851">
        <v>0</v>
      </c>
      <c r="G557" s="851">
        <v>0</v>
      </c>
      <c r="H557" s="851">
        <v>2562176.54</v>
      </c>
      <c r="I557" s="851">
        <v>511164.63</v>
      </c>
      <c r="J557" s="851">
        <v>3073341.17</v>
      </c>
    </row>
    <row r="558" spans="1:10" x14ac:dyDescent="0.2">
      <c r="A558" s="850" t="s">
        <v>1476</v>
      </c>
      <c r="B558" s="851">
        <v>970</v>
      </c>
      <c r="C558" s="851">
        <v>0</v>
      </c>
      <c r="D558" s="851">
        <v>0</v>
      </c>
      <c r="E558" s="851">
        <v>0</v>
      </c>
      <c r="F558" s="851">
        <v>0</v>
      </c>
      <c r="G558" s="851">
        <v>0</v>
      </c>
      <c r="H558" s="851">
        <v>970</v>
      </c>
      <c r="I558" s="851">
        <v>0</v>
      </c>
      <c r="J558" s="851">
        <v>970</v>
      </c>
    </row>
    <row r="559" spans="1:10" x14ac:dyDescent="0.2">
      <c r="A559" s="853" t="s">
        <v>1025</v>
      </c>
      <c r="B559" s="853">
        <v>3092146.54</v>
      </c>
      <c r="C559" s="853">
        <v>0</v>
      </c>
      <c r="D559" s="853">
        <v>0</v>
      </c>
      <c r="E559" s="853">
        <v>529000</v>
      </c>
      <c r="F559" s="853">
        <v>0</v>
      </c>
      <c r="G559" s="853">
        <v>0</v>
      </c>
      <c r="H559" s="853">
        <v>2563146.54</v>
      </c>
      <c r="I559" s="853">
        <v>511164.63</v>
      </c>
      <c r="J559" s="853">
        <v>3074311.17</v>
      </c>
    </row>
    <row r="560" spans="1:10" x14ac:dyDescent="0.2">
      <c r="A560" s="854" t="s">
        <v>1477</v>
      </c>
      <c r="B560" s="854">
        <v>90101195.409999996</v>
      </c>
      <c r="C560" s="854">
        <v>0</v>
      </c>
      <c r="D560" s="854">
        <v>0</v>
      </c>
      <c r="E560" s="854">
        <v>6715000</v>
      </c>
      <c r="F560" s="854">
        <v>0</v>
      </c>
      <c r="G560" s="854">
        <v>0</v>
      </c>
      <c r="H560" s="854">
        <v>83386195.409999996</v>
      </c>
      <c r="I560" s="854">
        <v>15504295.59</v>
      </c>
      <c r="J560" s="854">
        <v>98890491</v>
      </c>
    </row>
    <row r="561" spans="1:10" x14ac:dyDescent="0.2">
      <c r="A561" s="855" t="s">
        <v>1478</v>
      </c>
      <c r="B561" s="1116"/>
      <c r="C561" s="1117"/>
      <c r="D561" s="1117"/>
      <c r="E561" s="1117"/>
      <c r="F561" s="1117"/>
      <c r="G561" s="1117"/>
      <c r="H561" s="1117"/>
      <c r="I561" s="1117"/>
      <c r="J561" s="1115"/>
    </row>
    <row r="562" spans="1:10" x14ac:dyDescent="0.2">
      <c r="A562" s="850" t="s">
        <v>1479</v>
      </c>
      <c r="B562" s="851">
        <v>20628659.309999999</v>
      </c>
      <c r="C562" s="851">
        <v>0</v>
      </c>
      <c r="D562" s="851">
        <v>0</v>
      </c>
      <c r="E562" s="851">
        <v>0</v>
      </c>
      <c r="F562" s="851">
        <v>0</v>
      </c>
      <c r="G562" s="851">
        <v>0</v>
      </c>
      <c r="H562" s="851">
        <v>20628659.309999999</v>
      </c>
      <c r="I562" s="851">
        <v>225.25</v>
      </c>
      <c r="J562" s="852">
        <v>20628884.559999999</v>
      </c>
    </row>
    <row r="563" spans="1:10" x14ac:dyDescent="0.2">
      <c r="A563" s="850" t="s">
        <v>1480</v>
      </c>
      <c r="B563" s="851">
        <v>106558409.76000001</v>
      </c>
      <c r="C563" s="851">
        <v>0</v>
      </c>
      <c r="D563" s="851">
        <v>0</v>
      </c>
      <c r="E563" s="851">
        <v>0</v>
      </c>
      <c r="F563" s="851">
        <v>0</v>
      </c>
      <c r="G563" s="851">
        <v>0</v>
      </c>
      <c r="H563" s="851">
        <v>106558409.76000001</v>
      </c>
      <c r="I563" s="851">
        <v>62135.519999999997</v>
      </c>
      <c r="J563" s="851">
        <v>106620545.28</v>
      </c>
    </row>
    <row r="564" spans="1:10" x14ac:dyDescent="0.2">
      <c r="A564" s="850" t="s">
        <v>1481</v>
      </c>
      <c r="B564" s="851">
        <v>57096848.560000002</v>
      </c>
      <c r="C564" s="851">
        <v>0</v>
      </c>
      <c r="D564" s="851">
        <v>0</v>
      </c>
      <c r="E564" s="851">
        <v>7064355</v>
      </c>
      <c r="F564" s="851">
        <v>0</v>
      </c>
      <c r="G564" s="851">
        <v>0</v>
      </c>
      <c r="H564" s="851">
        <v>50032493.560000002</v>
      </c>
      <c r="I564" s="851">
        <v>52541</v>
      </c>
      <c r="J564" s="851">
        <v>50085034.560000002</v>
      </c>
    </row>
    <row r="565" spans="1:10" x14ac:dyDescent="0.2">
      <c r="A565" s="850" t="s">
        <v>1482</v>
      </c>
      <c r="B565" s="851">
        <v>14529120.369999999</v>
      </c>
      <c r="C565" s="851">
        <v>0</v>
      </c>
      <c r="D565" s="851">
        <v>3760000</v>
      </c>
      <c r="E565" s="851">
        <v>0</v>
      </c>
      <c r="F565" s="851">
        <v>0</v>
      </c>
      <c r="G565" s="851">
        <v>0</v>
      </c>
      <c r="H565" s="851">
        <v>10769120.369999999</v>
      </c>
      <c r="I565" s="851">
        <v>2649</v>
      </c>
      <c r="J565" s="851">
        <v>10771769.369999999</v>
      </c>
    </row>
    <row r="566" spans="1:10" x14ac:dyDescent="0.2">
      <c r="A566" s="853" t="s">
        <v>1022</v>
      </c>
      <c r="B566" s="853">
        <v>198813038</v>
      </c>
      <c r="C566" s="853">
        <v>0</v>
      </c>
      <c r="D566" s="853">
        <v>3760000</v>
      </c>
      <c r="E566" s="853">
        <v>7064355</v>
      </c>
      <c r="F566" s="853">
        <v>0</v>
      </c>
      <c r="G566" s="853">
        <v>0</v>
      </c>
      <c r="H566" s="853">
        <v>187988683</v>
      </c>
      <c r="I566" s="853">
        <v>117550.77</v>
      </c>
      <c r="J566" s="853">
        <v>188106233.77000001</v>
      </c>
    </row>
    <row r="567" spans="1:10" x14ac:dyDescent="0.2">
      <c r="A567" s="853" t="s">
        <v>1023</v>
      </c>
      <c r="B567" s="853">
        <v>0</v>
      </c>
      <c r="C567" s="853">
        <v>0</v>
      </c>
      <c r="D567" s="853">
        <v>0</v>
      </c>
      <c r="E567" s="853">
        <v>0</v>
      </c>
      <c r="F567" s="853">
        <v>0</v>
      </c>
      <c r="G567" s="853">
        <v>0</v>
      </c>
      <c r="H567" s="853">
        <v>0</v>
      </c>
      <c r="I567" s="853">
        <v>0</v>
      </c>
      <c r="J567" s="853">
        <v>0</v>
      </c>
    </row>
    <row r="568" spans="1:10" x14ac:dyDescent="0.2">
      <c r="A568" s="853" t="s">
        <v>1024</v>
      </c>
      <c r="B568" s="853">
        <v>0</v>
      </c>
      <c r="C568" s="853">
        <v>0</v>
      </c>
      <c r="D568" s="853">
        <v>0</v>
      </c>
      <c r="E568" s="853">
        <v>0</v>
      </c>
      <c r="F568" s="853">
        <v>0</v>
      </c>
      <c r="G568" s="853">
        <v>0</v>
      </c>
      <c r="H568" s="853">
        <v>0</v>
      </c>
      <c r="I568" s="853">
        <v>0</v>
      </c>
      <c r="J568" s="853">
        <v>0</v>
      </c>
    </row>
    <row r="569" spans="1:10" x14ac:dyDescent="0.2">
      <c r="A569" s="853" t="s">
        <v>1025</v>
      </c>
      <c r="B569" s="853">
        <v>0</v>
      </c>
      <c r="C569" s="853">
        <v>0</v>
      </c>
      <c r="D569" s="853">
        <v>0</v>
      </c>
      <c r="E569" s="853">
        <v>0</v>
      </c>
      <c r="F569" s="853">
        <v>0</v>
      </c>
      <c r="G569" s="853">
        <v>0</v>
      </c>
      <c r="H569" s="853">
        <v>0</v>
      </c>
      <c r="I569" s="853">
        <v>0</v>
      </c>
      <c r="J569" s="853">
        <v>0</v>
      </c>
    </row>
    <row r="570" spans="1:10" x14ac:dyDescent="0.2">
      <c r="A570" s="854" t="s">
        <v>1483</v>
      </c>
      <c r="B570" s="854">
        <v>198813038</v>
      </c>
      <c r="C570" s="854">
        <v>0</v>
      </c>
      <c r="D570" s="854">
        <v>3760000</v>
      </c>
      <c r="E570" s="854">
        <v>7064355</v>
      </c>
      <c r="F570" s="854">
        <v>0</v>
      </c>
      <c r="G570" s="854">
        <v>0</v>
      </c>
      <c r="H570" s="854">
        <v>187988683</v>
      </c>
      <c r="I570" s="854">
        <v>117550.77</v>
      </c>
      <c r="J570" s="854">
        <v>188106233.77000001</v>
      </c>
    </row>
    <row r="571" spans="1:10" x14ac:dyDescent="0.2">
      <c r="A571" s="855" t="s">
        <v>1484</v>
      </c>
      <c r="B571" s="1116"/>
      <c r="C571" s="1117"/>
      <c r="D571" s="1117"/>
      <c r="E571" s="1117"/>
      <c r="F571" s="1117"/>
      <c r="G571" s="1117"/>
      <c r="H571" s="1117"/>
      <c r="I571" s="1117"/>
      <c r="J571" s="1115"/>
    </row>
    <row r="572" spans="1:10" x14ac:dyDescent="0.2">
      <c r="A572" s="850" t="s">
        <v>1485</v>
      </c>
      <c r="B572" s="851">
        <v>1625305.57</v>
      </c>
      <c r="C572" s="851">
        <v>0</v>
      </c>
      <c r="D572" s="851">
        <v>1625305.57</v>
      </c>
      <c r="E572" s="851">
        <v>0</v>
      </c>
      <c r="F572" s="851">
        <v>0</v>
      </c>
      <c r="G572" s="851">
        <v>0</v>
      </c>
      <c r="H572" s="851">
        <v>0</v>
      </c>
      <c r="I572" s="851">
        <v>548173.56000000006</v>
      </c>
      <c r="J572" s="852">
        <v>548173.56000000006</v>
      </c>
    </row>
    <row r="573" spans="1:10" x14ac:dyDescent="0.2">
      <c r="A573" s="850" t="s">
        <v>1486</v>
      </c>
      <c r="B573" s="851">
        <v>33437410.82</v>
      </c>
      <c r="C573" s="851">
        <v>0</v>
      </c>
      <c r="D573" s="851">
        <v>4374694.43</v>
      </c>
      <c r="E573" s="851">
        <v>0</v>
      </c>
      <c r="F573" s="851">
        <v>0</v>
      </c>
      <c r="G573" s="851">
        <v>0</v>
      </c>
      <c r="H573" s="851">
        <v>29062716.390000001</v>
      </c>
      <c r="I573" s="851">
        <v>1233669.8</v>
      </c>
      <c r="J573" s="851">
        <v>30296386.190000001</v>
      </c>
    </row>
    <row r="574" spans="1:10" x14ac:dyDescent="0.2">
      <c r="A574" s="850" t="s">
        <v>1487</v>
      </c>
      <c r="B574" s="851">
        <v>58026751.189999998</v>
      </c>
      <c r="C574" s="851">
        <v>0</v>
      </c>
      <c r="D574" s="851">
        <v>0</v>
      </c>
      <c r="E574" s="851">
        <v>8017000</v>
      </c>
      <c r="F574" s="851">
        <v>0</v>
      </c>
      <c r="G574" s="851">
        <v>0</v>
      </c>
      <c r="H574" s="851">
        <v>50009751.189999998</v>
      </c>
      <c r="I574" s="851">
        <v>53424.4</v>
      </c>
      <c r="J574" s="851">
        <v>50063175.590000004</v>
      </c>
    </row>
    <row r="575" spans="1:10" x14ac:dyDescent="0.2">
      <c r="A575" s="850" t="s">
        <v>1488</v>
      </c>
      <c r="B575" s="851">
        <v>488632391.63</v>
      </c>
      <c r="C575" s="851">
        <v>0</v>
      </c>
      <c r="D575" s="851">
        <v>0</v>
      </c>
      <c r="E575" s="851">
        <v>0</v>
      </c>
      <c r="F575" s="851">
        <v>0</v>
      </c>
      <c r="G575" s="851">
        <v>0</v>
      </c>
      <c r="H575" s="851">
        <v>488632391.63</v>
      </c>
      <c r="I575" s="851">
        <v>2564038.5299999998</v>
      </c>
      <c r="J575" s="851">
        <v>491196430.16000003</v>
      </c>
    </row>
    <row r="576" spans="1:10" x14ac:dyDescent="0.2">
      <c r="A576" s="853" t="s">
        <v>1022</v>
      </c>
      <c r="B576" s="853">
        <v>581721859.21000004</v>
      </c>
      <c r="C576" s="853">
        <v>0</v>
      </c>
      <c r="D576" s="853">
        <v>6000000</v>
      </c>
      <c r="E576" s="853">
        <v>8017000</v>
      </c>
      <c r="F576" s="853">
        <v>0</v>
      </c>
      <c r="G576" s="853">
        <v>0</v>
      </c>
      <c r="H576" s="853">
        <v>567704859.21000004</v>
      </c>
      <c r="I576" s="853">
        <v>4399306.29</v>
      </c>
      <c r="J576" s="853">
        <v>572104165.5</v>
      </c>
    </row>
    <row r="577" spans="1:10" x14ac:dyDescent="0.2">
      <c r="A577" s="853" t="s">
        <v>1023</v>
      </c>
      <c r="B577" s="853">
        <v>0</v>
      </c>
      <c r="C577" s="853">
        <v>0</v>
      </c>
      <c r="D577" s="853">
        <v>0</v>
      </c>
      <c r="E577" s="853">
        <v>0</v>
      </c>
      <c r="F577" s="853">
        <v>0</v>
      </c>
      <c r="G577" s="853">
        <v>0</v>
      </c>
      <c r="H577" s="853">
        <v>0</v>
      </c>
      <c r="I577" s="853">
        <v>0</v>
      </c>
      <c r="J577" s="853">
        <v>0</v>
      </c>
    </row>
    <row r="578" spans="1:10" x14ac:dyDescent="0.2">
      <c r="A578" s="853" t="s">
        <v>1024</v>
      </c>
      <c r="B578" s="853">
        <v>0</v>
      </c>
      <c r="C578" s="853">
        <v>0</v>
      </c>
      <c r="D578" s="853">
        <v>0</v>
      </c>
      <c r="E578" s="853">
        <v>0</v>
      </c>
      <c r="F578" s="853">
        <v>0</v>
      </c>
      <c r="G578" s="853">
        <v>0</v>
      </c>
      <c r="H578" s="853">
        <v>0</v>
      </c>
      <c r="I578" s="853">
        <v>0</v>
      </c>
      <c r="J578" s="853">
        <v>0</v>
      </c>
    </row>
    <row r="579" spans="1:10" x14ac:dyDescent="0.2">
      <c r="A579" s="853" t="s">
        <v>1025</v>
      </c>
      <c r="B579" s="853">
        <v>0</v>
      </c>
      <c r="C579" s="853">
        <v>0</v>
      </c>
      <c r="D579" s="853">
        <v>0</v>
      </c>
      <c r="E579" s="853">
        <v>0</v>
      </c>
      <c r="F579" s="853">
        <v>0</v>
      </c>
      <c r="G579" s="853">
        <v>0</v>
      </c>
      <c r="H579" s="853">
        <v>0</v>
      </c>
      <c r="I579" s="853">
        <v>0</v>
      </c>
      <c r="J579" s="853">
        <v>0</v>
      </c>
    </row>
    <row r="580" spans="1:10" x14ac:dyDescent="0.2">
      <c r="A580" s="854" t="s">
        <v>1489</v>
      </c>
      <c r="B580" s="854">
        <v>581721859.21000004</v>
      </c>
      <c r="C580" s="854">
        <v>0</v>
      </c>
      <c r="D580" s="854">
        <v>6000000</v>
      </c>
      <c r="E580" s="854">
        <v>8017000</v>
      </c>
      <c r="F580" s="854">
        <v>0</v>
      </c>
      <c r="G580" s="854">
        <v>0</v>
      </c>
      <c r="H580" s="854">
        <v>567704859.21000004</v>
      </c>
      <c r="I580" s="854">
        <v>4399306.29</v>
      </c>
      <c r="J580" s="854">
        <v>572104165.5</v>
      </c>
    </row>
    <row r="581" spans="1:10" x14ac:dyDescent="0.2">
      <c r="A581" s="1118" t="s">
        <v>1490</v>
      </c>
      <c r="B581" s="1116"/>
      <c r="C581" s="1116"/>
      <c r="D581" s="1116"/>
      <c r="E581" s="1116"/>
      <c r="F581" s="1116"/>
      <c r="G581" s="1116"/>
      <c r="H581" s="1116"/>
      <c r="I581" s="1116"/>
      <c r="J581" s="1119"/>
    </row>
    <row r="582" spans="1:10" x14ac:dyDescent="0.2">
      <c r="A582" s="855" t="s">
        <v>1491</v>
      </c>
      <c r="B582" s="1116"/>
      <c r="C582" s="1117"/>
      <c r="D582" s="1117"/>
      <c r="E582" s="1117"/>
      <c r="F582" s="1117"/>
      <c r="G582" s="1117"/>
      <c r="H582" s="1117"/>
      <c r="I582" s="1117"/>
      <c r="J582" s="1120"/>
    </row>
    <row r="583" spans="1:10" x14ac:dyDescent="0.2">
      <c r="A583" s="850" t="s">
        <v>1492</v>
      </c>
      <c r="B583" s="851">
        <v>74977433.349999994</v>
      </c>
      <c r="C583" s="851">
        <v>0</v>
      </c>
      <c r="D583" s="851">
        <v>710000</v>
      </c>
      <c r="E583" s="851">
        <v>0</v>
      </c>
      <c r="F583" s="851">
        <v>0</v>
      </c>
      <c r="G583" s="851">
        <v>52018.559999999998</v>
      </c>
      <c r="H583" s="851">
        <v>74319451.909999996</v>
      </c>
      <c r="I583" s="851">
        <v>1111676.3500000001</v>
      </c>
      <c r="J583" s="852">
        <v>75431128.260000005</v>
      </c>
    </row>
    <row r="584" spans="1:10" x14ac:dyDescent="0.2">
      <c r="A584" s="850" t="s">
        <v>1493</v>
      </c>
      <c r="B584" s="851">
        <v>0</v>
      </c>
      <c r="C584" s="851">
        <v>0</v>
      </c>
      <c r="D584" s="851">
        <v>0</v>
      </c>
      <c r="E584" s="851">
        <v>0</v>
      </c>
      <c r="F584" s="851">
        <v>0</v>
      </c>
      <c r="G584" s="851">
        <v>0</v>
      </c>
      <c r="H584" s="851">
        <v>0</v>
      </c>
      <c r="I584" s="851">
        <v>0</v>
      </c>
      <c r="J584" s="851">
        <v>0</v>
      </c>
    </row>
    <row r="585" spans="1:10" x14ac:dyDescent="0.2">
      <c r="A585" s="850" t="s">
        <v>1494</v>
      </c>
      <c r="B585" s="851">
        <v>4195669.38</v>
      </c>
      <c r="C585" s="851">
        <v>0</v>
      </c>
      <c r="D585" s="851">
        <v>0</v>
      </c>
      <c r="E585" s="851">
        <v>0</v>
      </c>
      <c r="F585" s="851">
        <v>0</v>
      </c>
      <c r="G585" s="851">
        <v>0</v>
      </c>
      <c r="H585" s="851">
        <v>4195669.38</v>
      </c>
      <c r="I585" s="851">
        <v>883177.97</v>
      </c>
      <c r="J585" s="851">
        <v>5078847.3499999996</v>
      </c>
    </row>
    <row r="586" spans="1:10" x14ac:dyDescent="0.2">
      <c r="A586" s="850" t="s">
        <v>1495</v>
      </c>
      <c r="B586" s="851">
        <v>9189754.8900000006</v>
      </c>
      <c r="C586" s="851">
        <v>0</v>
      </c>
      <c r="D586" s="851">
        <v>0</v>
      </c>
      <c r="E586" s="851">
        <v>0</v>
      </c>
      <c r="F586" s="851">
        <v>0</v>
      </c>
      <c r="G586" s="851">
        <v>0</v>
      </c>
      <c r="H586" s="851">
        <v>9189754.8900000006</v>
      </c>
      <c r="I586" s="851">
        <v>1394506.39</v>
      </c>
      <c r="J586" s="851">
        <v>10584261.279999999</v>
      </c>
    </row>
    <row r="587" spans="1:10" x14ac:dyDescent="0.2">
      <c r="A587" s="850" t="s">
        <v>1496</v>
      </c>
      <c r="B587" s="851">
        <v>4647403.49</v>
      </c>
      <c r="C587" s="851">
        <v>0</v>
      </c>
      <c r="D587" s="851">
        <v>0</v>
      </c>
      <c r="E587" s="851">
        <v>0</v>
      </c>
      <c r="F587" s="851">
        <v>0</v>
      </c>
      <c r="G587" s="851">
        <v>0</v>
      </c>
      <c r="H587" s="851">
        <v>4647403.49</v>
      </c>
      <c r="I587" s="851">
        <v>909107.07</v>
      </c>
      <c r="J587" s="851">
        <v>5556510.5599999996</v>
      </c>
    </row>
    <row r="588" spans="1:10" x14ac:dyDescent="0.2">
      <c r="A588" s="850" t="s">
        <v>1497</v>
      </c>
      <c r="B588" s="851">
        <v>0</v>
      </c>
      <c r="C588" s="851">
        <v>0</v>
      </c>
      <c r="D588" s="851">
        <v>0</v>
      </c>
      <c r="E588" s="851">
        <v>0</v>
      </c>
      <c r="F588" s="851">
        <v>0</v>
      </c>
      <c r="G588" s="851">
        <v>0</v>
      </c>
      <c r="H588" s="851">
        <v>0</v>
      </c>
      <c r="I588" s="851">
        <v>13281.6</v>
      </c>
      <c r="J588" s="851">
        <v>13281.6</v>
      </c>
    </row>
    <row r="589" spans="1:10" x14ac:dyDescent="0.2">
      <c r="A589" s="850" t="s">
        <v>1498</v>
      </c>
      <c r="B589" s="851">
        <v>0</v>
      </c>
      <c r="C589" s="851">
        <v>0</v>
      </c>
      <c r="D589" s="851">
        <v>0</v>
      </c>
      <c r="E589" s="851">
        <v>0</v>
      </c>
      <c r="F589" s="851">
        <v>0</v>
      </c>
      <c r="G589" s="851">
        <v>0</v>
      </c>
      <c r="H589" s="851">
        <v>0</v>
      </c>
      <c r="I589" s="851">
        <v>4370.09</v>
      </c>
      <c r="J589" s="851">
        <v>4370.09</v>
      </c>
    </row>
    <row r="590" spans="1:10" x14ac:dyDescent="0.2">
      <c r="A590" s="850" t="s">
        <v>1499</v>
      </c>
      <c r="B590" s="851">
        <v>328869226.29000002</v>
      </c>
      <c r="C590" s="851">
        <v>0</v>
      </c>
      <c r="D590" s="851">
        <v>124570000</v>
      </c>
      <c r="E590" s="851">
        <v>0</v>
      </c>
      <c r="F590" s="851">
        <v>0</v>
      </c>
      <c r="G590" s="851">
        <v>0</v>
      </c>
      <c r="H590" s="851">
        <v>204299226.28999999</v>
      </c>
      <c r="I590" s="851">
        <v>7925938.54</v>
      </c>
      <c r="J590" s="851">
        <v>212225164.83000001</v>
      </c>
    </row>
    <row r="591" spans="1:10" x14ac:dyDescent="0.2">
      <c r="A591" s="850" t="s">
        <v>1500</v>
      </c>
      <c r="B591" s="851">
        <v>44094882.049999997</v>
      </c>
      <c r="C591" s="851">
        <v>0</v>
      </c>
      <c r="D591" s="851">
        <v>0</v>
      </c>
      <c r="E591" s="851">
        <v>0</v>
      </c>
      <c r="F591" s="851">
        <v>0</v>
      </c>
      <c r="G591" s="851">
        <v>0</v>
      </c>
      <c r="H591" s="851">
        <v>44094882.049999997</v>
      </c>
      <c r="I591" s="851">
        <v>0</v>
      </c>
      <c r="J591" s="851">
        <v>44094882.049999997</v>
      </c>
    </row>
    <row r="592" spans="1:10" x14ac:dyDescent="0.2">
      <c r="A592" s="850" t="s">
        <v>1501</v>
      </c>
      <c r="B592" s="851">
        <v>175692662.66</v>
      </c>
      <c r="C592" s="851">
        <v>0</v>
      </c>
      <c r="D592" s="851">
        <v>2426000</v>
      </c>
      <c r="E592" s="851">
        <v>0</v>
      </c>
      <c r="F592" s="851">
        <v>0</v>
      </c>
      <c r="G592" s="851">
        <v>0</v>
      </c>
      <c r="H592" s="851">
        <v>173266662.66</v>
      </c>
      <c r="I592" s="851">
        <v>42</v>
      </c>
      <c r="J592" s="851">
        <v>173266704.66</v>
      </c>
    </row>
    <row r="593" spans="1:10" x14ac:dyDescent="0.2">
      <c r="A593" s="850" t="s">
        <v>1502</v>
      </c>
      <c r="B593" s="851">
        <v>33423000</v>
      </c>
      <c r="C593" s="851">
        <v>0</v>
      </c>
      <c r="D593" s="851">
        <v>0</v>
      </c>
      <c r="E593" s="851">
        <v>0</v>
      </c>
      <c r="F593" s="851">
        <v>0</v>
      </c>
      <c r="G593" s="851">
        <v>0</v>
      </c>
      <c r="H593" s="851">
        <v>33423000</v>
      </c>
      <c r="I593" s="851">
        <v>16856000</v>
      </c>
      <c r="J593" s="851">
        <v>50279000</v>
      </c>
    </row>
    <row r="594" spans="1:10" x14ac:dyDescent="0.2">
      <c r="A594" s="850" t="s">
        <v>1503</v>
      </c>
      <c r="B594" s="851">
        <v>20120000</v>
      </c>
      <c r="C594" s="851">
        <v>0</v>
      </c>
      <c r="D594" s="851">
        <v>0</v>
      </c>
      <c r="E594" s="851">
        <v>0</v>
      </c>
      <c r="F594" s="851">
        <v>0</v>
      </c>
      <c r="G594" s="851">
        <v>0</v>
      </c>
      <c r="H594" s="851">
        <v>20120000</v>
      </c>
      <c r="I594" s="851">
        <v>0</v>
      </c>
      <c r="J594" s="851">
        <v>20120000</v>
      </c>
    </row>
    <row r="595" spans="1:10" x14ac:dyDescent="0.2">
      <c r="A595" s="850" t="s">
        <v>1504</v>
      </c>
      <c r="B595" s="851">
        <v>149515562</v>
      </c>
      <c r="C595" s="851">
        <v>0</v>
      </c>
      <c r="D595" s="851">
        <v>0</v>
      </c>
      <c r="E595" s="851">
        <v>0</v>
      </c>
      <c r="F595" s="851">
        <v>0</v>
      </c>
      <c r="G595" s="851">
        <v>0</v>
      </c>
      <c r="H595" s="851">
        <v>149515562</v>
      </c>
      <c r="I595" s="851">
        <v>0</v>
      </c>
      <c r="J595" s="851">
        <v>149515562</v>
      </c>
    </row>
    <row r="596" spans="1:10" x14ac:dyDescent="0.2">
      <c r="A596" s="850" t="s">
        <v>1505</v>
      </c>
      <c r="B596" s="851">
        <v>62.21</v>
      </c>
      <c r="C596" s="851">
        <v>0</v>
      </c>
      <c r="D596" s="851">
        <v>0</v>
      </c>
      <c r="E596" s="851">
        <v>0</v>
      </c>
      <c r="F596" s="851">
        <v>0</v>
      </c>
      <c r="G596" s="851">
        <v>0</v>
      </c>
      <c r="H596" s="851">
        <v>62.21</v>
      </c>
      <c r="I596" s="851">
        <v>0</v>
      </c>
      <c r="J596" s="851">
        <v>62.21</v>
      </c>
    </row>
    <row r="597" spans="1:10" x14ac:dyDescent="0.2">
      <c r="A597" s="850" t="s">
        <v>1506</v>
      </c>
      <c r="B597" s="851">
        <v>639157.24</v>
      </c>
      <c r="C597" s="851">
        <v>0</v>
      </c>
      <c r="D597" s="851">
        <v>0</v>
      </c>
      <c r="E597" s="851">
        <v>0</v>
      </c>
      <c r="F597" s="851">
        <v>0</v>
      </c>
      <c r="G597" s="851">
        <v>0</v>
      </c>
      <c r="H597" s="851">
        <v>639157.24</v>
      </c>
      <c r="I597" s="851">
        <v>0</v>
      </c>
      <c r="J597" s="851">
        <v>639157.24</v>
      </c>
    </row>
    <row r="598" spans="1:10" x14ac:dyDescent="0.2">
      <c r="A598" s="850" t="s">
        <v>1507</v>
      </c>
      <c r="B598" s="851">
        <v>6507021</v>
      </c>
      <c r="C598" s="851">
        <v>0</v>
      </c>
      <c r="D598" s="851">
        <v>0</v>
      </c>
      <c r="E598" s="851">
        <v>0</v>
      </c>
      <c r="F598" s="851">
        <v>0</v>
      </c>
      <c r="G598" s="851">
        <v>0</v>
      </c>
      <c r="H598" s="851">
        <v>6507021</v>
      </c>
      <c r="I598" s="851">
        <v>10897.09</v>
      </c>
      <c r="J598" s="851">
        <v>6517918.0899999999</v>
      </c>
    </row>
    <row r="599" spans="1:10" x14ac:dyDescent="0.2">
      <c r="A599" s="850" t="s">
        <v>1508</v>
      </c>
      <c r="B599" s="851">
        <v>20027892.390000001</v>
      </c>
      <c r="C599" s="851">
        <v>0</v>
      </c>
      <c r="D599" s="851">
        <v>0</v>
      </c>
      <c r="E599" s="851">
        <v>0</v>
      </c>
      <c r="F599" s="851">
        <v>0</v>
      </c>
      <c r="G599" s="851">
        <v>0</v>
      </c>
      <c r="H599" s="851">
        <v>20027892.390000001</v>
      </c>
      <c r="I599" s="851">
        <v>2834424.02</v>
      </c>
      <c r="J599" s="851">
        <v>22862316.41</v>
      </c>
    </row>
    <row r="600" spans="1:10" x14ac:dyDescent="0.2">
      <c r="A600" s="850" t="s">
        <v>1509</v>
      </c>
      <c r="B600" s="851">
        <v>6218372.71</v>
      </c>
      <c r="C600" s="851">
        <v>0</v>
      </c>
      <c r="D600" s="851">
        <v>0</v>
      </c>
      <c r="E600" s="851">
        <v>0</v>
      </c>
      <c r="F600" s="851">
        <v>0</v>
      </c>
      <c r="G600" s="851">
        <v>0</v>
      </c>
      <c r="H600" s="851">
        <v>6218372.71</v>
      </c>
      <c r="I600" s="851">
        <v>954469.39</v>
      </c>
      <c r="J600" s="851">
        <v>7172842.0999999996</v>
      </c>
    </row>
    <row r="601" spans="1:10" x14ac:dyDescent="0.2">
      <c r="A601" s="850" t="s">
        <v>1510</v>
      </c>
      <c r="B601" s="851">
        <v>55802112.390000001</v>
      </c>
      <c r="C601" s="851">
        <v>0</v>
      </c>
      <c r="D601" s="851">
        <v>0</v>
      </c>
      <c r="E601" s="851">
        <v>0</v>
      </c>
      <c r="F601" s="851">
        <v>0</v>
      </c>
      <c r="G601" s="851">
        <v>0</v>
      </c>
      <c r="H601" s="851">
        <v>55802112.390000001</v>
      </c>
      <c r="I601" s="851">
        <v>4955828.0999999996</v>
      </c>
      <c r="J601" s="851">
        <v>60757940.490000002</v>
      </c>
    </row>
    <row r="602" spans="1:10" x14ac:dyDescent="0.2">
      <c r="A602" s="850" t="s">
        <v>1511</v>
      </c>
      <c r="B602" s="851">
        <v>0</v>
      </c>
      <c r="C602" s="851">
        <v>0</v>
      </c>
      <c r="D602" s="851">
        <v>0</v>
      </c>
      <c r="E602" s="851">
        <v>0</v>
      </c>
      <c r="F602" s="851">
        <v>0</v>
      </c>
      <c r="G602" s="851">
        <v>0</v>
      </c>
      <c r="H602" s="851">
        <v>0</v>
      </c>
      <c r="I602" s="851">
        <v>0</v>
      </c>
      <c r="J602" s="851">
        <v>0</v>
      </c>
    </row>
    <row r="603" spans="1:10" x14ac:dyDescent="0.2">
      <c r="A603" s="850" t="s">
        <v>1512</v>
      </c>
      <c r="B603" s="851">
        <v>8775.3700000000008</v>
      </c>
      <c r="C603" s="851">
        <v>0</v>
      </c>
      <c r="D603" s="851">
        <v>0</v>
      </c>
      <c r="E603" s="851">
        <v>0</v>
      </c>
      <c r="F603" s="851">
        <v>0</v>
      </c>
      <c r="G603" s="851">
        <v>0</v>
      </c>
      <c r="H603" s="851">
        <v>8775.3700000000008</v>
      </c>
      <c r="I603" s="851">
        <v>0</v>
      </c>
      <c r="J603" s="851">
        <v>8775.3700000000008</v>
      </c>
    </row>
    <row r="604" spans="1:10" x14ac:dyDescent="0.2">
      <c r="A604" s="850" t="s">
        <v>1513</v>
      </c>
      <c r="B604" s="851">
        <v>0</v>
      </c>
      <c r="C604" s="851">
        <v>0</v>
      </c>
      <c r="D604" s="851">
        <v>0</v>
      </c>
      <c r="E604" s="851">
        <v>0</v>
      </c>
      <c r="F604" s="851">
        <v>0</v>
      </c>
      <c r="G604" s="851">
        <v>0</v>
      </c>
      <c r="H604" s="851">
        <v>0</v>
      </c>
      <c r="I604" s="851">
        <v>0</v>
      </c>
      <c r="J604" s="851">
        <v>0</v>
      </c>
    </row>
    <row r="605" spans="1:10" x14ac:dyDescent="0.2">
      <c r="A605" s="850" t="s">
        <v>1514</v>
      </c>
      <c r="B605" s="851">
        <v>223.49</v>
      </c>
      <c r="C605" s="851">
        <v>0</v>
      </c>
      <c r="D605" s="851">
        <v>0</v>
      </c>
      <c r="E605" s="851">
        <v>0</v>
      </c>
      <c r="F605" s="851">
        <v>0</v>
      </c>
      <c r="G605" s="851">
        <v>0</v>
      </c>
      <c r="H605" s="851">
        <v>223.49</v>
      </c>
      <c r="I605" s="851">
        <v>0</v>
      </c>
      <c r="J605" s="851">
        <v>223.49</v>
      </c>
    </row>
    <row r="606" spans="1:10" x14ac:dyDescent="0.2">
      <c r="A606" s="850" t="s">
        <v>1515</v>
      </c>
      <c r="B606" s="851">
        <v>0</v>
      </c>
      <c r="C606" s="851">
        <v>0</v>
      </c>
      <c r="D606" s="851">
        <v>0</v>
      </c>
      <c r="E606" s="851">
        <v>0</v>
      </c>
      <c r="F606" s="851">
        <v>0</v>
      </c>
      <c r="G606" s="851">
        <v>20752000</v>
      </c>
      <c r="H606" s="851">
        <v>20752000</v>
      </c>
      <c r="I606" s="851">
        <v>4598692.71</v>
      </c>
      <c r="J606" s="851">
        <v>25350692.710000001</v>
      </c>
    </row>
    <row r="607" spans="1:10" x14ac:dyDescent="0.2">
      <c r="A607" s="850" t="s">
        <v>1516</v>
      </c>
      <c r="B607" s="851">
        <v>0</v>
      </c>
      <c r="C607" s="851">
        <v>0</v>
      </c>
      <c r="D607" s="851">
        <v>0</v>
      </c>
      <c r="E607" s="851">
        <v>0</v>
      </c>
      <c r="F607" s="851">
        <v>0</v>
      </c>
      <c r="G607" s="851">
        <v>213515000</v>
      </c>
      <c r="H607" s="851">
        <v>213515000</v>
      </c>
      <c r="I607" s="851">
        <v>14168.32</v>
      </c>
      <c r="J607" s="851">
        <v>213529168.31999999</v>
      </c>
    </row>
    <row r="608" spans="1:10" x14ac:dyDescent="0.2">
      <c r="A608" s="850" t="s">
        <v>1517</v>
      </c>
      <c r="B608" s="851">
        <v>0</v>
      </c>
      <c r="C608" s="851">
        <v>0</v>
      </c>
      <c r="D608" s="851">
        <v>0</v>
      </c>
      <c r="E608" s="851">
        <v>0</v>
      </c>
      <c r="F608" s="851">
        <v>0</v>
      </c>
      <c r="G608" s="851">
        <v>0</v>
      </c>
      <c r="H608" s="851">
        <v>0</v>
      </c>
      <c r="I608" s="851">
        <v>8565500</v>
      </c>
      <c r="J608" s="851">
        <v>8565500</v>
      </c>
    </row>
    <row r="609" spans="1:10" x14ac:dyDescent="0.2">
      <c r="A609" s="853" t="s">
        <v>1022</v>
      </c>
      <c r="B609" s="853">
        <v>933929210.90999997</v>
      </c>
      <c r="C609" s="853">
        <v>0</v>
      </c>
      <c r="D609" s="853">
        <v>127706000</v>
      </c>
      <c r="E609" s="853">
        <v>0</v>
      </c>
      <c r="F609" s="853">
        <v>0</v>
      </c>
      <c r="G609" s="853">
        <v>234319018.56</v>
      </c>
      <c r="H609" s="853">
        <v>1040542229.47</v>
      </c>
      <c r="I609" s="853">
        <v>51032079.640000001</v>
      </c>
      <c r="J609" s="853">
        <v>1091574309.1099999</v>
      </c>
    </row>
    <row r="610" spans="1:10" x14ac:dyDescent="0.2">
      <c r="A610" s="853" t="s">
        <v>1023</v>
      </c>
      <c r="B610" s="853">
        <v>0</v>
      </c>
      <c r="C610" s="853">
        <v>0</v>
      </c>
      <c r="D610" s="853">
        <v>0</v>
      </c>
      <c r="E610" s="853">
        <v>0</v>
      </c>
      <c r="F610" s="853">
        <v>0</v>
      </c>
      <c r="G610" s="853">
        <v>0</v>
      </c>
      <c r="H610" s="853">
        <v>0</v>
      </c>
      <c r="I610" s="853">
        <v>0</v>
      </c>
      <c r="J610" s="853">
        <v>0</v>
      </c>
    </row>
    <row r="611" spans="1:10" x14ac:dyDescent="0.2">
      <c r="A611" s="853" t="s">
        <v>1024</v>
      </c>
      <c r="B611" s="853">
        <v>0</v>
      </c>
      <c r="C611" s="853">
        <v>0</v>
      </c>
      <c r="D611" s="853">
        <v>0</v>
      </c>
      <c r="E611" s="853">
        <v>0</v>
      </c>
      <c r="F611" s="853">
        <v>0</v>
      </c>
      <c r="G611" s="853">
        <v>0</v>
      </c>
      <c r="H611" s="853">
        <v>0</v>
      </c>
      <c r="I611" s="853">
        <v>0</v>
      </c>
      <c r="J611" s="853">
        <v>0</v>
      </c>
    </row>
    <row r="612" spans="1:10" x14ac:dyDescent="0.2">
      <c r="A612" s="850" t="s">
        <v>1518</v>
      </c>
      <c r="B612" s="851">
        <v>562185.38</v>
      </c>
      <c r="C612" s="851">
        <v>0</v>
      </c>
      <c r="D612" s="851">
        <v>0</v>
      </c>
      <c r="E612" s="851">
        <v>0</v>
      </c>
      <c r="F612" s="851">
        <v>0</v>
      </c>
      <c r="G612" s="851">
        <v>0</v>
      </c>
      <c r="H612" s="851">
        <v>562185.38</v>
      </c>
      <c r="I612" s="851">
        <v>888</v>
      </c>
      <c r="J612" s="851">
        <v>563073.38</v>
      </c>
    </row>
    <row r="613" spans="1:10" x14ac:dyDescent="0.2">
      <c r="A613" s="850" t="s">
        <v>1519</v>
      </c>
      <c r="B613" s="851">
        <v>0</v>
      </c>
      <c r="C613" s="851">
        <v>0</v>
      </c>
      <c r="D613" s="851">
        <v>0</v>
      </c>
      <c r="E613" s="851">
        <v>0</v>
      </c>
      <c r="F613" s="851">
        <v>0</v>
      </c>
      <c r="G613" s="851">
        <v>0</v>
      </c>
      <c r="H613" s="851">
        <v>0</v>
      </c>
      <c r="I613" s="851">
        <v>0</v>
      </c>
      <c r="J613" s="851">
        <v>0</v>
      </c>
    </row>
    <row r="614" spans="1:10" x14ac:dyDescent="0.2">
      <c r="A614" s="850" t="s">
        <v>1520</v>
      </c>
      <c r="B614" s="851">
        <v>0</v>
      </c>
      <c r="C614" s="851">
        <v>0</v>
      </c>
      <c r="D614" s="851">
        <v>0</v>
      </c>
      <c r="E614" s="851">
        <v>0</v>
      </c>
      <c r="F614" s="851">
        <v>0</v>
      </c>
      <c r="G614" s="851">
        <v>0</v>
      </c>
      <c r="H614" s="851">
        <v>0</v>
      </c>
      <c r="I614" s="851">
        <v>0</v>
      </c>
      <c r="J614" s="851">
        <v>0</v>
      </c>
    </row>
    <row r="615" spans="1:10" x14ac:dyDescent="0.2">
      <c r="A615" s="853" t="s">
        <v>1025</v>
      </c>
      <c r="B615" s="853">
        <v>562185.38</v>
      </c>
      <c r="C615" s="853">
        <v>0</v>
      </c>
      <c r="D615" s="853">
        <v>0</v>
      </c>
      <c r="E615" s="853">
        <v>0</v>
      </c>
      <c r="F615" s="853">
        <v>0</v>
      </c>
      <c r="G615" s="853">
        <v>0</v>
      </c>
      <c r="H615" s="853">
        <v>562185.38</v>
      </c>
      <c r="I615" s="853">
        <v>888</v>
      </c>
      <c r="J615" s="853">
        <v>563073.38</v>
      </c>
    </row>
    <row r="616" spans="1:10" x14ac:dyDescent="0.2">
      <c r="A616" s="854" t="s">
        <v>1521</v>
      </c>
      <c r="B616" s="854">
        <v>934491396.28999996</v>
      </c>
      <c r="C616" s="854">
        <v>0</v>
      </c>
      <c r="D616" s="854">
        <v>127706000</v>
      </c>
      <c r="E616" s="854">
        <v>0</v>
      </c>
      <c r="F616" s="854">
        <v>0</v>
      </c>
      <c r="G616" s="854">
        <v>234319018.56</v>
      </c>
      <c r="H616" s="854">
        <v>1041104414.85</v>
      </c>
      <c r="I616" s="854">
        <v>51032967.640000001</v>
      </c>
      <c r="J616" s="854">
        <v>1092137382.49</v>
      </c>
    </row>
    <row r="617" spans="1:10" x14ac:dyDescent="0.2">
      <c r="A617" s="855" t="s">
        <v>1522</v>
      </c>
      <c r="B617" s="1116"/>
      <c r="C617" s="1117"/>
      <c r="D617" s="1117"/>
      <c r="E617" s="1117"/>
      <c r="F617" s="1117"/>
      <c r="G617" s="1117"/>
      <c r="H617" s="1117"/>
      <c r="I617" s="1117"/>
      <c r="J617" s="1115"/>
    </row>
    <row r="618" spans="1:10" x14ac:dyDescent="0.2">
      <c r="A618" s="850" t="s">
        <v>1523</v>
      </c>
      <c r="B618" s="851">
        <v>56173069.609999999</v>
      </c>
      <c r="C618" s="851">
        <v>0</v>
      </c>
      <c r="D618" s="851">
        <v>0</v>
      </c>
      <c r="E618" s="851">
        <v>0</v>
      </c>
      <c r="F618" s="851">
        <v>0</v>
      </c>
      <c r="G618" s="851">
        <v>0</v>
      </c>
      <c r="H618" s="851">
        <v>56173069.609999999</v>
      </c>
      <c r="I618" s="851">
        <v>897945.34</v>
      </c>
      <c r="J618" s="852">
        <v>57071014.950000003</v>
      </c>
    </row>
    <row r="619" spans="1:10" x14ac:dyDescent="0.2">
      <c r="A619" s="850" t="s">
        <v>1524</v>
      </c>
      <c r="B619" s="851">
        <v>601347740.51999998</v>
      </c>
      <c r="C619" s="851">
        <v>0</v>
      </c>
      <c r="D619" s="851">
        <v>0</v>
      </c>
      <c r="E619" s="851">
        <v>0</v>
      </c>
      <c r="F619" s="851">
        <v>0</v>
      </c>
      <c r="G619" s="851">
        <v>0</v>
      </c>
      <c r="H619" s="851">
        <v>601347740.51999998</v>
      </c>
      <c r="I619" s="851">
        <v>65350000</v>
      </c>
      <c r="J619" s="851">
        <v>666697740.51999998</v>
      </c>
    </row>
    <row r="620" spans="1:10" x14ac:dyDescent="0.2">
      <c r="A620" s="850" t="s">
        <v>1525</v>
      </c>
      <c r="B620" s="851">
        <v>0</v>
      </c>
      <c r="C620" s="851">
        <v>0</v>
      </c>
      <c r="D620" s="851">
        <v>0</v>
      </c>
      <c r="E620" s="851">
        <v>0</v>
      </c>
      <c r="F620" s="851">
        <v>0</v>
      </c>
      <c r="G620" s="851">
        <v>0</v>
      </c>
      <c r="H620" s="851">
        <v>0</v>
      </c>
      <c r="I620" s="851">
        <v>0</v>
      </c>
      <c r="J620" s="851">
        <v>0</v>
      </c>
    </row>
    <row r="621" spans="1:10" x14ac:dyDescent="0.2">
      <c r="A621" s="850" t="s">
        <v>1526</v>
      </c>
      <c r="B621" s="851">
        <v>66882440.009999998</v>
      </c>
      <c r="C621" s="851">
        <v>0</v>
      </c>
      <c r="D621" s="851">
        <v>700000</v>
      </c>
      <c r="E621" s="851">
        <v>0</v>
      </c>
      <c r="F621" s="851">
        <v>0</v>
      </c>
      <c r="G621" s="851">
        <v>0</v>
      </c>
      <c r="H621" s="851">
        <v>66182440.009999998</v>
      </c>
      <c r="I621" s="851">
        <v>1456735.53</v>
      </c>
      <c r="J621" s="851">
        <v>67639175.540000007</v>
      </c>
    </row>
    <row r="622" spans="1:10" x14ac:dyDescent="0.2">
      <c r="A622" s="850" t="s">
        <v>1527</v>
      </c>
      <c r="B622" s="851">
        <v>282336153.33999997</v>
      </c>
      <c r="C622" s="851">
        <v>0</v>
      </c>
      <c r="D622" s="851">
        <v>0</v>
      </c>
      <c r="E622" s="851">
        <v>0</v>
      </c>
      <c r="F622" s="851">
        <v>0</v>
      </c>
      <c r="G622" s="851">
        <v>0</v>
      </c>
      <c r="H622" s="851">
        <v>282336153.33999997</v>
      </c>
      <c r="I622" s="851">
        <v>132465697.47</v>
      </c>
      <c r="J622" s="851">
        <v>414801850.81</v>
      </c>
    </row>
    <row r="623" spans="1:10" x14ac:dyDescent="0.2">
      <c r="A623" s="850" t="s">
        <v>1528</v>
      </c>
      <c r="B623" s="851">
        <v>173805882</v>
      </c>
      <c r="C623" s="851">
        <v>0</v>
      </c>
      <c r="D623" s="851">
        <v>0</v>
      </c>
      <c r="E623" s="851">
        <v>0</v>
      </c>
      <c r="F623" s="851">
        <v>0</v>
      </c>
      <c r="G623" s="851">
        <v>0</v>
      </c>
      <c r="H623" s="851">
        <v>173805882</v>
      </c>
      <c r="I623" s="851">
        <v>33664361</v>
      </c>
      <c r="J623" s="851">
        <v>207470243</v>
      </c>
    </row>
    <row r="624" spans="1:10" x14ac:dyDescent="0.2">
      <c r="A624" s="850" t="s">
        <v>1529</v>
      </c>
      <c r="B624" s="851">
        <v>452154624.20999998</v>
      </c>
      <c r="C624" s="851">
        <v>0</v>
      </c>
      <c r="D624" s="851">
        <v>6212000</v>
      </c>
      <c r="E624" s="851">
        <v>0</v>
      </c>
      <c r="F624" s="851">
        <v>0</v>
      </c>
      <c r="G624" s="851">
        <v>0</v>
      </c>
      <c r="H624" s="851">
        <v>445942624.20999998</v>
      </c>
      <c r="I624" s="851">
        <v>73923993.75</v>
      </c>
      <c r="J624" s="851">
        <v>519866617.95999998</v>
      </c>
    </row>
    <row r="625" spans="1:10" x14ac:dyDescent="0.2">
      <c r="A625" s="850" t="s">
        <v>1530</v>
      </c>
      <c r="B625" s="851">
        <v>0</v>
      </c>
      <c r="C625" s="851">
        <v>0</v>
      </c>
      <c r="D625" s="851">
        <v>0</v>
      </c>
      <c r="E625" s="851">
        <v>0</v>
      </c>
      <c r="F625" s="851">
        <v>0</v>
      </c>
      <c r="G625" s="851">
        <v>0</v>
      </c>
      <c r="H625" s="851">
        <v>0</v>
      </c>
      <c r="I625" s="851">
        <v>0</v>
      </c>
      <c r="J625" s="851">
        <v>0</v>
      </c>
    </row>
    <row r="626" spans="1:10" x14ac:dyDescent="0.2">
      <c r="A626" s="850" t="s">
        <v>1531</v>
      </c>
      <c r="B626" s="851">
        <v>16343528.07</v>
      </c>
      <c r="C626" s="851">
        <v>0</v>
      </c>
      <c r="D626" s="851">
        <v>0</v>
      </c>
      <c r="E626" s="851">
        <v>0</v>
      </c>
      <c r="F626" s="851">
        <v>0</v>
      </c>
      <c r="G626" s="851">
        <v>0</v>
      </c>
      <c r="H626" s="851">
        <v>16343528.07</v>
      </c>
      <c r="I626" s="851">
        <v>520330.83</v>
      </c>
      <c r="J626" s="851">
        <v>16863858.899999999</v>
      </c>
    </row>
    <row r="627" spans="1:10" x14ac:dyDescent="0.2">
      <c r="A627" s="850" t="s">
        <v>1532</v>
      </c>
      <c r="B627" s="851">
        <v>13980497.189999999</v>
      </c>
      <c r="C627" s="851">
        <v>0</v>
      </c>
      <c r="D627" s="851">
        <v>0</v>
      </c>
      <c r="E627" s="851">
        <v>0</v>
      </c>
      <c r="F627" s="851">
        <v>0</v>
      </c>
      <c r="G627" s="851">
        <v>0</v>
      </c>
      <c r="H627" s="851">
        <v>13980497.189999999</v>
      </c>
      <c r="I627" s="851">
        <v>509546.89</v>
      </c>
      <c r="J627" s="851">
        <v>14490044.08</v>
      </c>
    </row>
    <row r="628" spans="1:10" x14ac:dyDescent="0.2">
      <c r="A628" s="850" t="s">
        <v>1533</v>
      </c>
      <c r="B628" s="851">
        <v>10165896.83</v>
      </c>
      <c r="C628" s="851">
        <v>0</v>
      </c>
      <c r="D628" s="851">
        <v>0</v>
      </c>
      <c r="E628" s="851">
        <v>0</v>
      </c>
      <c r="F628" s="851">
        <v>0</v>
      </c>
      <c r="G628" s="851">
        <v>0</v>
      </c>
      <c r="H628" s="851">
        <v>10165896.83</v>
      </c>
      <c r="I628" s="851">
        <v>65837.31</v>
      </c>
      <c r="J628" s="851">
        <v>10231734.140000001</v>
      </c>
    </row>
    <row r="629" spans="1:10" x14ac:dyDescent="0.2">
      <c r="A629" s="850" t="s">
        <v>1534</v>
      </c>
      <c r="B629" s="851">
        <v>6189182.7300000004</v>
      </c>
      <c r="C629" s="851">
        <v>0</v>
      </c>
      <c r="D629" s="851">
        <v>0</v>
      </c>
      <c r="E629" s="851">
        <v>0</v>
      </c>
      <c r="F629" s="851">
        <v>0</v>
      </c>
      <c r="G629" s="851">
        <v>0</v>
      </c>
      <c r="H629" s="851">
        <v>6189182.7300000004</v>
      </c>
      <c r="I629" s="851">
        <v>231415.44</v>
      </c>
      <c r="J629" s="851">
        <v>6420598.1699999999</v>
      </c>
    </row>
    <row r="630" spans="1:10" x14ac:dyDescent="0.2">
      <c r="A630" s="850" t="s">
        <v>1535</v>
      </c>
      <c r="B630" s="851">
        <v>30391859.27</v>
      </c>
      <c r="C630" s="851">
        <v>0</v>
      </c>
      <c r="D630" s="851">
        <v>1000000</v>
      </c>
      <c r="E630" s="851">
        <v>0</v>
      </c>
      <c r="F630" s="851">
        <v>0</v>
      </c>
      <c r="G630" s="851">
        <v>0</v>
      </c>
      <c r="H630" s="851">
        <v>29391859.27</v>
      </c>
      <c r="I630" s="851">
        <v>1355844.55</v>
      </c>
      <c r="J630" s="851">
        <v>30747703.82</v>
      </c>
    </row>
    <row r="631" spans="1:10" x14ac:dyDescent="0.2">
      <c r="A631" s="850" t="s">
        <v>1536</v>
      </c>
      <c r="B631" s="851">
        <v>0</v>
      </c>
      <c r="C631" s="851">
        <v>0</v>
      </c>
      <c r="D631" s="851">
        <v>0</v>
      </c>
      <c r="E631" s="851">
        <v>0</v>
      </c>
      <c r="F631" s="851">
        <v>0</v>
      </c>
      <c r="G631" s="851">
        <v>0</v>
      </c>
      <c r="H631" s="851">
        <v>0</v>
      </c>
      <c r="I631" s="851">
        <v>0</v>
      </c>
      <c r="J631" s="851">
        <v>0</v>
      </c>
    </row>
    <row r="632" spans="1:10" x14ac:dyDescent="0.2">
      <c r="A632" s="850" t="s">
        <v>1537</v>
      </c>
      <c r="B632" s="851">
        <v>320331646.57999998</v>
      </c>
      <c r="C632" s="851">
        <v>0</v>
      </c>
      <c r="D632" s="851">
        <v>14000000</v>
      </c>
      <c r="E632" s="851">
        <v>0</v>
      </c>
      <c r="F632" s="851">
        <v>0</v>
      </c>
      <c r="G632" s="851">
        <v>0</v>
      </c>
      <c r="H632" s="851">
        <v>306331646.57999998</v>
      </c>
      <c r="I632" s="851">
        <v>2698.25</v>
      </c>
      <c r="J632" s="851">
        <v>306334344.82999998</v>
      </c>
    </row>
    <row r="633" spans="1:10" x14ac:dyDescent="0.2">
      <c r="A633" s="853" t="s">
        <v>1022</v>
      </c>
      <c r="B633" s="853">
        <v>2030102520.3599999</v>
      </c>
      <c r="C633" s="853">
        <v>0</v>
      </c>
      <c r="D633" s="853">
        <v>21912000</v>
      </c>
      <c r="E633" s="853">
        <v>0</v>
      </c>
      <c r="F633" s="853">
        <v>0</v>
      </c>
      <c r="G633" s="853">
        <v>0</v>
      </c>
      <c r="H633" s="853">
        <v>2008190520.3599999</v>
      </c>
      <c r="I633" s="853">
        <v>310444406.36000001</v>
      </c>
      <c r="J633" s="853">
        <v>2318634926.7199998</v>
      </c>
    </row>
    <row r="634" spans="1:10" ht="11.25" customHeight="1" x14ac:dyDescent="0.2">
      <c r="A634" s="853" t="s">
        <v>1023</v>
      </c>
      <c r="B634" s="853">
        <v>0</v>
      </c>
      <c r="C634" s="853">
        <v>0</v>
      </c>
      <c r="D634" s="853">
        <v>0</v>
      </c>
      <c r="E634" s="853">
        <v>0</v>
      </c>
      <c r="F634" s="853">
        <v>0</v>
      </c>
      <c r="G634" s="853">
        <v>0</v>
      </c>
      <c r="H634" s="853">
        <v>0</v>
      </c>
      <c r="I634" s="853">
        <v>0</v>
      </c>
      <c r="J634" s="853">
        <v>0</v>
      </c>
    </row>
    <row r="635" spans="1:10" ht="13.5" thickBot="1" x14ac:dyDescent="0.25">
      <c r="A635" s="853" t="s">
        <v>1024</v>
      </c>
      <c r="B635" s="853">
        <v>0</v>
      </c>
      <c r="C635" s="853">
        <v>0</v>
      </c>
      <c r="D635" s="853">
        <v>0</v>
      </c>
      <c r="E635" s="853">
        <v>0</v>
      </c>
      <c r="F635" s="853">
        <v>0</v>
      </c>
      <c r="G635" s="853">
        <v>0</v>
      </c>
      <c r="H635" s="853">
        <v>0</v>
      </c>
      <c r="I635" s="853">
        <v>0</v>
      </c>
      <c r="J635" s="853">
        <v>0</v>
      </c>
    </row>
    <row r="636" spans="1:10" ht="26.25" thickBot="1" x14ac:dyDescent="0.25">
      <c r="A636" s="846" t="s">
        <v>1007</v>
      </c>
      <c r="B636" s="847" t="s">
        <v>1012</v>
      </c>
      <c r="C636" s="847" t="s">
        <v>1013</v>
      </c>
      <c r="D636" s="847" t="s">
        <v>1014</v>
      </c>
      <c r="E636" s="847" t="s">
        <v>1015</v>
      </c>
      <c r="F636" s="847" t="s">
        <v>1016</v>
      </c>
      <c r="G636" s="847" t="s">
        <v>1017</v>
      </c>
      <c r="H636" s="847" t="s">
        <v>1002</v>
      </c>
      <c r="I636" s="847" t="s">
        <v>1003</v>
      </c>
      <c r="J636" s="847" t="s">
        <v>1004</v>
      </c>
    </row>
    <row r="637" spans="1:10" x14ac:dyDescent="0.2">
      <c r="A637" s="848" t="s">
        <v>1018</v>
      </c>
      <c r="B637" s="1110"/>
      <c r="C637" s="1111"/>
      <c r="D637" s="1111"/>
      <c r="E637" s="1111"/>
      <c r="F637" s="1111"/>
      <c r="G637" s="1111"/>
      <c r="H637" s="1111"/>
      <c r="I637" s="1111"/>
      <c r="J637" s="1111"/>
    </row>
    <row r="638" spans="1:10" x14ac:dyDescent="0.2">
      <c r="A638" s="850" t="s">
        <v>1538</v>
      </c>
      <c r="B638" s="851">
        <v>37000000</v>
      </c>
      <c r="C638" s="851">
        <v>0</v>
      </c>
      <c r="D638" s="851">
        <v>0</v>
      </c>
      <c r="E638" s="851">
        <v>0</v>
      </c>
      <c r="F638" s="851">
        <v>0</v>
      </c>
      <c r="G638" s="851">
        <v>0</v>
      </c>
      <c r="H638" s="851">
        <v>37000000</v>
      </c>
      <c r="I638" s="851">
        <v>30000000</v>
      </c>
      <c r="J638" s="851">
        <v>67000000</v>
      </c>
    </row>
    <row r="639" spans="1:10" x14ac:dyDescent="0.2">
      <c r="A639" s="850" t="s">
        <v>1539</v>
      </c>
      <c r="B639" s="851">
        <v>315188.32</v>
      </c>
      <c r="C639" s="851">
        <v>0</v>
      </c>
      <c r="D639" s="851">
        <v>0</v>
      </c>
      <c r="E639" s="851">
        <v>0</v>
      </c>
      <c r="F639" s="851">
        <v>0</v>
      </c>
      <c r="G639" s="851">
        <v>0</v>
      </c>
      <c r="H639" s="851">
        <v>315188.32</v>
      </c>
      <c r="I639" s="851">
        <v>0</v>
      </c>
      <c r="J639" s="851">
        <v>315188.32</v>
      </c>
    </row>
    <row r="640" spans="1:10" x14ac:dyDescent="0.2">
      <c r="A640" s="850" t="s">
        <v>1540</v>
      </c>
      <c r="B640" s="851">
        <v>5262.65</v>
      </c>
      <c r="C640" s="851">
        <v>0</v>
      </c>
      <c r="D640" s="851">
        <v>0</v>
      </c>
      <c r="E640" s="851">
        <v>0</v>
      </c>
      <c r="F640" s="851">
        <v>0</v>
      </c>
      <c r="G640" s="851">
        <v>0</v>
      </c>
      <c r="H640" s="851">
        <v>5262.65</v>
      </c>
      <c r="I640" s="851">
        <v>0</v>
      </c>
      <c r="J640" s="851">
        <v>5262.65</v>
      </c>
    </row>
    <row r="641" spans="1:10" x14ac:dyDescent="0.2">
      <c r="A641" s="850" t="s">
        <v>1541</v>
      </c>
      <c r="B641" s="851">
        <v>0</v>
      </c>
      <c r="C641" s="851">
        <v>0</v>
      </c>
      <c r="D641" s="851">
        <v>0</v>
      </c>
      <c r="E641" s="851">
        <v>0</v>
      </c>
      <c r="F641" s="851">
        <v>0</v>
      </c>
      <c r="G641" s="851">
        <v>0</v>
      </c>
      <c r="H641" s="851">
        <v>0</v>
      </c>
      <c r="I641" s="851">
        <v>0</v>
      </c>
      <c r="J641" s="851">
        <v>0</v>
      </c>
    </row>
    <row r="642" spans="1:10" x14ac:dyDescent="0.2">
      <c r="A642" s="850" t="s">
        <v>1542</v>
      </c>
      <c r="B642" s="851">
        <v>0</v>
      </c>
      <c r="C642" s="851">
        <v>0</v>
      </c>
      <c r="D642" s="851">
        <v>0</v>
      </c>
      <c r="E642" s="851">
        <v>0</v>
      </c>
      <c r="F642" s="851">
        <v>0</v>
      </c>
      <c r="G642" s="851">
        <v>0</v>
      </c>
      <c r="H642" s="851">
        <v>0</v>
      </c>
      <c r="I642" s="851">
        <v>0</v>
      </c>
      <c r="J642" s="851">
        <v>0</v>
      </c>
    </row>
    <row r="643" spans="1:10" x14ac:dyDescent="0.2">
      <c r="A643" s="850" t="s">
        <v>1543</v>
      </c>
      <c r="B643" s="851">
        <v>0</v>
      </c>
      <c r="C643" s="851">
        <v>0</v>
      </c>
      <c r="D643" s="851">
        <v>0</v>
      </c>
      <c r="E643" s="851">
        <v>0</v>
      </c>
      <c r="F643" s="851">
        <v>0</v>
      </c>
      <c r="G643" s="851">
        <v>0</v>
      </c>
      <c r="H643" s="851">
        <v>0</v>
      </c>
      <c r="I643" s="851">
        <v>0</v>
      </c>
      <c r="J643" s="851">
        <v>0</v>
      </c>
    </row>
    <row r="644" spans="1:10" x14ac:dyDescent="0.2">
      <c r="A644" s="850" t="s">
        <v>1544</v>
      </c>
      <c r="B644" s="851">
        <v>275915.61</v>
      </c>
      <c r="C644" s="851">
        <v>0</v>
      </c>
      <c r="D644" s="851">
        <v>0</v>
      </c>
      <c r="E644" s="851">
        <v>0</v>
      </c>
      <c r="F644" s="851">
        <v>0</v>
      </c>
      <c r="G644" s="851">
        <v>0</v>
      </c>
      <c r="H644" s="851">
        <v>275915.61</v>
      </c>
      <c r="I644" s="851">
        <v>0</v>
      </c>
      <c r="J644" s="851">
        <v>275915.61</v>
      </c>
    </row>
    <row r="645" spans="1:10" x14ac:dyDescent="0.2">
      <c r="A645" s="850" t="s">
        <v>1545</v>
      </c>
      <c r="B645" s="851">
        <v>8283.02</v>
      </c>
      <c r="C645" s="851">
        <v>0</v>
      </c>
      <c r="D645" s="851">
        <v>0</v>
      </c>
      <c r="E645" s="851">
        <v>498.93</v>
      </c>
      <c r="F645" s="851">
        <v>0</v>
      </c>
      <c r="G645" s="851">
        <v>0</v>
      </c>
      <c r="H645" s="851">
        <v>7784.09</v>
      </c>
      <c r="I645" s="851">
        <v>0</v>
      </c>
      <c r="J645" s="851">
        <v>7784.09</v>
      </c>
    </row>
    <row r="646" spans="1:10" x14ac:dyDescent="0.2">
      <c r="A646" s="850" t="s">
        <v>1546</v>
      </c>
      <c r="B646" s="851">
        <v>1161079.01</v>
      </c>
      <c r="C646" s="851">
        <v>0</v>
      </c>
      <c r="D646" s="851">
        <v>0</v>
      </c>
      <c r="E646" s="851">
        <v>0</v>
      </c>
      <c r="F646" s="851">
        <v>0</v>
      </c>
      <c r="G646" s="851">
        <v>0</v>
      </c>
      <c r="H646" s="851">
        <v>1161079.01</v>
      </c>
      <c r="I646" s="851">
        <v>0</v>
      </c>
      <c r="J646" s="851">
        <v>1161079.01</v>
      </c>
    </row>
    <row r="647" spans="1:10" x14ac:dyDescent="0.2">
      <c r="A647" s="850" t="s">
        <v>1547</v>
      </c>
      <c r="B647" s="851">
        <v>17107457.440000001</v>
      </c>
      <c r="C647" s="851">
        <v>0</v>
      </c>
      <c r="D647" s="851">
        <v>0</v>
      </c>
      <c r="E647" s="851">
        <v>0</v>
      </c>
      <c r="F647" s="851">
        <v>0</v>
      </c>
      <c r="G647" s="851">
        <v>0</v>
      </c>
      <c r="H647" s="851">
        <v>17107457.440000001</v>
      </c>
      <c r="I647" s="851">
        <v>954852.13</v>
      </c>
      <c r="J647" s="851">
        <v>18062309.57</v>
      </c>
    </row>
    <row r="648" spans="1:10" x14ac:dyDescent="0.2">
      <c r="A648" s="850" t="s">
        <v>1548</v>
      </c>
      <c r="B648" s="851">
        <v>493504.4</v>
      </c>
      <c r="C648" s="851">
        <v>0</v>
      </c>
      <c r="D648" s="851">
        <v>0</v>
      </c>
      <c r="E648" s="851">
        <v>0</v>
      </c>
      <c r="F648" s="851">
        <v>0</v>
      </c>
      <c r="G648" s="851">
        <v>0</v>
      </c>
      <c r="H648" s="851">
        <v>493504.4</v>
      </c>
      <c r="I648" s="851">
        <v>0</v>
      </c>
      <c r="J648" s="851">
        <v>493504.4</v>
      </c>
    </row>
    <row r="649" spans="1:10" x14ac:dyDescent="0.2">
      <c r="A649" s="850" t="s">
        <v>1549</v>
      </c>
      <c r="B649" s="851">
        <v>0</v>
      </c>
      <c r="C649" s="851">
        <v>0</v>
      </c>
      <c r="D649" s="851">
        <v>0</v>
      </c>
      <c r="E649" s="851">
        <v>0</v>
      </c>
      <c r="F649" s="851">
        <v>0</v>
      </c>
      <c r="G649" s="851">
        <v>0</v>
      </c>
      <c r="H649" s="851">
        <v>0</v>
      </c>
      <c r="I649" s="851">
        <v>0</v>
      </c>
      <c r="J649" s="851">
        <v>0</v>
      </c>
    </row>
    <row r="650" spans="1:10" x14ac:dyDescent="0.2">
      <c r="A650" s="850" t="s">
        <v>1550</v>
      </c>
      <c r="B650" s="851">
        <v>2594565.88</v>
      </c>
      <c r="C650" s="851">
        <v>0</v>
      </c>
      <c r="D650" s="851">
        <v>0</v>
      </c>
      <c r="E650" s="851">
        <v>0</v>
      </c>
      <c r="F650" s="851">
        <v>0</v>
      </c>
      <c r="G650" s="851">
        <v>0</v>
      </c>
      <c r="H650" s="851">
        <v>2594565.88</v>
      </c>
      <c r="I650" s="851">
        <v>0</v>
      </c>
      <c r="J650" s="851">
        <v>2594565.88</v>
      </c>
    </row>
    <row r="651" spans="1:10" x14ac:dyDescent="0.2">
      <c r="A651" s="850" t="s">
        <v>1551</v>
      </c>
      <c r="B651" s="851">
        <v>8859946.0600000005</v>
      </c>
      <c r="C651" s="851">
        <v>0</v>
      </c>
      <c r="D651" s="851">
        <v>0</v>
      </c>
      <c r="E651" s="851">
        <v>0</v>
      </c>
      <c r="F651" s="851">
        <v>0</v>
      </c>
      <c r="G651" s="851">
        <v>0</v>
      </c>
      <c r="H651" s="851">
        <v>8859946.0600000005</v>
      </c>
      <c r="I651" s="851">
        <v>0</v>
      </c>
      <c r="J651" s="851">
        <v>8859946.0600000005</v>
      </c>
    </row>
    <row r="652" spans="1:10" x14ac:dyDescent="0.2">
      <c r="A652" s="850" t="s">
        <v>1552</v>
      </c>
      <c r="B652" s="851">
        <v>7766065.0300000003</v>
      </c>
      <c r="C652" s="851">
        <v>0</v>
      </c>
      <c r="D652" s="851">
        <v>0</v>
      </c>
      <c r="E652" s="851">
        <v>0</v>
      </c>
      <c r="F652" s="851">
        <v>0</v>
      </c>
      <c r="G652" s="851">
        <v>0</v>
      </c>
      <c r="H652" s="851">
        <v>7766065.0300000003</v>
      </c>
      <c r="I652" s="851">
        <v>0</v>
      </c>
      <c r="J652" s="851">
        <v>7766065.0300000003</v>
      </c>
    </row>
    <row r="653" spans="1:10" x14ac:dyDescent="0.2">
      <c r="A653" s="850" t="s">
        <v>1553</v>
      </c>
      <c r="B653" s="851">
        <v>28204767.780000001</v>
      </c>
      <c r="C653" s="851">
        <v>0</v>
      </c>
      <c r="D653" s="851">
        <v>0</v>
      </c>
      <c r="E653" s="851">
        <v>0</v>
      </c>
      <c r="F653" s="851">
        <v>0</v>
      </c>
      <c r="G653" s="851">
        <v>0</v>
      </c>
      <c r="H653" s="851">
        <v>28204767.780000001</v>
      </c>
      <c r="I653" s="851">
        <v>5660860.9699999997</v>
      </c>
      <c r="J653" s="851">
        <v>33865628.75</v>
      </c>
    </row>
    <row r="654" spans="1:10" x14ac:dyDescent="0.2">
      <c r="A654" s="850" t="s">
        <v>1554</v>
      </c>
      <c r="B654" s="851">
        <v>15764504.189999999</v>
      </c>
      <c r="C654" s="851">
        <v>0</v>
      </c>
      <c r="D654" s="851">
        <v>0</v>
      </c>
      <c r="E654" s="851">
        <v>0</v>
      </c>
      <c r="F654" s="851">
        <v>0</v>
      </c>
      <c r="G654" s="851">
        <v>0</v>
      </c>
      <c r="H654" s="851">
        <v>15764504.189999999</v>
      </c>
      <c r="I654" s="851">
        <v>0</v>
      </c>
      <c r="J654" s="851">
        <v>15764504.189999999</v>
      </c>
    </row>
    <row r="655" spans="1:10" x14ac:dyDescent="0.2">
      <c r="A655" s="850" t="s">
        <v>1555</v>
      </c>
      <c r="B655" s="851">
        <v>263403369.25999999</v>
      </c>
      <c r="C655" s="851">
        <v>0</v>
      </c>
      <c r="D655" s="851">
        <v>3300000</v>
      </c>
      <c r="E655" s="851">
        <v>0</v>
      </c>
      <c r="F655" s="851">
        <v>0</v>
      </c>
      <c r="G655" s="851">
        <v>0</v>
      </c>
      <c r="H655" s="851">
        <v>260103369.25999999</v>
      </c>
      <c r="I655" s="851">
        <v>13304597.32</v>
      </c>
      <c r="J655" s="851">
        <v>273407966.57999998</v>
      </c>
    </row>
    <row r="656" spans="1:10" x14ac:dyDescent="0.2">
      <c r="A656" s="850" t="s">
        <v>1556</v>
      </c>
      <c r="B656" s="851">
        <v>600</v>
      </c>
      <c r="C656" s="851">
        <v>0</v>
      </c>
      <c r="D656" s="851">
        <v>0</v>
      </c>
      <c r="E656" s="851">
        <v>0</v>
      </c>
      <c r="F656" s="851">
        <v>0</v>
      </c>
      <c r="G656" s="851">
        <v>0</v>
      </c>
      <c r="H656" s="851">
        <v>600</v>
      </c>
      <c r="I656" s="851">
        <v>0</v>
      </c>
      <c r="J656" s="851">
        <v>600</v>
      </c>
    </row>
    <row r="657" spans="1:10" x14ac:dyDescent="0.2">
      <c r="A657" s="850" t="s">
        <v>1557</v>
      </c>
      <c r="B657" s="851">
        <v>29345353.629999999</v>
      </c>
      <c r="C657" s="851">
        <v>0</v>
      </c>
      <c r="D657" s="851">
        <v>0</v>
      </c>
      <c r="E657" s="851">
        <v>0</v>
      </c>
      <c r="F657" s="851">
        <v>0</v>
      </c>
      <c r="G657" s="851">
        <v>0</v>
      </c>
      <c r="H657" s="851">
        <v>29345353.629999999</v>
      </c>
      <c r="I657" s="851">
        <v>5556082.8700000001</v>
      </c>
      <c r="J657" s="851">
        <v>34901436.5</v>
      </c>
    </row>
    <row r="658" spans="1:10" x14ac:dyDescent="0.2">
      <c r="A658" s="853" t="s">
        <v>1025</v>
      </c>
      <c r="B658" s="853">
        <v>412305862.27999997</v>
      </c>
      <c r="C658" s="853">
        <v>0</v>
      </c>
      <c r="D658" s="853">
        <v>3300000</v>
      </c>
      <c r="E658" s="853">
        <v>498.93</v>
      </c>
      <c r="F658" s="853">
        <v>0</v>
      </c>
      <c r="G658" s="853">
        <v>0</v>
      </c>
      <c r="H658" s="853">
        <v>409005363.35000002</v>
      </c>
      <c r="I658" s="853">
        <v>55476393.289999999</v>
      </c>
      <c r="J658" s="853">
        <v>464481756.63999999</v>
      </c>
    </row>
    <row r="659" spans="1:10" x14ac:dyDescent="0.2">
      <c r="A659" s="854" t="s">
        <v>1558</v>
      </c>
      <c r="B659" s="854">
        <v>2442408382.6399999</v>
      </c>
      <c r="C659" s="854">
        <v>0</v>
      </c>
      <c r="D659" s="854">
        <v>25212000</v>
      </c>
      <c r="E659" s="854">
        <v>498.93</v>
      </c>
      <c r="F659" s="854">
        <v>0</v>
      </c>
      <c r="G659" s="854">
        <v>0</v>
      </c>
      <c r="H659" s="854">
        <v>2417195883.71</v>
      </c>
      <c r="I659" s="854">
        <v>365920799.64999998</v>
      </c>
      <c r="J659" s="854">
        <v>2783116683.3600001</v>
      </c>
    </row>
    <row r="660" spans="1:10" x14ac:dyDescent="0.2">
      <c r="A660" s="855" t="s">
        <v>1559</v>
      </c>
      <c r="B660" s="1116"/>
      <c r="C660" s="1117"/>
      <c r="D660" s="1117"/>
      <c r="E660" s="1117"/>
      <c r="F660" s="1117"/>
      <c r="G660" s="1117"/>
      <c r="H660" s="1117"/>
      <c r="I660" s="1117"/>
      <c r="J660" s="1115"/>
    </row>
    <row r="661" spans="1:10" x14ac:dyDescent="0.2">
      <c r="A661" s="850" t="s">
        <v>1560</v>
      </c>
      <c r="B661" s="851">
        <v>0</v>
      </c>
      <c r="C661" s="851">
        <v>0</v>
      </c>
      <c r="D661" s="851">
        <v>0</v>
      </c>
      <c r="E661" s="851">
        <v>0</v>
      </c>
      <c r="F661" s="851">
        <v>0</v>
      </c>
      <c r="G661" s="851">
        <v>0</v>
      </c>
      <c r="H661" s="851">
        <v>0</v>
      </c>
      <c r="I661" s="851">
        <v>0</v>
      </c>
      <c r="J661" s="852">
        <v>0</v>
      </c>
    </row>
    <row r="662" spans="1:10" x14ac:dyDescent="0.2">
      <c r="A662" s="850" t="s">
        <v>1561</v>
      </c>
      <c r="B662" s="851">
        <v>13752294.76</v>
      </c>
      <c r="C662" s="851">
        <v>0</v>
      </c>
      <c r="D662" s="851">
        <v>0</v>
      </c>
      <c r="E662" s="851">
        <v>0</v>
      </c>
      <c r="F662" s="851">
        <v>0</v>
      </c>
      <c r="G662" s="851">
        <v>0</v>
      </c>
      <c r="H662" s="851">
        <v>13752294.76</v>
      </c>
      <c r="I662" s="851">
        <v>1657818.61</v>
      </c>
      <c r="J662" s="851">
        <v>15410113.369999999</v>
      </c>
    </row>
    <row r="663" spans="1:10" x14ac:dyDescent="0.2">
      <c r="A663" s="850" t="s">
        <v>1562</v>
      </c>
      <c r="B663" s="851">
        <v>0</v>
      </c>
      <c r="C663" s="851">
        <v>0</v>
      </c>
      <c r="D663" s="851">
        <v>0</v>
      </c>
      <c r="E663" s="851">
        <v>0</v>
      </c>
      <c r="F663" s="851">
        <v>0</v>
      </c>
      <c r="G663" s="851">
        <v>0</v>
      </c>
      <c r="H663" s="851">
        <v>0</v>
      </c>
      <c r="I663" s="851">
        <v>0</v>
      </c>
      <c r="J663" s="851">
        <v>0</v>
      </c>
    </row>
    <row r="664" spans="1:10" x14ac:dyDescent="0.2">
      <c r="A664" s="850" t="s">
        <v>1563</v>
      </c>
      <c r="B664" s="851">
        <v>3764423</v>
      </c>
      <c r="C664" s="851">
        <v>0</v>
      </c>
      <c r="D664" s="851">
        <v>0</v>
      </c>
      <c r="E664" s="851">
        <v>0</v>
      </c>
      <c r="F664" s="851">
        <v>0</v>
      </c>
      <c r="G664" s="851">
        <v>0</v>
      </c>
      <c r="H664" s="851">
        <v>3764423</v>
      </c>
      <c r="I664" s="851">
        <v>1160</v>
      </c>
      <c r="J664" s="851">
        <v>3765583</v>
      </c>
    </row>
    <row r="665" spans="1:10" x14ac:dyDescent="0.2">
      <c r="A665" s="850" t="s">
        <v>1564</v>
      </c>
      <c r="B665" s="851">
        <v>25142731.629999999</v>
      </c>
      <c r="C665" s="851">
        <v>0</v>
      </c>
      <c r="D665" s="851">
        <v>10000000</v>
      </c>
      <c r="E665" s="851">
        <v>0</v>
      </c>
      <c r="F665" s="851">
        <v>0</v>
      </c>
      <c r="G665" s="851">
        <v>0</v>
      </c>
      <c r="H665" s="851">
        <v>15142731.630000001</v>
      </c>
      <c r="I665" s="851">
        <v>8723254.2100000009</v>
      </c>
      <c r="J665" s="851">
        <v>23865985.84</v>
      </c>
    </row>
    <row r="666" spans="1:10" x14ac:dyDescent="0.2">
      <c r="A666" s="850" t="s">
        <v>1565</v>
      </c>
      <c r="B666" s="851">
        <v>134543627.46000001</v>
      </c>
      <c r="C666" s="851">
        <v>0</v>
      </c>
      <c r="D666" s="851">
        <v>0</v>
      </c>
      <c r="E666" s="851">
        <v>81287542.430000007</v>
      </c>
      <c r="F666" s="851">
        <v>0</v>
      </c>
      <c r="G666" s="851">
        <v>0</v>
      </c>
      <c r="H666" s="851">
        <v>53256085.030000001</v>
      </c>
      <c r="I666" s="851">
        <v>382398.06</v>
      </c>
      <c r="J666" s="851">
        <v>53638483.090000004</v>
      </c>
    </row>
    <row r="667" spans="1:10" x14ac:dyDescent="0.2">
      <c r="A667" s="850" t="s">
        <v>1566</v>
      </c>
      <c r="B667" s="851">
        <v>4315114.3600000003</v>
      </c>
      <c r="C667" s="851">
        <v>0</v>
      </c>
      <c r="D667" s="851">
        <v>4315114.3600000003</v>
      </c>
      <c r="E667" s="851">
        <v>0</v>
      </c>
      <c r="F667" s="851">
        <v>0</v>
      </c>
      <c r="G667" s="851">
        <v>0</v>
      </c>
      <c r="H667" s="851">
        <v>0</v>
      </c>
      <c r="I667" s="851">
        <v>1598518.85</v>
      </c>
      <c r="J667" s="851">
        <v>1598518.85</v>
      </c>
    </row>
    <row r="668" spans="1:10" x14ac:dyDescent="0.2">
      <c r="A668" s="850" t="s">
        <v>1567</v>
      </c>
      <c r="B668" s="851">
        <v>1230913</v>
      </c>
      <c r="C668" s="851">
        <v>0</v>
      </c>
      <c r="D668" s="851">
        <v>684885.64</v>
      </c>
      <c r="E668" s="851">
        <v>0</v>
      </c>
      <c r="F668" s="851">
        <v>0</v>
      </c>
      <c r="G668" s="851">
        <v>0</v>
      </c>
      <c r="H668" s="851">
        <v>546027.36</v>
      </c>
      <c r="I668" s="851">
        <v>159746.5</v>
      </c>
      <c r="J668" s="851">
        <v>705773.86</v>
      </c>
    </row>
    <row r="669" spans="1:10" x14ac:dyDescent="0.2">
      <c r="A669" s="850" t="s">
        <v>1568</v>
      </c>
      <c r="B669" s="851">
        <v>5183177.17</v>
      </c>
      <c r="C669" s="851">
        <v>0</v>
      </c>
      <c r="D669" s="851">
        <v>0</v>
      </c>
      <c r="E669" s="851">
        <v>0</v>
      </c>
      <c r="F669" s="851">
        <v>0</v>
      </c>
      <c r="G669" s="851">
        <v>0</v>
      </c>
      <c r="H669" s="851">
        <v>5183177.17</v>
      </c>
      <c r="I669" s="851">
        <v>439063.35</v>
      </c>
      <c r="J669" s="851">
        <v>5622240.5199999996</v>
      </c>
    </row>
    <row r="670" spans="1:10" x14ac:dyDescent="0.2">
      <c r="A670" s="850" t="s">
        <v>1569</v>
      </c>
      <c r="B670" s="851">
        <v>7110850.3600000003</v>
      </c>
      <c r="C670" s="851">
        <v>0</v>
      </c>
      <c r="D670" s="851">
        <v>0</v>
      </c>
      <c r="E670" s="851">
        <v>0</v>
      </c>
      <c r="F670" s="851">
        <v>0</v>
      </c>
      <c r="G670" s="851">
        <v>0</v>
      </c>
      <c r="H670" s="851">
        <v>7110850.3600000003</v>
      </c>
      <c r="I670" s="851">
        <v>363766.15</v>
      </c>
      <c r="J670" s="851">
        <v>7474616.5099999998</v>
      </c>
    </row>
    <row r="671" spans="1:10" x14ac:dyDescent="0.2">
      <c r="A671" s="850" t="s">
        <v>1570</v>
      </c>
      <c r="B671" s="851">
        <v>7458265.1600000001</v>
      </c>
      <c r="C671" s="851">
        <v>0</v>
      </c>
      <c r="D671" s="851">
        <v>0</v>
      </c>
      <c r="E671" s="851">
        <v>0</v>
      </c>
      <c r="F671" s="851">
        <v>0</v>
      </c>
      <c r="G671" s="851">
        <v>0</v>
      </c>
      <c r="H671" s="851">
        <v>7458265.1600000001</v>
      </c>
      <c r="I671" s="851">
        <v>234392.1</v>
      </c>
      <c r="J671" s="851">
        <v>7692657.2599999998</v>
      </c>
    </row>
    <row r="672" spans="1:10" x14ac:dyDescent="0.2">
      <c r="A672" s="850" t="s">
        <v>1571</v>
      </c>
      <c r="B672" s="851">
        <v>5761796.5099999998</v>
      </c>
      <c r="C672" s="851">
        <v>0</v>
      </c>
      <c r="D672" s="851">
        <v>0</v>
      </c>
      <c r="E672" s="851">
        <v>0</v>
      </c>
      <c r="F672" s="851">
        <v>0</v>
      </c>
      <c r="G672" s="851">
        <v>0</v>
      </c>
      <c r="H672" s="851">
        <v>5761796.5099999998</v>
      </c>
      <c r="I672" s="851">
        <v>0</v>
      </c>
      <c r="J672" s="851">
        <v>5761796.5099999998</v>
      </c>
    </row>
    <row r="673" spans="1:10" x14ac:dyDescent="0.2">
      <c r="A673" s="850" t="s">
        <v>1572</v>
      </c>
      <c r="B673" s="851">
        <v>127138846.43000001</v>
      </c>
      <c r="C673" s="851">
        <v>0</v>
      </c>
      <c r="D673" s="851">
        <v>0</v>
      </c>
      <c r="E673" s="851">
        <v>0</v>
      </c>
      <c r="F673" s="851">
        <v>0</v>
      </c>
      <c r="G673" s="851">
        <v>0</v>
      </c>
      <c r="H673" s="851">
        <v>127138846.43000001</v>
      </c>
      <c r="I673" s="851">
        <v>4531422.34</v>
      </c>
      <c r="J673" s="851">
        <v>131670268.77</v>
      </c>
    </row>
    <row r="674" spans="1:10" x14ac:dyDescent="0.2">
      <c r="A674" s="850" t="s">
        <v>1573</v>
      </c>
      <c r="B674" s="851">
        <v>242390.91</v>
      </c>
      <c r="C674" s="851">
        <v>0</v>
      </c>
      <c r="D674" s="851">
        <v>0</v>
      </c>
      <c r="E674" s="851">
        <v>0</v>
      </c>
      <c r="F674" s="851">
        <v>0</v>
      </c>
      <c r="G674" s="851">
        <v>0</v>
      </c>
      <c r="H674" s="851">
        <v>242390.91</v>
      </c>
      <c r="I674" s="851">
        <v>8022.2</v>
      </c>
      <c r="J674" s="851">
        <v>250413.11</v>
      </c>
    </row>
    <row r="675" spans="1:10" x14ac:dyDescent="0.2">
      <c r="A675" s="850" t="s">
        <v>1574</v>
      </c>
      <c r="B675" s="851">
        <v>4610666.92</v>
      </c>
      <c r="C675" s="851">
        <v>0</v>
      </c>
      <c r="D675" s="851">
        <v>0</v>
      </c>
      <c r="E675" s="851">
        <v>0</v>
      </c>
      <c r="F675" s="851">
        <v>0</v>
      </c>
      <c r="G675" s="851">
        <v>0</v>
      </c>
      <c r="H675" s="851">
        <v>4610666.92</v>
      </c>
      <c r="I675" s="851">
        <v>1040943.21</v>
      </c>
      <c r="J675" s="851">
        <v>5651610.1299999999</v>
      </c>
    </row>
    <row r="676" spans="1:10" x14ac:dyDescent="0.2">
      <c r="A676" s="850" t="s">
        <v>1575</v>
      </c>
      <c r="B676" s="851">
        <v>3692965.89</v>
      </c>
      <c r="C676" s="851">
        <v>0</v>
      </c>
      <c r="D676" s="851">
        <v>0</v>
      </c>
      <c r="E676" s="851">
        <v>0</v>
      </c>
      <c r="F676" s="851">
        <v>0</v>
      </c>
      <c r="G676" s="851">
        <v>0</v>
      </c>
      <c r="H676" s="851">
        <v>3692965.89</v>
      </c>
      <c r="I676" s="851">
        <v>1167175.3</v>
      </c>
      <c r="J676" s="851">
        <v>4860141.1900000004</v>
      </c>
    </row>
    <row r="677" spans="1:10" x14ac:dyDescent="0.2">
      <c r="A677" s="850" t="s">
        <v>1576</v>
      </c>
      <c r="B677" s="851">
        <v>201161.07</v>
      </c>
      <c r="C677" s="851">
        <v>0</v>
      </c>
      <c r="D677" s="851">
        <v>0</v>
      </c>
      <c r="E677" s="851">
        <v>0</v>
      </c>
      <c r="F677" s="851">
        <v>0</v>
      </c>
      <c r="G677" s="851">
        <v>0</v>
      </c>
      <c r="H677" s="851">
        <v>201161.07</v>
      </c>
      <c r="I677" s="851">
        <v>3004.33</v>
      </c>
      <c r="J677" s="851">
        <v>204165.4</v>
      </c>
    </row>
    <row r="678" spans="1:10" x14ac:dyDescent="0.2">
      <c r="A678" s="853" t="s">
        <v>1022</v>
      </c>
      <c r="B678" s="853">
        <v>344149224.63</v>
      </c>
      <c r="C678" s="853">
        <v>0</v>
      </c>
      <c r="D678" s="853">
        <v>15000000</v>
      </c>
      <c r="E678" s="853">
        <v>81287542.430000007</v>
      </c>
      <c r="F678" s="853">
        <v>0</v>
      </c>
      <c r="G678" s="853">
        <v>0</v>
      </c>
      <c r="H678" s="853">
        <v>247861682.19999999</v>
      </c>
      <c r="I678" s="853">
        <v>20310685.210000001</v>
      </c>
      <c r="J678" s="853">
        <v>268172367.41</v>
      </c>
    </row>
    <row r="679" spans="1:10" x14ac:dyDescent="0.2">
      <c r="A679" s="850" t="s">
        <v>1577</v>
      </c>
      <c r="B679" s="851">
        <v>36599.56</v>
      </c>
      <c r="C679" s="851">
        <v>0</v>
      </c>
      <c r="D679" s="851">
        <v>0</v>
      </c>
      <c r="E679" s="851">
        <v>36599.56</v>
      </c>
      <c r="F679" s="851">
        <v>0</v>
      </c>
      <c r="G679" s="851">
        <v>0</v>
      </c>
      <c r="H679" s="851">
        <v>0</v>
      </c>
      <c r="I679" s="851">
        <v>0</v>
      </c>
      <c r="J679" s="851">
        <v>0</v>
      </c>
    </row>
    <row r="680" spans="1:10" x14ac:dyDescent="0.2">
      <c r="A680" s="850" t="s">
        <v>1578</v>
      </c>
      <c r="B680" s="851">
        <v>129467361.38</v>
      </c>
      <c r="C680" s="851">
        <v>0</v>
      </c>
      <c r="D680" s="851">
        <v>0</v>
      </c>
      <c r="E680" s="851">
        <v>129467361.38</v>
      </c>
      <c r="F680" s="851">
        <v>0</v>
      </c>
      <c r="G680" s="851">
        <v>0</v>
      </c>
      <c r="H680" s="851">
        <v>0</v>
      </c>
      <c r="I680" s="851">
        <v>25225527.550000001</v>
      </c>
      <c r="J680" s="851">
        <v>25225527.550000001</v>
      </c>
    </row>
    <row r="681" spans="1:10" x14ac:dyDescent="0.2">
      <c r="A681" s="853" t="s">
        <v>1023</v>
      </c>
      <c r="B681" s="853">
        <v>129503960.94</v>
      </c>
      <c r="C681" s="853">
        <v>0</v>
      </c>
      <c r="D681" s="853">
        <v>0</v>
      </c>
      <c r="E681" s="853">
        <v>129503960.94</v>
      </c>
      <c r="F681" s="853">
        <v>0</v>
      </c>
      <c r="G681" s="853">
        <v>0</v>
      </c>
      <c r="H681" s="853">
        <v>0</v>
      </c>
      <c r="I681" s="853">
        <v>25225527.550000001</v>
      </c>
      <c r="J681" s="853">
        <v>25225527.550000001</v>
      </c>
    </row>
    <row r="682" spans="1:10" x14ac:dyDescent="0.2">
      <c r="A682" s="853" t="s">
        <v>1024</v>
      </c>
      <c r="B682" s="853">
        <v>0</v>
      </c>
      <c r="C682" s="853">
        <v>0</v>
      </c>
      <c r="D682" s="853">
        <v>0</v>
      </c>
      <c r="E682" s="853">
        <v>0</v>
      </c>
      <c r="F682" s="853">
        <v>0</v>
      </c>
      <c r="G682" s="853">
        <v>0</v>
      </c>
      <c r="H682" s="853">
        <v>0</v>
      </c>
      <c r="I682" s="853">
        <v>0</v>
      </c>
      <c r="J682" s="853">
        <v>0</v>
      </c>
    </row>
    <row r="683" spans="1:10" x14ac:dyDescent="0.2">
      <c r="A683" s="850" t="s">
        <v>1579</v>
      </c>
      <c r="B683" s="851">
        <v>0</v>
      </c>
      <c r="C683" s="851">
        <v>0</v>
      </c>
      <c r="D683" s="851">
        <v>0</v>
      </c>
      <c r="E683" s="851">
        <v>0</v>
      </c>
      <c r="F683" s="851">
        <v>0</v>
      </c>
      <c r="G683" s="851">
        <v>0</v>
      </c>
      <c r="H683" s="851">
        <v>0</v>
      </c>
      <c r="I683" s="851">
        <v>0</v>
      </c>
      <c r="J683" s="851">
        <v>0</v>
      </c>
    </row>
    <row r="684" spans="1:10" x14ac:dyDescent="0.2">
      <c r="A684" s="850" t="s">
        <v>1580</v>
      </c>
      <c r="B684" s="851">
        <v>0</v>
      </c>
      <c r="C684" s="851">
        <v>0</v>
      </c>
      <c r="D684" s="851">
        <v>0</v>
      </c>
      <c r="E684" s="851">
        <v>0</v>
      </c>
      <c r="F684" s="851">
        <v>0</v>
      </c>
      <c r="G684" s="851">
        <v>0</v>
      </c>
      <c r="H684" s="851">
        <v>0</v>
      </c>
      <c r="I684" s="851">
        <v>0</v>
      </c>
      <c r="J684" s="851">
        <v>0</v>
      </c>
    </row>
    <row r="685" spans="1:10" x14ac:dyDescent="0.2">
      <c r="A685" s="850" t="s">
        <v>1581</v>
      </c>
      <c r="B685" s="851">
        <v>10473.459999999999</v>
      </c>
      <c r="C685" s="851">
        <v>0</v>
      </c>
      <c r="D685" s="851">
        <v>0</v>
      </c>
      <c r="E685" s="851">
        <v>0</v>
      </c>
      <c r="F685" s="851">
        <v>0</v>
      </c>
      <c r="G685" s="851">
        <v>0</v>
      </c>
      <c r="H685" s="851">
        <v>10473.459999999999</v>
      </c>
      <c r="I685" s="851">
        <v>0</v>
      </c>
      <c r="J685" s="851">
        <v>10473.459999999999</v>
      </c>
    </row>
    <row r="686" spans="1:10" x14ac:dyDescent="0.2">
      <c r="A686" s="850" t="s">
        <v>1582</v>
      </c>
      <c r="B686" s="851">
        <v>4977371.8600000003</v>
      </c>
      <c r="C686" s="851">
        <v>0</v>
      </c>
      <c r="D686" s="851">
        <v>0</v>
      </c>
      <c r="E686" s="851">
        <v>0</v>
      </c>
      <c r="F686" s="851">
        <v>0</v>
      </c>
      <c r="G686" s="851">
        <v>0</v>
      </c>
      <c r="H686" s="851">
        <v>4977371.8600000003</v>
      </c>
      <c r="I686" s="851">
        <v>272090.33</v>
      </c>
      <c r="J686" s="851">
        <v>5249462.1900000004</v>
      </c>
    </row>
    <row r="687" spans="1:10" x14ac:dyDescent="0.2">
      <c r="A687" s="850" t="s">
        <v>1583</v>
      </c>
      <c r="B687" s="851">
        <v>78133.25</v>
      </c>
      <c r="C687" s="851">
        <v>0</v>
      </c>
      <c r="D687" s="851">
        <v>0</v>
      </c>
      <c r="E687" s="851">
        <v>0</v>
      </c>
      <c r="F687" s="851">
        <v>0</v>
      </c>
      <c r="G687" s="851">
        <v>0</v>
      </c>
      <c r="H687" s="851">
        <v>78133.25</v>
      </c>
      <c r="I687" s="851">
        <v>11424.44</v>
      </c>
      <c r="J687" s="851">
        <v>89557.69</v>
      </c>
    </row>
    <row r="688" spans="1:10" x14ac:dyDescent="0.2">
      <c r="A688" s="850" t="s">
        <v>1584</v>
      </c>
      <c r="B688" s="851">
        <v>255327.01</v>
      </c>
      <c r="C688" s="851">
        <v>0</v>
      </c>
      <c r="D688" s="851">
        <v>0</v>
      </c>
      <c r="E688" s="851">
        <v>0</v>
      </c>
      <c r="F688" s="851">
        <v>0</v>
      </c>
      <c r="G688" s="851">
        <v>0</v>
      </c>
      <c r="H688" s="851">
        <v>255327.01</v>
      </c>
      <c r="I688" s="851">
        <v>0</v>
      </c>
      <c r="J688" s="851">
        <v>255327.01</v>
      </c>
    </row>
    <row r="689" spans="1:10" x14ac:dyDescent="0.2">
      <c r="A689" s="850" t="s">
        <v>1585</v>
      </c>
      <c r="B689" s="851">
        <v>275153.42</v>
      </c>
      <c r="C689" s="851">
        <v>0</v>
      </c>
      <c r="D689" s="851">
        <v>0</v>
      </c>
      <c r="E689" s="851">
        <v>0</v>
      </c>
      <c r="F689" s="851">
        <v>0</v>
      </c>
      <c r="G689" s="851">
        <v>0</v>
      </c>
      <c r="H689" s="851">
        <v>275153.42</v>
      </c>
      <c r="I689" s="851">
        <v>60.45</v>
      </c>
      <c r="J689" s="851">
        <v>275213.87</v>
      </c>
    </row>
    <row r="690" spans="1:10" x14ac:dyDescent="0.2">
      <c r="A690" s="850" t="s">
        <v>1586</v>
      </c>
      <c r="B690" s="851">
        <v>2223577.34</v>
      </c>
      <c r="C690" s="851">
        <v>0</v>
      </c>
      <c r="D690" s="851">
        <v>0</v>
      </c>
      <c r="E690" s="851">
        <v>0</v>
      </c>
      <c r="F690" s="851">
        <v>0</v>
      </c>
      <c r="G690" s="851">
        <v>0</v>
      </c>
      <c r="H690" s="851">
        <v>2223577.34</v>
      </c>
      <c r="I690" s="851">
        <v>703579.24</v>
      </c>
      <c r="J690" s="851">
        <v>2927156.58</v>
      </c>
    </row>
    <row r="691" spans="1:10" x14ac:dyDescent="0.2">
      <c r="A691" s="850" t="s">
        <v>1587</v>
      </c>
      <c r="B691" s="851">
        <v>262829.15000000002</v>
      </c>
      <c r="C691" s="851">
        <v>0</v>
      </c>
      <c r="D691" s="851">
        <v>0</v>
      </c>
      <c r="E691" s="851">
        <v>0</v>
      </c>
      <c r="F691" s="851">
        <v>0</v>
      </c>
      <c r="G691" s="851">
        <v>0</v>
      </c>
      <c r="H691" s="851">
        <v>262829.15000000002</v>
      </c>
      <c r="I691" s="851">
        <v>33137.35</v>
      </c>
      <c r="J691" s="851">
        <v>295966.5</v>
      </c>
    </row>
    <row r="692" spans="1:10" x14ac:dyDescent="0.2">
      <c r="A692" s="850" t="s">
        <v>1588</v>
      </c>
      <c r="B692" s="851">
        <v>0</v>
      </c>
      <c r="C692" s="851">
        <v>0</v>
      </c>
      <c r="D692" s="851">
        <v>0</v>
      </c>
      <c r="E692" s="851">
        <v>0</v>
      </c>
      <c r="F692" s="851">
        <v>0</v>
      </c>
      <c r="G692" s="851">
        <v>0</v>
      </c>
      <c r="H692" s="851">
        <v>0</v>
      </c>
      <c r="I692" s="851">
        <v>0</v>
      </c>
      <c r="J692" s="851">
        <v>0</v>
      </c>
    </row>
    <row r="693" spans="1:10" x14ac:dyDescent="0.2">
      <c r="A693" s="850" t="s">
        <v>1589</v>
      </c>
      <c r="B693" s="851">
        <v>568040.04</v>
      </c>
      <c r="C693" s="851">
        <v>0</v>
      </c>
      <c r="D693" s="851">
        <v>0</v>
      </c>
      <c r="E693" s="851">
        <v>0</v>
      </c>
      <c r="F693" s="851">
        <v>0</v>
      </c>
      <c r="G693" s="851">
        <v>0</v>
      </c>
      <c r="H693" s="851">
        <v>568040.04</v>
      </c>
      <c r="I693" s="851">
        <v>2068.4299999999998</v>
      </c>
      <c r="J693" s="851">
        <v>570108.47</v>
      </c>
    </row>
    <row r="694" spans="1:10" x14ac:dyDescent="0.2">
      <c r="A694" s="850" t="s">
        <v>1590</v>
      </c>
      <c r="B694" s="851">
        <v>0</v>
      </c>
      <c r="C694" s="851">
        <v>0</v>
      </c>
      <c r="D694" s="851">
        <v>0</v>
      </c>
      <c r="E694" s="851">
        <v>0</v>
      </c>
      <c r="F694" s="851">
        <v>0</v>
      </c>
      <c r="G694" s="851">
        <v>0</v>
      </c>
      <c r="H694" s="851">
        <v>0</v>
      </c>
      <c r="I694" s="851">
        <v>0</v>
      </c>
      <c r="J694" s="851">
        <v>0</v>
      </c>
    </row>
    <row r="695" spans="1:10" x14ac:dyDescent="0.2">
      <c r="A695" s="850" t="s">
        <v>1591</v>
      </c>
      <c r="B695" s="851">
        <v>1789634.98</v>
      </c>
      <c r="C695" s="851">
        <v>0</v>
      </c>
      <c r="D695" s="851">
        <v>0</v>
      </c>
      <c r="E695" s="851">
        <v>0</v>
      </c>
      <c r="F695" s="851">
        <v>0</v>
      </c>
      <c r="G695" s="851">
        <v>0</v>
      </c>
      <c r="H695" s="851">
        <v>1789634.98</v>
      </c>
      <c r="I695" s="851">
        <v>0</v>
      </c>
      <c r="J695" s="851">
        <v>1789634.98</v>
      </c>
    </row>
    <row r="696" spans="1:10" x14ac:dyDescent="0.2">
      <c r="A696" s="850" t="s">
        <v>1592</v>
      </c>
      <c r="B696" s="851">
        <v>0</v>
      </c>
      <c r="C696" s="851">
        <v>0</v>
      </c>
      <c r="D696" s="851">
        <v>0</v>
      </c>
      <c r="E696" s="851">
        <v>0</v>
      </c>
      <c r="F696" s="851">
        <v>0</v>
      </c>
      <c r="G696" s="851">
        <v>0</v>
      </c>
      <c r="H696" s="851">
        <v>0</v>
      </c>
      <c r="I696" s="851">
        <v>0</v>
      </c>
      <c r="J696" s="851">
        <v>0</v>
      </c>
    </row>
    <row r="697" spans="1:10" x14ac:dyDescent="0.2">
      <c r="A697" s="850" t="s">
        <v>1593</v>
      </c>
      <c r="B697" s="851">
        <v>155.35</v>
      </c>
      <c r="C697" s="851">
        <v>0</v>
      </c>
      <c r="D697" s="851">
        <v>0</v>
      </c>
      <c r="E697" s="851">
        <v>0</v>
      </c>
      <c r="F697" s="851">
        <v>0</v>
      </c>
      <c r="G697" s="851">
        <v>0</v>
      </c>
      <c r="H697" s="851">
        <v>155.35</v>
      </c>
      <c r="I697" s="851">
        <v>0</v>
      </c>
      <c r="J697" s="851">
        <v>155.35</v>
      </c>
    </row>
    <row r="698" spans="1:10" x14ac:dyDescent="0.2">
      <c r="A698" s="853" t="s">
        <v>1025</v>
      </c>
      <c r="B698" s="853">
        <v>10440695.859999999</v>
      </c>
      <c r="C698" s="853">
        <v>0</v>
      </c>
      <c r="D698" s="853">
        <v>0</v>
      </c>
      <c r="E698" s="853">
        <v>0</v>
      </c>
      <c r="F698" s="853">
        <v>0</v>
      </c>
      <c r="G698" s="853">
        <v>0</v>
      </c>
      <c r="H698" s="853">
        <v>10440695.859999999</v>
      </c>
      <c r="I698" s="853">
        <v>1022360.24</v>
      </c>
      <c r="J698" s="853">
        <v>11463056.1</v>
      </c>
    </row>
    <row r="699" spans="1:10" x14ac:dyDescent="0.2">
      <c r="A699" s="854" t="s">
        <v>1594</v>
      </c>
      <c r="B699" s="854">
        <v>484093881.43000001</v>
      </c>
      <c r="C699" s="854">
        <v>0</v>
      </c>
      <c r="D699" s="854">
        <v>15000000</v>
      </c>
      <c r="E699" s="854">
        <v>210791503.37</v>
      </c>
      <c r="F699" s="854">
        <v>0</v>
      </c>
      <c r="G699" s="854">
        <v>0</v>
      </c>
      <c r="H699" s="854">
        <v>258302378.06</v>
      </c>
      <c r="I699" s="854">
        <v>46558573</v>
      </c>
      <c r="J699" s="854">
        <v>304860951.06</v>
      </c>
    </row>
    <row r="700" spans="1:10" x14ac:dyDescent="0.2">
      <c r="A700" s="855" t="s">
        <v>1595</v>
      </c>
      <c r="B700" s="1116"/>
      <c r="C700" s="1117"/>
      <c r="D700" s="1117"/>
      <c r="E700" s="1117"/>
      <c r="F700" s="1117"/>
      <c r="G700" s="1117"/>
      <c r="H700" s="1117"/>
      <c r="I700" s="1117"/>
      <c r="J700" s="1115"/>
    </row>
    <row r="701" spans="1:10" x14ac:dyDescent="0.2">
      <c r="A701" s="850" t="s">
        <v>1596</v>
      </c>
      <c r="B701" s="851">
        <v>34494640.799999997</v>
      </c>
      <c r="C701" s="851">
        <v>0</v>
      </c>
      <c r="D701" s="851">
        <v>0</v>
      </c>
      <c r="E701" s="851">
        <v>0</v>
      </c>
      <c r="F701" s="851">
        <v>0</v>
      </c>
      <c r="G701" s="851">
        <v>0</v>
      </c>
      <c r="H701" s="851">
        <v>34494640.799999997</v>
      </c>
      <c r="I701" s="851">
        <v>1000</v>
      </c>
      <c r="J701" s="852">
        <v>34495640.799999997</v>
      </c>
    </row>
    <row r="702" spans="1:10" x14ac:dyDescent="0.2">
      <c r="A702" s="850" t="s">
        <v>1597</v>
      </c>
      <c r="B702" s="851">
        <v>591832676.84000003</v>
      </c>
      <c r="C702" s="851">
        <v>0</v>
      </c>
      <c r="D702" s="851">
        <v>300000000</v>
      </c>
      <c r="E702" s="851">
        <v>0</v>
      </c>
      <c r="F702" s="851">
        <v>0</v>
      </c>
      <c r="G702" s="851">
        <v>0</v>
      </c>
      <c r="H702" s="851">
        <v>291832676.83999997</v>
      </c>
      <c r="I702" s="851">
        <v>32198.78</v>
      </c>
      <c r="J702" s="851">
        <v>291864875.62</v>
      </c>
    </row>
    <row r="703" spans="1:10" x14ac:dyDescent="0.2">
      <c r="A703" s="850" t="s">
        <v>1598</v>
      </c>
      <c r="B703" s="851">
        <v>167915549.56999999</v>
      </c>
      <c r="C703" s="851">
        <v>0</v>
      </c>
      <c r="D703" s="851">
        <v>0</v>
      </c>
      <c r="E703" s="851">
        <v>0</v>
      </c>
      <c r="F703" s="851">
        <v>0</v>
      </c>
      <c r="G703" s="851">
        <v>0</v>
      </c>
      <c r="H703" s="851">
        <v>167915549.56999999</v>
      </c>
      <c r="I703" s="851">
        <v>5182862</v>
      </c>
      <c r="J703" s="851">
        <v>173098411.56999999</v>
      </c>
    </row>
    <row r="704" spans="1:10" x14ac:dyDescent="0.2">
      <c r="A704" s="850" t="s">
        <v>1599</v>
      </c>
      <c r="B704" s="851">
        <v>710674331.32000005</v>
      </c>
      <c r="C704" s="851">
        <v>0</v>
      </c>
      <c r="D704" s="851">
        <v>0</v>
      </c>
      <c r="E704" s="851">
        <v>53000000</v>
      </c>
      <c r="F704" s="851">
        <v>0</v>
      </c>
      <c r="G704" s="851">
        <v>0</v>
      </c>
      <c r="H704" s="851">
        <v>657674331.32000005</v>
      </c>
      <c r="I704" s="851">
        <v>0</v>
      </c>
      <c r="J704" s="851">
        <v>657674331.32000005</v>
      </c>
    </row>
    <row r="705" spans="1:10" x14ac:dyDescent="0.2">
      <c r="A705" s="850" t="s">
        <v>1600</v>
      </c>
      <c r="B705" s="851">
        <v>100004520</v>
      </c>
      <c r="C705" s="851">
        <v>0</v>
      </c>
      <c r="D705" s="851">
        <v>0</v>
      </c>
      <c r="E705" s="851">
        <v>0</v>
      </c>
      <c r="F705" s="851">
        <v>0</v>
      </c>
      <c r="G705" s="851">
        <v>0</v>
      </c>
      <c r="H705" s="851">
        <v>100004520</v>
      </c>
      <c r="I705" s="851">
        <v>0</v>
      </c>
      <c r="J705" s="851">
        <v>100004520</v>
      </c>
    </row>
    <row r="706" spans="1:10" x14ac:dyDescent="0.2">
      <c r="A706" s="850" t="s">
        <v>1601</v>
      </c>
      <c r="B706" s="851">
        <v>295856.48</v>
      </c>
      <c r="C706" s="851">
        <v>0</v>
      </c>
      <c r="D706" s="851">
        <v>0</v>
      </c>
      <c r="E706" s="851">
        <v>0</v>
      </c>
      <c r="F706" s="851">
        <v>0</v>
      </c>
      <c r="G706" s="851">
        <v>0</v>
      </c>
      <c r="H706" s="851">
        <v>295856.48</v>
      </c>
      <c r="I706" s="851">
        <v>4.13</v>
      </c>
      <c r="J706" s="851">
        <v>295860.61</v>
      </c>
    </row>
    <row r="707" spans="1:10" x14ac:dyDescent="0.2">
      <c r="A707" s="850" t="s">
        <v>1602</v>
      </c>
      <c r="B707" s="851">
        <v>319518472.86000001</v>
      </c>
      <c r="C707" s="851">
        <v>0</v>
      </c>
      <c r="D707" s="851">
        <v>110000000</v>
      </c>
      <c r="E707" s="851">
        <v>0</v>
      </c>
      <c r="F707" s="851">
        <v>0</v>
      </c>
      <c r="G707" s="851">
        <v>-20752000</v>
      </c>
      <c r="H707" s="851">
        <v>188766472.86000001</v>
      </c>
      <c r="I707" s="851">
        <v>117122.35</v>
      </c>
      <c r="J707" s="851">
        <v>188883595.21000001</v>
      </c>
    </row>
    <row r="708" spans="1:10" x14ac:dyDescent="0.2">
      <c r="A708" s="850" t="s">
        <v>1603</v>
      </c>
      <c r="B708" s="851">
        <v>0</v>
      </c>
      <c r="C708" s="851">
        <v>0</v>
      </c>
      <c r="D708" s="851">
        <v>0</v>
      </c>
      <c r="E708" s="851">
        <v>0</v>
      </c>
      <c r="F708" s="851">
        <v>0</v>
      </c>
      <c r="G708" s="851">
        <v>0</v>
      </c>
      <c r="H708" s="851">
        <v>0</v>
      </c>
      <c r="I708" s="851">
        <v>0</v>
      </c>
      <c r="J708" s="851">
        <v>0</v>
      </c>
    </row>
    <row r="709" spans="1:10" x14ac:dyDescent="0.2">
      <c r="A709" s="850" t="s">
        <v>1604</v>
      </c>
      <c r="B709" s="851">
        <v>213515378.81999999</v>
      </c>
      <c r="C709" s="851">
        <v>0</v>
      </c>
      <c r="D709" s="851">
        <v>0</v>
      </c>
      <c r="E709" s="851">
        <v>0</v>
      </c>
      <c r="F709" s="851">
        <v>0</v>
      </c>
      <c r="G709" s="851">
        <v>-213515000</v>
      </c>
      <c r="H709" s="851">
        <v>378.82</v>
      </c>
      <c r="I709" s="851">
        <v>0</v>
      </c>
      <c r="J709" s="851">
        <v>378.82</v>
      </c>
    </row>
    <row r="710" spans="1:10" x14ac:dyDescent="0.2">
      <c r="A710" s="850" t="s">
        <v>1605</v>
      </c>
      <c r="B710" s="851">
        <v>66385507.479999997</v>
      </c>
      <c r="C710" s="851">
        <v>0</v>
      </c>
      <c r="D710" s="851">
        <v>2240000</v>
      </c>
      <c r="E710" s="851">
        <v>0</v>
      </c>
      <c r="F710" s="851">
        <v>0</v>
      </c>
      <c r="G710" s="851">
        <v>0</v>
      </c>
      <c r="H710" s="851">
        <v>64145507.479999997</v>
      </c>
      <c r="I710" s="851">
        <v>153679.4</v>
      </c>
      <c r="J710" s="851">
        <v>64299186.880000003</v>
      </c>
    </row>
    <row r="711" spans="1:10" x14ac:dyDescent="0.2">
      <c r="A711" s="850" t="s">
        <v>1606</v>
      </c>
      <c r="B711" s="851">
        <v>42502552.25</v>
      </c>
      <c r="C711" s="851">
        <v>0</v>
      </c>
      <c r="D711" s="851">
        <v>0</v>
      </c>
      <c r="E711" s="851">
        <v>13200000</v>
      </c>
      <c r="F711" s="851">
        <v>0</v>
      </c>
      <c r="G711" s="851">
        <v>0</v>
      </c>
      <c r="H711" s="851">
        <v>29302552.25</v>
      </c>
      <c r="I711" s="851">
        <v>1247481</v>
      </c>
      <c r="J711" s="851">
        <v>30550033.25</v>
      </c>
    </row>
    <row r="712" spans="1:10" x14ac:dyDescent="0.2">
      <c r="A712" s="850" t="s">
        <v>1607</v>
      </c>
      <c r="B712" s="851">
        <v>0</v>
      </c>
      <c r="C712" s="851">
        <v>0</v>
      </c>
      <c r="D712" s="851">
        <v>0</v>
      </c>
      <c r="E712" s="851">
        <v>0</v>
      </c>
      <c r="F712" s="851">
        <v>0</v>
      </c>
      <c r="G712" s="851">
        <v>0</v>
      </c>
      <c r="H712" s="851">
        <v>0</v>
      </c>
      <c r="I712" s="851">
        <v>0</v>
      </c>
      <c r="J712" s="851">
        <v>0</v>
      </c>
    </row>
    <row r="713" spans="1:10" x14ac:dyDescent="0.2">
      <c r="A713" s="850" t="s">
        <v>1608</v>
      </c>
      <c r="B713" s="851">
        <v>0</v>
      </c>
      <c r="C713" s="851">
        <v>0</v>
      </c>
      <c r="D713" s="851">
        <v>0</v>
      </c>
      <c r="E713" s="851">
        <v>0</v>
      </c>
      <c r="F713" s="851">
        <v>0</v>
      </c>
      <c r="G713" s="851">
        <v>0</v>
      </c>
      <c r="H713" s="851">
        <v>0</v>
      </c>
      <c r="I713" s="851">
        <v>0</v>
      </c>
      <c r="J713" s="851">
        <v>0</v>
      </c>
    </row>
    <row r="714" spans="1:10" x14ac:dyDescent="0.2">
      <c r="A714" s="850" t="s">
        <v>1609</v>
      </c>
      <c r="B714" s="851">
        <v>22206519.789999999</v>
      </c>
      <c r="C714" s="851">
        <v>0</v>
      </c>
      <c r="D714" s="851">
        <v>0</v>
      </c>
      <c r="E714" s="851">
        <v>0</v>
      </c>
      <c r="F714" s="851">
        <v>0</v>
      </c>
      <c r="G714" s="851">
        <v>0</v>
      </c>
      <c r="H714" s="851">
        <v>22206519.789999999</v>
      </c>
      <c r="I714" s="851">
        <v>25856.49</v>
      </c>
      <c r="J714" s="851">
        <v>22232376.280000001</v>
      </c>
    </row>
    <row r="715" spans="1:10" x14ac:dyDescent="0.2">
      <c r="A715" s="850" t="s">
        <v>1610</v>
      </c>
      <c r="B715" s="851">
        <v>36153033</v>
      </c>
      <c r="C715" s="851">
        <v>0</v>
      </c>
      <c r="D715" s="851">
        <v>0</v>
      </c>
      <c r="E715" s="851">
        <v>0</v>
      </c>
      <c r="F715" s="851">
        <v>0</v>
      </c>
      <c r="G715" s="851">
        <v>0</v>
      </c>
      <c r="H715" s="851">
        <v>36153033</v>
      </c>
      <c r="I715" s="851">
        <v>7171.56</v>
      </c>
      <c r="J715" s="851">
        <v>36160204.560000002</v>
      </c>
    </row>
    <row r="716" spans="1:10" x14ac:dyDescent="0.2">
      <c r="A716" s="853" t="s">
        <v>1022</v>
      </c>
      <c r="B716" s="853">
        <v>2305499039.21</v>
      </c>
      <c r="C716" s="853">
        <v>0</v>
      </c>
      <c r="D716" s="853">
        <v>412240000</v>
      </c>
      <c r="E716" s="853">
        <v>66200000</v>
      </c>
      <c r="F716" s="853">
        <v>0</v>
      </c>
      <c r="G716" s="853">
        <v>-234267000</v>
      </c>
      <c r="H716" s="853">
        <v>1592792039.21</v>
      </c>
      <c r="I716" s="853">
        <v>6767375.71</v>
      </c>
      <c r="J716" s="853">
        <v>1599559414.9200001</v>
      </c>
    </row>
    <row r="717" spans="1:10" x14ac:dyDescent="0.2">
      <c r="A717" s="853" t="s">
        <v>1023</v>
      </c>
      <c r="B717" s="853">
        <v>0</v>
      </c>
      <c r="C717" s="853">
        <v>0</v>
      </c>
      <c r="D717" s="853">
        <v>0</v>
      </c>
      <c r="E717" s="853">
        <v>0</v>
      </c>
      <c r="F717" s="853">
        <v>0</v>
      </c>
      <c r="G717" s="853">
        <v>0</v>
      </c>
      <c r="H717" s="853">
        <v>0</v>
      </c>
      <c r="I717" s="853">
        <v>0</v>
      </c>
      <c r="J717" s="853">
        <v>0</v>
      </c>
    </row>
    <row r="718" spans="1:10" x14ac:dyDescent="0.2">
      <c r="A718" s="853" t="s">
        <v>1024</v>
      </c>
      <c r="B718" s="853">
        <v>0</v>
      </c>
      <c r="C718" s="853">
        <v>0</v>
      </c>
      <c r="D718" s="853">
        <v>0</v>
      </c>
      <c r="E718" s="853">
        <v>0</v>
      </c>
      <c r="F718" s="853">
        <v>0</v>
      </c>
      <c r="G718" s="853">
        <v>0</v>
      </c>
      <c r="H718" s="853">
        <v>0</v>
      </c>
      <c r="I718" s="853">
        <v>0</v>
      </c>
      <c r="J718" s="853">
        <v>0</v>
      </c>
    </row>
    <row r="719" spans="1:10" x14ac:dyDescent="0.2">
      <c r="A719" s="850" t="s">
        <v>1611</v>
      </c>
      <c r="B719" s="851">
        <v>0</v>
      </c>
      <c r="C719" s="851">
        <v>0</v>
      </c>
      <c r="D719" s="851">
        <v>0</v>
      </c>
      <c r="E719" s="851">
        <v>0</v>
      </c>
      <c r="F719" s="851">
        <v>0</v>
      </c>
      <c r="G719" s="851">
        <v>0</v>
      </c>
      <c r="H719" s="851">
        <v>0</v>
      </c>
      <c r="I719" s="851">
        <v>0</v>
      </c>
      <c r="J719" s="851">
        <v>0</v>
      </c>
    </row>
    <row r="720" spans="1:10" x14ac:dyDescent="0.2">
      <c r="A720" s="850" t="s">
        <v>1612</v>
      </c>
      <c r="B720" s="851">
        <v>0</v>
      </c>
      <c r="C720" s="851">
        <v>0</v>
      </c>
      <c r="D720" s="851">
        <v>0</v>
      </c>
      <c r="E720" s="851">
        <v>0</v>
      </c>
      <c r="F720" s="851">
        <v>0</v>
      </c>
      <c r="G720" s="851">
        <v>0</v>
      </c>
      <c r="H720" s="851">
        <v>0</v>
      </c>
      <c r="I720" s="851">
        <v>0</v>
      </c>
      <c r="J720" s="851">
        <v>0</v>
      </c>
    </row>
    <row r="721" spans="1:10" x14ac:dyDescent="0.2">
      <c r="A721" s="850" t="s">
        <v>1613</v>
      </c>
      <c r="B721" s="851">
        <v>0</v>
      </c>
      <c r="C721" s="851">
        <v>0</v>
      </c>
      <c r="D721" s="851">
        <v>0</v>
      </c>
      <c r="E721" s="851">
        <v>0</v>
      </c>
      <c r="F721" s="851">
        <v>0</v>
      </c>
      <c r="G721" s="851">
        <v>0</v>
      </c>
      <c r="H721" s="851">
        <v>0</v>
      </c>
      <c r="I721" s="851">
        <v>0</v>
      </c>
      <c r="J721" s="851">
        <v>0</v>
      </c>
    </row>
    <row r="722" spans="1:10" x14ac:dyDescent="0.2">
      <c r="A722" s="850" t="s">
        <v>1614</v>
      </c>
      <c r="B722" s="851">
        <v>32280.97</v>
      </c>
      <c r="C722" s="851">
        <v>0</v>
      </c>
      <c r="D722" s="851">
        <v>0</v>
      </c>
      <c r="E722" s="851">
        <v>0</v>
      </c>
      <c r="F722" s="851">
        <v>0</v>
      </c>
      <c r="G722" s="851">
        <v>0</v>
      </c>
      <c r="H722" s="851">
        <v>32280.97</v>
      </c>
      <c r="I722" s="851">
        <v>0</v>
      </c>
      <c r="J722" s="851">
        <v>32280.97</v>
      </c>
    </row>
    <row r="723" spans="1:10" x14ac:dyDescent="0.2">
      <c r="A723" s="850" t="s">
        <v>1615</v>
      </c>
      <c r="B723" s="851">
        <v>0</v>
      </c>
      <c r="C723" s="851">
        <v>0</v>
      </c>
      <c r="D723" s="851">
        <v>0</v>
      </c>
      <c r="E723" s="851">
        <v>0</v>
      </c>
      <c r="F723" s="851">
        <v>0</v>
      </c>
      <c r="G723" s="851">
        <v>0</v>
      </c>
      <c r="H723" s="851">
        <v>0</v>
      </c>
      <c r="I723" s="851">
        <v>0</v>
      </c>
      <c r="J723" s="851">
        <v>0</v>
      </c>
    </row>
    <row r="724" spans="1:10" x14ac:dyDescent="0.2">
      <c r="A724" s="850" t="s">
        <v>1616</v>
      </c>
      <c r="B724" s="851">
        <v>231331.64</v>
      </c>
      <c r="C724" s="851">
        <v>0</v>
      </c>
      <c r="D724" s="851">
        <v>0</v>
      </c>
      <c r="E724" s="851">
        <v>0</v>
      </c>
      <c r="F724" s="851">
        <v>0</v>
      </c>
      <c r="G724" s="851">
        <v>0</v>
      </c>
      <c r="H724" s="851">
        <v>231331.64</v>
      </c>
      <c r="I724" s="851">
        <v>18927.009999999998</v>
      </c>
      <c r="J724" s="851">
        <v>250258.65</v>
      </c>
    </row>
    <row r="725" spans="1:10" x14ac:dyDescent="0.2">
      <c r="A725" s="850" t="s">
        <v>1617</v>
      </c>
      <c r="B725" s="851">
        <v>273785.49</v>
      </c>
      <c r="C725" s="851">
        <v>0</v>
      </c>
      <c r="D725" s="851">
        <v>0</v>
      </c>
      <c r="E725" s="851">
        <v>0</v>
      </c>
      <c r="F725" s="851">
        <v>0</v>
      </c>
      <c r="G725" s="851">
        <v>0</v>
      </c>
      <c r="H725" s="851">
        <v>273785.49</v>
      </c>
      <c r="I725" s="851">
        <v>68725</v>
      </c>
      <c r="J725" s="851">
        <v>342510.49</v>
      </c>
    </row>
    <row r="726" spans="1:10" x14ac:dyDescent="0.2">
      <c r="A726" s="850" t="s">
        <v>1618</v>
      </c>
      <c r="B726" s="851">
        <v>49500</v>
      </c>
      <c r="C726" s="851">
        <v>0</v>
      </c>
      <c r="D726" s="851">
        <v>0</v>
      </c>
      <c r="E726" s="851">
        <v>0</v>
      </c>
      <c r="F726" s="851">
        <v>0</v>
      </c>
      <c r="G726" s="851">
        <v>0</v>
      </c>
      <c r="H726" s="851">
        <v>49500</v>
      </c>
      <c r="I726" s="851">
        <v>0</v>
      </c>
      <c r="J726" s="851">
        <v>49500</v>
      </c>
    </row>
    <row r="727" spans="1:10" x14ac:dyDescent="0.2">
      <c r="A727" s="850" t="s">
        <v>1619</v>
      </c>
      <c r="B727" s="851">
        <v>279851960.04000002</v>
      </c>
      <c r="C727" s="851">
        <v>0</v>
      </c>
      <c r="D727" s="851">
        <v>0</v>
      </c>
      <c r="E727" s="851">
        <v>0</v>
      </c>
      <c r="F727" s="851">
        <v>0</v>
      </c>
      <c r="G727" s="851">
        <v>0</v>
      </c>
      <c r="H727" s="851">
        <v>279851960.04000002</v>
      </c>
      <c r="I727" s="851">
        <v>322902.23</v>
      </c>
      <c r="J727" s="851">
        <v>280174862.26999998</v>
      </c>
    </row>
    <row r="728" spans="1:10" x14ac:dyDescent="0.2">
      <c r="A728" s="850" t="s">
        <v>1620</v>
      </c>
      <c r="B728" s="851">
        <v>58008465.259999998</v>
      </c>
      <c r="C728" s="851">
        <v>0</v>
      </c>
      <c r="D728" s="851">
        <v>0</v>
      </c>
      <c r="E728" s="851">
        <v>0</v>
      </c>
      <c r="F728" s="851">
        <v>0</v>
      </c>
      <c r="G728" s="851">
        <v>0</v>
      </c>
      <c r="H728" s="851">
        <v>58008465.259999998</v>
      </c>
      <c r="I728" s="851">
        <v>1252.1500000000001</v>
      </c>
      <c r="J728" s="851">
        <v>58009717.409999996</v>
      </c>
    </row>
    <row r="729" spans="1:10" x14ac:dyDescent="0.2">
      <c r="A729" s="850" t="s">
        <v>1621</v>
      </c>
      <c r="B729" s="851">
        <v>0</v>
      </c>
      <c r="C729" s="851">
        <v>0</v>
      </c>
      <c r="D729" s="851">
        <v>0</v>
      </c>
      <c r="E729" s="851">
        <v>0</v>
      </c>
      <c r="F729" s="851">
        <v>0</v>
      </c>
      <c r="G729" s="851">
        <v>0</v>
      </c>
      <c r="H729" s="851">
        <v>0</v>
      </c>
      <c r="I729" s="851">
        <v>574.24</v>
      </c>
      <c r="J729" s="851">
        <v>574.24</v>
      </c>
    </row>
    <row r="730" spans="1:10" x14ac:dyDescent="0.2">
      <c r="A730" s="850" t="s">
        <v>1622</v>
      </c>
      <c r="B730" s="851">
        <v>0</v>
      </c>
      <c r="C730" s="851">
        <v>0</v>
      </c>
      <c r="D730" s="851">
        <v>0</v>
      </c>
      <c r="E730" s="851">
        <v>0</v>
      </c>
      <c r="F730" s="851">
        <v>0</v>
      </c>
      <c r="G730" s="851">
        <v>0</v>
      </c>
      <c r="H730" s="851">
        <v>0</v>
      </c>
      <c r="I730" s="851">
        <v>0</v>
      </c>
      <c r="J730" s="851">
        <v>0</v>
      </c>
    </row>
    <row r="731" spans="1:10" x14ac:dyDescent="0.2">
      <c r="A731" s="850" t="s">
        <v>1623</v>
      </c>
      <c r="B731" s="851">
        <v>0</v>
      </c>
      <c r="C731" s="851">
        <v>0</v>
      </c>
      <c r="D731" s="851">
        <v>0</v>
      </c>
      <c r="E731" s="851">
        <v>0</v>
      </c>
      <c r="F731" s="851">
        <v>0</v>
      </c>
      <c r="G731" s="851">
        <v>0</v>
      </c>
      <c r="H731" s="851">
        <v>0</v>
      </c>
      <c r="I731" s="851">
        <v>0</v>
      </c>
      <c r="J731" s="851">
        <v>0</v>
      </c>
    </row>
    <row r="732" spans="1:10" x14ac:dyDescent="0.2">
      <c r="A732" s="850" t="s">
        <v>1624</v>
      </c>
      <c r="B732" s="851">
        <v>39981203.729999997</v>
      </c>
      <c r="C732" s="851">
        <v>0</v>
      </c>
      <c r="D732" s="851">
        <v>0</v>
      </c>
      <c r="E732" s="851">
        <v>0</v>
      </c>
      <c r="F732" s="851">
        <v>0</v>
      </c>
      <c r="G732" s="851">
        <v>0</v>
      </c>
      <c r="H732" s="851">
        <v>39981203.729999997</v>
      </c>
      <c r="I732" s="851">
        <v>1050222.1599999999</v>
      </c>
      <c r="J732" s="851">
        <v>41031425.890000001</v>
      </c>
    </row>
    <row r="733" spans="1:10" x14ac:dyDescent="0.2">
      <c r="A733" s="850" t="s">
        <v>1625</v>
      </c>
      <c r="B733" s="851">
        <v>13343.6</v>
      </c>
      <c r="C733" s="851">
        <v>0</v>
      </c>
      <c r="D733" s="851">
        <v>0</v>
      </c>
      <c r="E733" s="851">
        <v>0</v>
      </c>
      <c r="F733" s="851">
        <v>0</v>
      </c>
      <c r="G733" s="851">
        <v>0</v>
      </c>
      <c r="H733" s="851">
        <v>13343.6</v>
      </c>
      <c r="I733" s="851">
        <v>0</v>
      </c>
      <c r="J733" s="851">
        <v>13343.6</v>
      </c>
    </row>
    <row r="734" spans="1:10" x14ac:dyDescent="0.2">
      <c r="A734" s="853" t="s">
        <v>1025</v>
      </c>
      <c r="B734" s="853">
        <v>378441870.73000002</v>
      </c>
      <c r="C734" s="853">
        <v>0</v>
      </c>
      <c r="D734" s="853">
        <v>0</v>
      </c>
      <c r="E734" s="853">
        <v>0</v>
      </c>
      <c r="F734" s="853">
        <v>0</v>
      </c>
      <c r="G734" s="853">
        <v>0</v>
      </c>
      <c r="H734" s="853">
        <v>378441870.73000002</v>
      </c>
      <c r="I734" s="853">
        <v>1462602.79</v>
      </c>
      <c r="J734" s="853">
        <v>379904473.51999998</v>
      </c>
    </row>
    <row r="735" spans="1:10" x14ac:dyDescent="0.2">
      <c r="A735" s="854" t="s">
        <v>1626</v>
      </c>
      <c r="B735" s="854">
        <v>2683940909.9400001</v>
      </c>
      <c r="C735" s="854">
        <v>0</v>
      </c>
      <c r="D735" s="854">
        <v>412240000</v>
      </c>
      <c r="E735" s="854">
        <v>66200000</v>
      </c>
      <c r="F735" s="854">
        <v>0</v>
      </c>
      <c r="G735" s="854">
        <v>-234267000</v>
      </c>
      <c r="H735" s="854">
        <v>1971233909.9400001</v>
      </c>
      <c r="I735" s="854">
        <v>8229978.5</v>
      </c>
      <c r="J735" s="854">
        <v>1979463888.4400001</v>
      </c>
    </row>
    <row r="736" spans="1:10" x14ac:dyDescent="0.2">
      <c r="A736" s="855" t="s">
        <v>1627</v>
      </c>
      <c r="B736" s="1116"/>
      <c r="C736" s="1117"/>
      <c r="D736" s="1117"/>
      <c r="E736" s="1117"/>
      <c r="F736" s="1117"/>
      <c r="G736" s="1117"/>
      <c r="H736" s="1117"/>
      <c r="I736" s="1117"/>
      <c r="J736" s="1115"/>
    </row>
    <row r="737" spans="1:10" x14ac:dyDescent="0.2">
      <c r="A737" s="850" t="s">
        <v>1628</v>
      </c>
      <c r="B737" s="851">
        <v>8800997.1600000001</v>
      </c>
      <c r="C737" s="851">
        <v>0</v>
      </c>
      <c r="D737" s="851">
        <v>0</v>
      </c>
      <c r="E737" s="851">
        <v>0</v>
      </c>
      <c r="F737" s="851">
        <v>0</v>
      </c>
      <c r="G737" s="851">
        <v>0</v>
      </c>
      <c r="H737" s="851">
        <v>8800997.1600000001</v>
      </c>
      <c r="I737" s="851">
        <v>91035158.379999995</v>
      </c>
      <c r="J737" s="852">
        <v>99836155.540000007</v>
      </c>
    </row>
    <row r="738" spans="1:10" x14ac:dyDescent="0.2">
      <c r="A738" s="850" t="s">
        <v>1629</v>
      </c>
      <c r="B738" s="851">
        <v>0</v>
      </c>
      <c r="C738" s="851">
        <v>0</v>
      </c>
      <c r="D738" s="851">
        <v>0</v>
      </c>
      <c r="E738" s="851">
        <v>0</v>
      </c>
      <c r="F738" s="851">
        <v>0</v>
      </c>
      <c r="G738" s="851">
        <v>0</v>
      </c>
      <c r="H738" s="851">
        <v>0</v>
      </c>
      <c r="I738" s="851">
        <v>0</v>
      </c>
      <c r="J738" s="851">
        <v>0</v>
      </c>
    </row>
    <row r="739" spans="1:10" x14ac:dyDescent="0.2">
      <c r="A739" s="853" t="s">
        <v>1022</v>
      </c>
      <c r="B739" s="853">
        <v>8800997.1600000001</v>
      </c>
      <c r="C739" s="853">
        <v>0</v>
      </c>
      <c r="D739" s="853">
        <v>0</v>
      </c>
      <c r="E739" s="853">
        <v>0</v>
      </c>
      <c r="F739" s="853">
        <v>0</v>
      </c>
      <c r="G739" s="853">
        <v>0</v>
      </c>
      <c r="H739" s="853">
        <v>8800997.1600000001</v>
      </c>
      <c r="I739" s="853">
        <v>91035158.379999995</v>
      </c>
      <c r="J739" s="853">
        <v>99836155.540000007</v>
      </c>
    </row>
    <row r="740" spans="1:10" x14ac:dyDescent="0.2">
      <c r="A740" s="850" t="s">
        <v>1630</v>
      </c>
      <c r="B740" s="851">
        <v>0</v>
      </c>
      <c r="C740" s="851">
        <v>0</v>
      </c>
      <c r="D740" s="851">
        <v>0</v>
      </c>
      <c r="E740" s="851">
        <v>0</v>
      </c>
      <c r="F740" s="851">
        <v>0</v>
      </c>
      <c r="G740" s="851">
        <v>0</v>
      </c>
      <c r="H740" s="851">
        <v>0</v>
      </c>
      <c r="I740" s="851">
        <v>0</v>
      </c>
      <c r="J740" s="851">
        <v>0</v>
      </c>
    </row>
    <row r="741" spans="1:10" x14ac:dyDescent="0.2">
      <c r="A741" s="850" t="s">
        <v>1631</v>
      </c>
      <c r="B741" s="851">
        <v>0</v>
      </c>
      <c r="C741" s="851">
        <v>0</v>
      </c>
      <c r="D741" s="851">
        <v>0</v>
      </c>
      <c r="E741" s="851">
        <v>0</v>
      </c>
      <c r="F741" s="851">
        <v>0</v>
      </c>
      <c r="G741" s="851">
        <v>0</v>
      </c>
      <c r="H741" s="851">
        <v>0</v>
      </c>
      <c r="I741" s="851">
        <v>0</v>
      </c>
      <c r="J741" s="851">
        <v>0</v>
      </c>
    </row>
    <row r="742" spans="1:10" x14ac:dyDescent="0.2">
      <c r="A742" s="850" t="s">
        <v>1632</v>
      </c>
      <c r="B742" s="851">
        <v>1735848</v>
      </c>
      <c r="C742" s="851">
        <v>0</v>
      </c>
      <c r="D742" s="851">
        <v>0</v>
      </c>
      <c r="E742" s="851">
        <v>0</v>
      </c>
      <c r="F742" s="851">
        <v>0</v>
      </c>
      <c r="G742" s="851">
        <v>0</v>
      </c>
      <c r="H742" s="851">
        <v>1735848</v>
      </c>
      <c r="I742" s="851">
        <v>0</v>
      </c>
      <c r="J742" s="851">
        <v>1735848</v>
      </c>
    </row>
    <row r="743" spans="1:10" x14ac:dyDescent="0.2">
      <c r="A743" s="850" t="s">
        <v>1633</v>
      </c>
      <c r="B743" s="851">
        <v>0</v>
      </c>
      <c r="C743" s="851">
        <v>0</v>
      </c>
      <c r="D743" s="851">
        <v>0</v>
      </c>
      <c r="E743" s="851">
        <v>0</v>
      </c>
      <c r="F743" s="851">
        <v>0</v>
      </c>
      <c r="G743" s="851">
        <v>0</v>
      </c>
      <c r="H743" s="851">
        <v>0</v>
      </c>
      <c r="I743" s="851">
        <v>0</v>
      </c>
      <c r="J743" s="851">
        <v>0</v>
      </c>
    </row>
    <row r="744" spans="1:10" x14ac:dyDescent="0.2">
      <c r="A744" s="850" t="s">
        <v>1634</v>
      </c>
      <c r="B744" s="851">
        <v>0</v>
      </c>
      <c r="C744" s="851">
        <v>0</v>
      </c>
      <c r="D744" s="851">
        <v>0</v>
      </c>
      <c r="E744" s="851">
        <v>0</v>
      </c>
      <c r="F744" s="851">
        <v>0</v>
      </c>
      <c r="G744" s="851">
        <v>0</v>
      </c>
      <c r="H744" s="851">
        <v>0</v>
      </c>
      <c r="I744" s="851">
        <v>0</v>
      </c>
      <c r="J744" s="851">
        <v>0</v>
      </c>
    </row>
    <row r="745" spans="1:10" x14ac:dyDescent="0.2">
      <c r="A745" s="853" t="s">
        <v>1023</v>
      </c>
      <c r="B745" s="853">
        <v>1735848</v>
      </c>
      <c r="C745" s="853">
        <v>0</v>
      </c>
      <c r="D745" s="853">
        <v>0</v>
      </c>
      <c r="E745" s="853">
        <v>0</v>
      </c>
      <c r="F745" s="853">
        <v>0</v>
      </c>
      <c r="G745" s="853">
        <v>0</v>
      </c>
      <c r="H745" s="853">
        <v>1735848</v>
      </c>
      <c r="I745" s="853">
        <v>0</v>
      </c>
      <c r="J745" s="853">
        <v>1735848</v>
      </c>
    </row>
    <row r="746" spans="1:10" x14ac:dyDescent="0.2">
      <c r="A746" s="853" t="s">
        <v>1024</v>
      </c>
      <c r="B746" s="853">
        <v>0</v>
      </c>
      <c r="C746" s="853">
        <v>0</v>
      </c>
      <c r="D746" s="853">
        <v>0</v>
      </c>
      <c r="E746" s="853">
        <v>0</v>
      </c>
      <c r="F746" s="853">
        <v>0</v>
      </c>
      <c r="G746" s="853">
        <v>0</v>
      </c>
      <c r="H746" s="853">
        <v>0</v>
      </c>
      <c r="I746" s="853">
        <v>0</v>
      </c>
      <c r="J746" s="853">
        <v>0</v>
      </c>
    </row>
    <row r="747" spans="1:10" x14ac:dyDescent="0.2">
      <c r="A747" s="850" t="s">
        <v>1635</v>
      </c>
      <c r="B747" s="851">
        <v>19627577.960000001</v>
      </c>
      <c r="C747" s="851">
        <v>0</v>
      </c>
      <c r="D747" s="851">
        <v>0</v>
      </c>
      <c r="E747" s="851">
        <v>0</v>
      </c>
      <c r="F747" s="851">
        <v>0</v>
      </c>
      <c r="G747" s="851">
        <v>0</v>
      </c>
      <c r="H747" s="851">
        <v>19627577.960000001</v>
      </c>
      <c r="I747" s="851">
        <v>10372422.039999999</v>
      </c>
      <c r="J747" s="851">
        <v>30000000</v>
      </c>
    </row>
    <row r="748" spans="1:10" x14ac:dyDescent="0.2">
      <c r="A748" s="850" t="s">
        <v>1636</v>
      </c>
      <c r="B748" s="851">
        <v>119033690.11</v>
      </c>
      <c r="C748" s="851">
        <v>0</v>
      </c>
      <c r="D748" s="851">
        <v>0</v>
      </c>
      <c r="E748" s="851">
        <v>0</v>
      </c>
      <c r="F748" s="851">
        <v>0</v>
      </c>
      <c r="G748" s="851">
        <v>0</v>
      </c>
      <c r="H748" s="851">
        <v>119033690.11</v>
      </c>
      <c r="I748" s="851">
        <v>3621479.87</v>
      </c>
      <c r="J748" s="851">
        <v>122655169.98</v>
      </c>
    </row>
    <row r="749" spans="1:10" x14ac:dyDescent="0.2">
      <c r="A749" s="850" t="s">
        <v>1637</v>
      </c>
      <c r="B749" s="851">
        <v>0</v>
      </c>
      <c r="C749" s="851">
        <v>0</v>
      </c>
      <c r="D749" s="851">
        <v>0</v>
      </c>
      <c r="E749" s="851">
        <v>0</v>
      </c>
      <c r="F749" s="851">
        <v>0</v>
      </c>
      <c r="G749" s="851">
        <v>0</v>
      </c>
      <c r="H749" s="851">
        <v>0</v>
      </c>
      <c r="I749" s="851">
        <v>0</v>
      </c>
      <c r="J749" s="851">
        <v>0</v>
      </c>
    </row>
    <row r="750" spans="1:10" x14ac:dyDescent="0.2">
      <c r="A750" s="853" t="s">
        <v>1025</v>
      </c>
      <c r="B750" s="853">
        <v>138661268.06999999</v>
      </c>
      <c r="C750" s="853">
        <v>0</v>
      </c>
      <c r="D750" s="853">
        <v>0</v>
      </c>
      <c r="E750" s="853">
        <v>0</v>
      </c>
      <c r="F750" s="853">
        <v>0</v>
      </c>
      <c r="G750" s="853">
        <v>0</v>
      </c>
      <c r="H750" s="853">
        <v>138661268.06999999</v>
      </c>
      <c r="I750" s="853">
        <v>13993901.91</v>
      </c>
      <c r="J750" s="853">
        <v>152655169.97999999</v>
      </c>
    </row>
    <row r="751" spans="1:10" x14ac:dyDescent="0.2">
      <c r="A751" s="854" t="s">
        <v>1638</v>
      </c>
      <c r="B751" s="854">
        <v>149198113.22999999</v>
      </c>
      <c r="C751" s="854">
        <v>0</v>
      </c>
      <c r="D751" s="854">
        <v>0</v>
      </c>
      <c r="E751" s="854">
        <v>0</v>
      </c>
      <c r="F751" s="854">
        <v>0</v>
      </c>
      <c r="G751" s="854">
        <v>0</v>
      </c>
      <c r="H751" s="854">
        <v>149198113.22999999</v>
      </c>
      <c r="I751" s="854">
        <v>105029060.29000001</v>
      </c>
      <c r="J751" s="854">
        <v>254227173.52000001</v>
      </c>
    </row>
    <row r="752" spans="1:10" x14ac:dyDescent="0.2">
      <c r="A752" s="855" t="s">
        <v>1639</v>
      </c>
      <c r="B752" s="1116"/>
      <c r="C752" s="1117"/>
      <c r="D752" s="1117"/>
      <c r="E752" s="1117"/>
      <c r="F752" s="1117"/>
      <c r="G752" s="1117"/>
      <c r="H752" s="1117"/>
      <c r="I752" s="1117"/>
      <c r="J752" s="1115"/>
    </row>
    <row r="753" spans="1:10" x14ac:dyDescent="0.2">
      <c r="A753" s="850" t="s">
        <v>1640</v>
      </c>
      <c r="B753" s="851">
        <v>1263720895.25</v>
      </c>
      <c r="C753" s="851">
        <v>0</v>
      </c>
      <c r="D753" s="851">
        <v>0</v>
      </c>
      <c r="E753" s="851">
        <v>0</v>
      </c>
      <c r="F753" s="851">
        <v>0</v>
      </c>
      <c r="G753" s="851">
        <v>0</v>
      </c>
      <c r="H753" s="851">
        <v>1263720895.25</v>
      </c>
      <c r="I753" s="851">
        <v>54779418.509999998</v>
      </c>
      <c r="J753" s="852">
        <v>1318500313.76</v>
      </c>
    </row>
    <row r="754" spans="1:10" x14ac:dyDescent="0.2">
      <c r="A754" s="850" t="s">
        <v>1641</v>
      </c>
      <c r="B754" s="851">
        <v>41006000</v>
      </c>
      <c r="C754" s="851">
        <v>0</v>
      </c>
      <c r="D754" s="851">
        <v>0</v>
      </c>
      <c r="E754" s="851">
        <v>0</v>
      </c>
      <c r="F754" s="851">
        <v>0</v>
      </c>
      <c r="G754" s="851">
        <v>0</v>
      </c>
      <c r="H754" s="851">
        <v>41006000</v>
      </c>
      <c r="I754" s="851">
        <v>0</v>
      </c>
      <c r="J754" s="851">
        <v>41006000</v>
      </c>
    </row>
    <row r="755" spans="1:10" x14ac:dyDescent="0.2">
      <c r="A755" s="850" t="s">
        <v>1642</v>
      </c>
      <c r="B755" s="851">
        <v>91683717.769999996</v>
      </c>
      <c r="C755" s="851">
        <v>0</v>
      </c>
      <c r="D755" s="851">
        <v>0</v>
      </c>
      <c r="E755" s="851">
        <v>0</v>
      </c>
      <c r="F755" s="851">
        <v>0</v>
      </c>
      <c r="G755" s="851">
        <v>0</v>
      </c>
      <c r="H755" s="851">
        <v>91683717.769999996</v>
      </c>
      <c r="I755" s="851">
        <v>1761872.56</v>
      </c>
      <c r="J755" s="851">
        <v>93445590.329999998</v>
      </c>
    </row>
    <row r="756" spans="1:10" x14ac:dyDescent="0.2">
      <c r="A756" s="850" t="s">
        <v>1643</v>
      </c>
      <c r="B756" s="851">
        <v>86033415.640000001</v>
      </c>
      <c r="C756" s="851">
        <v>0</v>
      </c>
      <c r="D756" s="851">
        <v>0</v>
      </c>
      <c r="E756" s="851">
        <v>0</v>
      </c>
      <c r="F756" s="851">
        <v>0</v>
      </c>
      <c r="G756" s="851">
        <v>0</v>
      </c>
      <c r="H756" s="851">
        <v>86033415.640000001</v>
      </c>
      <c r="I756" s="851">
        <v>0</v>
      </c>
      <c r="J756" s="851">
        <v>86033415.640000001</v>
      </c>
    </row>
    <row r="757" spans="1:10" x14ac:dyDescent="0.2">
      <c r="A757" s="850" t="s">
        <v>1644</v>
      </c>
      <c r="B757" s="851">
        <v>444013175.97000003</v>
      </c>
      <c r="C757" s="851">
        <v>0</v>
      </c>
      <c r="D757" s="851">
        <v>0</v>
      </c>
      <c r="E757" s="851">
        <v>0</v>
      </c>
      <c r="F757" s="851">
        <v>0</v>
      </c>
      <c r="G757" s="851">
        <v>0</v>
      </c>
      <c r="H757" s="851">
        <v>444013175.97000003</v>
      </c>
      <c r="I757" s="851">
        <v>20466042.690000001</v>
      </c>
      <c r="J757" s="851">
        <v>464479218.66000003</v>
      </c>
    </row>
    <row r="758" spans="1:10" x14ac:dyDescent="0.2">
      <c r="A758" s="850" t="s">
        <v>1645</v>
      </c>
      <c r="B758" s="851">
        <v>15847751.34</v>
      </c>
      <c r="C758" s="851">
        <v>0</v>
      </c>
      <c r="D758" s="851">
        <v>0</v>
      </c>
      <c r="E758" s="851">
        <v>7131873.4299999997</v>
      </c>
      <c r="F758" s="851">
        <v>0</v>
      </c>
      <c r="G758" s="851">
        <v>0</v>
      </c>
      <c r="H758" s="851">
        <v>8715877.9100000001</v>
      </c>
      <c r="I758" s="851">
        <v>0</v>
      </c>
      <c r="J758" s="851">
        <v>8715877.9100000001</v>
      </c>
    </row>
    <row r="759" spans="1:10" x14ac:dyDescent="0.2">
      <c r="A759" s="850" t="s">
        <v>1646</v>
      </c>
      <c r="B759" s="851">
        <v>123210610.97</v>
      </c>
      <c r="C759" s="851">
        <v>0</v>
      </c>
      <c r="D759" s="851">
        <v>14386000</v>
      </c>
      <c r="E759" s="851">
        <v>0</v>
      </c>
      <c r="F759" s="851">
        <v>0</v>
      </c>
      <c r="G759" s="851">
        <v>0</v>
      </c>
      <c r="H759" s="851">
        <v>108824610.97</v>
      </c>
      <c r="I759" s="851">
        <v>36008534.93</v>
      </c>
      <c r="J759" s="851">
        <v>144833145.90000001</v>
      </c>
    </row>
    <row r="760" spans="1:10" x14ac:dyDescent="0.2">
      <c r="A760" s="850" t="s">
        <v>1647</v>
      </c>
      <c r="B760" s="851">
        <v>0</v>
      </c>
      <c r="C760" s="851">
        <v>0</v>
      </c>
      <c r="D760" s="851">
        <v>0</v>
      </c>
      <c r="E760" s="851">
        <v>0</v>
      </c>
      <c r="F760" s="851">
        <v>0</v>
      </c>
      <c r="G760" s="851">
        <v>0</v>
      </c>
      <c r="H760" s="851">
        <v>0</v>
      </c>
      <c r="I760" s="851">
        <v>0</v>
      </c>
      <c r="J760" s="851">
        <v>0</v>
      </c>
    </row>
    <row r="761" spans="1:10" x14ac:dyDescent="0.2">
      <c r="A761" s="850" t="s">
        <v>1648</v>
      </c>
      <c r="B761" s="851">
        <v>390300210.20999998</v>
      </c>
      <c r="C761" s="851">
        <v>0</v>
      </c>
      <c r="D761" s="851">
        <v>0</v>
      </c>
      <c r="E761" s="851">
        <v>0</v>
      </c>
      <c r="F761" s="851">
        <v>0</v>
      </c>
      <c r="G761" s="851">
        <v>0</v>
      </c>
      <c r="H761" s="851">
        <v>390300210.20999998</v>
      </c>
      <c r="I761" s="851">
        <v>155999535.16999999</v>
      </c>
      <c r="J761" s="851">
        <v>546299745.38</v>
      </c>
    </row>
    <row r="762" spans="1:10" x14ac:dyDescent="0.2">
      <c r="A762" s="850" t="s">
        <v>1649</v>
      </c>
      <c r="B762" s="851">
        <v>127910489</v>
      </c>
      <c r="C762" s="851">
        <v>0</v>
      </c>
      <c r="D762" s="851">
        <v>0</v>
      </c>
      <c r="E762" s="851">
        <v>0</v>
      </c>
      <c r="F762" s="851">
        <v>0</v>
      </c>
      <c r="G762" s="851">
        <v>0</v>
      </c>
      <c r="H762" s="851">
        <v>127910489</v>
      </c>
      <c r="I762" s="851">
        <v>0</v>
      </c>
      <c r="J762" s="851">
        <v>127910489</v>
      </c>
    </row>
    <row r="763" spans="1:10" x14ac:dyDescent="0.2">
      <c r="A763" s="850" t="s">
        <v>1650</v>
      </c>
      <c r="B763" s="851">
        <v>69600105.739999995</v>
      </c>
      <c r="C763" s="851">
        <v>0</v>
      </c>
      <c r="D763" s="851">
        <v>0</v>
      </c>
      <c r="E763" s="851">
        <v>0</v>
      </c>
      <c r="F763" s="851">
        <v>0</v>
      </c>
      <c r="G763" s="851">
        <v>0</v>
      </c>
      <c r="H763" s="851">
        <v>69600105.739999995</v>
      </c>
      <c r="I763" s="851">
        <v>94417.24</v>
      </c>
      <c r="J763" s="851">
        <v>69694522.980000004</v>
      </c>
    </row>
    <row r="764" spans="1:10" x14ac:dyDescent="0.2">
      <c r="A764" s="850" t="s">
        <v>1651</v>
      </c>
      <c r="B764" s="851">
        <v>0</v>
      </c>
      <c r="C764" s="851">
        <v>0</v>
      </c>
      <c r="D764" s="851">
        <v>0</v>
      </c>
      <c r="E764" s="851">
        <v>0</v>
      </c>
      <c r="F764" s="851">
        <v>0</v>
      </c>
      <c r="G764" s="851">
        <v>0</v>
      </c>
      <c r="H764" s="851">
        <v>0</v>
      </c>
      <c r="I764" s="851">
        <v>0</v>
      </c>
      <c r="J764" s="851">
        <v>0</v>
      </c>
    </row>
    <row r="765" spans="1:10" x14ac:dyDescent="0.2">
      <c r="A765" s="850" t="s">
        <v>1652</v>
      </c>
      <c r="B765" s="851">
        <v>0</v>
      </c>
      <c r="C765" s="851">
        <v>0</v>
      </c>
      <c r="D765" s="851">
        <v>0</v>
      </c>
      <c r="E765" s="851">
        <v>0</v>
      </c>
      <c r="F765" s="851">
        <v>0</v>
      </c>
      <c r="G765" s="851">
        <v>0</v>
      </c>
      <c r="H765" s="851">
        <v>0</v>
      </c>
      <c r="I765" s="851">
        <v>0</v>
      </c>
      <c r="J765" s="851">
        <v>0</v>
      </c>
    </row>
    <row r="766" spans="1:10" x14ac:dyDescent="0.2">
      <c r="A766" s="850" t="s">
        <v>1653</v>
      </c>
      <c r="B766" s="851">
        <v>0</v>
      </c>
      <c r="C766" s="851">
        <v>0</v>
      </c>
      <c r="D766" s="851">
        <v>0</v>
      </c>
      <c r="E766" s="851">
        <v>0</v>
      </c>
      <c r="F766" s="851">
        <v>0</v>
      </c>
      <c r="G766" s="851">
        <v>0</v>
      </c>
      <c r="H766" s="851">
        <v>0</v>
      </c>
      <c r="I766" s="851">
        <v>0</v>
      </c>
      <c r="J766" s="851">
        <v>0</v>
      </c>
    </row>
    <row r="767" spans="1:10" x14ac:dyDescent="0.2">
      <c r="A767" s="850" t="s">
        <v>1654</v>
      </c>
      <c r="B767" s="851">
        <v>0</v>
      </c>
      <c r="C767" s="851">
        <v>0</v>
      </c>
      <c r="D767" s="851">
        <v>0</v>
      </c>
      <c r="E767" s="851">
        <v>0</v>
      </c>
      <c r="F767" s="851">
        <v>0</v>
      </c>
      <c r="G767" s="851">
        <v>0</v>
      </c>
      <c r="H767" s="851">
        <v>0</v>
      </c>
      <c r="I767" s="851">
        <v>0</v>
      </c>
      <c r="J767" s="851">
        <v>0</v>
      </c>
    </row>
    <row r="768" spans="1:10" x14ac:dyDescent="0.2">
      <c r="A768" s="850" t="s">
        <v>1655</v>
      </c>
      <c r="B768" s="851">
        <v>0</v>
      </c>
      <c r="C768" s="851">
        <v>0</v>
      </c>
      <c r="D768" s="851">
        <v>0</v>
      </c>
      <c r="E768" s="851">
        <v>0</v>
      </c>
      <c r="F768" s="851">
        <v>0</v>
      </c>
      <c r="G768" s="851">
        <v>0</v>
      </c>
      <c r="H768" s="851">
        <v>0</v>
      </c>
      <c r="I768" s="851">
        <v>0</v>
      </c>
      <c r="J768" s="851">
        <v>0</v>
      </c>
    </row>
    <row r="769" spans="1:10" x14ac:dyDescent="0.2">
      <c r="A769" s="850" t="s">
        <v>1656</v>
      </c>
      <c r="B769" s="851">
        <v>3125502.08</v>
      </c>
      <c r="C769" s="851">
        <v>0</v>
      </c>
      <c r="D769" s="851">
        <v>0</v>
      </c>
      <c r="E769" s="851">
        <v>0</v>
      </c>
      <c r="F769" s="851">
        <v>0</v>
      </c>
      <c r="G769" s="851">
        <v>0</v>
      </c>
      <c r="H769" s="851">
        <v>3125502.08</v>
      </c>
      <c r="I769" s="851">
        <v>0</v>
      </c>
      <c r="J769" s="851">
        <v>3125502.08</v>
      </c>
    </row>
    <row r="770" spans="1:10" x14ac:dyDescent="0.2">
      <c r="A770" s="850" t="s">
        <v>1657</v>
      </c>
      <c r="B770" s="851">
        <v>2356037859.4000001</v>
      </c>
      <c r="C770" s="851">
        <v>0</v>
      </c>
      <c r="D770" s="851">
        <v>17750000</v>
      </c>
      <c r="E770" s="851">
        <v>0</v>
      </c>
      <c r="F770" s="851">
        <v>0</v>
      </c>
      <c r="G770" s="851">
        <v>0</v>
      </c>
      <c r="H770" s="851">
        <v>2338287859.4000001</v>
      </c>
      <c r="I770" s="851">
        <v>19620688.850000001</v>
      </c>
      <c r="J770" s="851">
        <v>2357908548.25</v>
      </c>
    </row>
    <row r="771" spans="1:10" x14ac:dyDescent="0.2">
      <c r="A771" s="850" t="s">
        <v>1658</v>
      </c>
      <c r="B771" s="851">
        <v>0</v>
      </c>
      <c r="C771" s="851">
        <v>0</v>
      </c>
      <c r="D771" s="851">
        <v>0</v>
      </c>
      <c r="E771" s="851">
        <v>0</v>
      </c>
      <c r="F771" s="851">
        <v>0</v>
      </c>
      <c r="G771" s="851">
        <v>0</v>
      </c>
      <c r="H771" s="851">
        <v>0</v>
      </c>
      <c r="I771" s="851">
        <v>0</v>
      </c>
      <c r="J771" s="851">
        <v>0</v>
      </c>
    </row>
    <row r="772" spans="1:10" x14ac:dyDescent="0.2">
      <c r="A772" s="850" t="s">
        <v>1659</v>
      </c>
      <c r="B772" s="851">
        <v>0</v>
      </c>
      <c r="C772" s="851">
        <v>0</v>
      </c>
      <c r="D772" s="851">
        <v>0</v>
      </c>
      <c r="E772" s="851">
        <v>0</v>
      </c>
      <c r="F772" s="851">
        <v>0</v>
      </c>
      <c r="G772" s="851">
        <v>0</v>
      </c>
      <c r="H772" s="851">
        <v>0</v>
      </c>
      <c r="I772" s="851">
        <v>0</v>
      </c>
      <c r="J772" s="851">
        <v>0</v>
      </c>
    </row>
    <row r="773" spans="1:10" x14ac:dyDescent="0.2">
      <c r="A773" s="853" t="s">
        <v>1022</v>
      </c>
      <c r="B773" s="853">
        <v>5012489733.3699999</v>
      </c>
      <c r="C773" s="853">
        <v>0</v>
      </c>
      <c r="D773" s="853">
        <v>32136000</v>
      </c>
      <c r="E773" s="853">
        <v>7131873.4299999997</v>
      </c>
      <c r="F773" s="853">
        <v>0</v>
      </c>
      <c r="G773" s="853">
        <v>0</v>
      </c>
      <c r="H773" s="853">
        <v>4973221859.9399996</v>
      </c>
      <c r="I773" s="853">
        <v>288730509.94999999</v>
      </c>
      <c r="J773" s="853">
        <v>5261952369.8900003</v>
      </c>
    </row>
    <row r="774" spans="1:10" x14ac:dyDescent="0.2">
      <c r="A774" s="850" t="s">
        <v>1660</v>
      </c>
      <c r="B774" s="851">
        <v>12000</v>
      </c>
      <c r="C774" s="851">
        <v>0</v>
      </c>
      <c r="D774" s="851">
        <v>0</v>
      </c>
      <c r="E774" s="851">
        <v>12000</v>
      </c>
      <c r="F774" s="851">
        <v>0</v>
      </c>
      <c r="G774" s="851">
        <v>0</v>
      </c>
      <c r="H774" s="851">
        <v>0</v>
      </c>
      <c r="I774" s="851">
        <v>6000</v>
      </c>
      <c r="J774" s="851">
        <v>6000</v>
      </c>
    </row>
    <row r="775" spans="1:10" x14ac:dyDescent="0.2">
      <c r="A775" s="850" t="s">
        <v>1661</v>
      </c>
      <c r="B775" s="851">
        <v>164650000</v>
      </c>
      <c r="C775" s="851">
        <v>0</v>
      </c>
      <c r="D775" s="851">
        <v>0</v>
      </c>
      <c r="E775" s="851">
        <v>0</v>
      </c>
      <c r="F775" s="851">
        <v>0</v>
      </c>
      <c r="G775" s="851">
        <v>0</v>
      </c>
      <c r="H775" s="851">
        <v>164650000</v>
      </c>
      <c r="I775" s="851">
        <v>0</v>
      </c>
      <c r="J775" s="851">
        <v>164650000</v>
      </c>
    </row>
    <row r="776" spans="1:10" x14ac:dyDescent="0.2">
      <c r="A776" s="853" t="s">
        <v>1023</v>
      </c>
      <c r="B776" s="853">
        <v>164662000</v>
      </c>
      <c r="C776" s="853">
        <v>0</v>
      </c>
      <c r="D776" s="853">
        <v>0</v>
      </c>
      <c r="E776" s="853">
        <v>12000</v>
      </c>
      <c r="F776" s="853">
        <v>0</v>
      </c>
      <c r="G776" s="853">
        <v>0</v>
      </c>
      <c r="H776" s="853">
        <v>164650000</v>
      </c>
      <c r="I776" s="853">
        <v>6000</v>
      </c>
      <c r="J776" s="853">
        <v>164656000</v>
      </c>
    </row>
    <row r="777" spans="1:10" x14ac:dyDescent="0.2">
      <c r="A777" s="853" t="s">
        <v>1024</v>
      </c>
      <c r="B777" s="853">
        <v>0</v>
      </c>
      <c r="C777" s="853">
        <v>0</v>
      </c>
      <c r="D777" s="853">
        <v>0</v>
      </c>
      <c r="E777" s="853">
        <v>0</v>
      </c>
      <c r="F777" s="853">
        <v>0</v>
      </c>
      <c r="G777" s="853">
        <v>0</v>
      </c>
      <c r="H777" s="853">
        <v>0</v>
      </c>
      <c r="I777" s="853">
        <v>0</v>
      </c>
      <c r="J777" s="853">
        <v>0</v>
      </c>
    </row>
    <row r="778" spans="1:10" x14ac:dyDescent="0.2">
      <c r="A778" s="850" t="s">
        <v>1662</v>
      </c>
      <c r="B778" s="851">
        <v>784781460.36000001</v>
      </c>
      <c r="C778" s="851">
        <v>0</v>
      </c>
      <c r="D778" s="851">
        <v>0</v>
      </c>
      <c r="E778" s="851">
        <v>0</v>
      </c>
      <c r="F778" s="851">
        <v>0</v>
      </c>
      <c r="G778" s="851">
        <v>0</v>
      </c>
      <c r="H778" s="851">
        <v>784781460.36000001</v>
      </c>
      <c r="I778" s="851">
        <v>196976688.5</v>
      </c>
      <c r="J778" s="851">
        <v>981758148.86000001</v>
      </c>
    </row>
    <row r="779" spans="1:10" x14ac:dyDescent="0.2">
      <c r="A779" s="850" t="s">
        <v>1663</v>
      </c>
      <c r="B779" s="851">
        <v>1295456.83</v>
      </c>
      <c r="C779" s="851">
        <v>0</v>
      </c>
      <c r="D779" s="851">
        <v>0</v>
      </c>
      <c r="E779" s="851">
        <v>0</v>
      </c>
      <c r="F779" s="851">
        <v>0</v>
      </c>
      <c r="G779" s="851">
        <v>0</v>
      </c>
      <c r="H779" s="851">
        <v>1295456.83</v>
      </c>
      <c r="I779" s="851">
        <v>915438.6</v>
      </c>
      <c r="J779" s="851">
        <v>2210895.4300000002</v>
      </c>
    </row>
    <row r="780" spans="1:10" x14ac:dyDescent="0.2">
      <c r="A780" s="850" t="s">
        <v>1664</v>
      </c>
      <c r="B780" s="851">
        <v>607683.07999999996</v>
      </c>
      <c r="C780" s="851">
        <v>0</v>
      </c>
      <c r="D780" s="851">
        <v>0</v>
      </c>
      <c r="E780" s="851">
        <v>0</v>
      </c>
      <c r="F780" s="851">
        <v>0</v>
      </c>
      <c r="G780" s="851">
        <v>0</v>
      </c>
      <c r="H780" s="851">
        <v>607683.07999999996</v>
      </c>
      <c r="I780" s="851">
        <v>0</v>
      </c>
      <c r="J780" s="851">
        <v>607683.07999999996</v>
      </c>
    </row>
    <row r="781" spans="1:10" x14ac:dyDescent="0.2">
      <c r="A781" s="850" t="s">
        <v>1665</v>
      </c>
      <c r="B781" s="851">
        <v>0</v>
      </c>
      <c r="C781" s="851">
        <v>0</v>
      </c>
      <c r="D781" s="851">
        <v>0</v>
      </c>
      <c r="E781" s="851">
        <v>0</v>
      </c>
      <c r="F781" s="851">
        <v>0</v>
      </c>
      <c r="G781" s="851">
        <v>0</v>
      </c>
      <c r="H781" s="851">
        <v>0</v>
      </c>
      <c r="I781" s="851">
        <v>0</v>
      </c>
      <c r="J781" s="851">
        <v>0</v>
      </c>
    </row>
    <row r="782" spans="1:10" x14ac:dyDescent="0.2">
      <c r="A782" s="853" t="s">
        <v>1025</v>
      </c>
      <c r="B782" s="853">
        <v>786684600.26999998</v>
      </c>
      <c r="C782" s="853">
        <v>0</v>
      </c>
      <c r="D782" s="853">
        <v>0</v>
      </c>
      <c r="E782" s="853">
        <v>0</v>
      </c>
      <c r="F782" s="853">
        <v>0</v>
      </c>
      <c r="G782" s="853">
        <v>0</v>
      </c>
      <c r="H782" s="853">
        <v>786684600.26999998</v>
      </c>
      <c r="I782" s="853">
        <v>197892127.09999999</v>
      </c>
      <c r="J782" s="853">
        <v>984576727.37</v>
      </c>
    </row>
    <row r="783" spans="1:10" x14ac:dyDescent="0.2">
      <c r="A783" s="854" t="s">
        <v>1666</v>
      </c>
      <c r="B783" s="854">
        <v>5963836333.6400003</v>
      </c>
      <c r="C783" s="854">
        <v>0</v>
      </c>
      <c r="D783" s="854">
        <v>32136000</v>
      </c>
      <c r="E783" s="854">
        <v>7143873.4299999997</v>
      </c>
      <c r="F783" s="854">
        <v>0</v>
      </c>
      <c r="G783" s="854">
        <v>0</v>
      </c>
      <c r="H783" s="854">
        <v>5924556460.21</v>
      </c>
      <c r="I783" s="854">
        <v>486628637.05000001</v>
      </c>
      <c r="J783" s="854">
        <v>6411185097.2600002</v>
      </c>
    </row>
    <row r="784" spans="1:10" x14ac:dyDescent="0.2">
      <c r="A784" s="855" t="s">
        <v>1667</v>
      </c>
      <c r="B784" s="1116"/>
      <c r="C784" s="1117"/>
      <c r="D784" s="1117"/>
      <c r="E784" s="1117"/>
      <c r="F784" s="1117"/>
      <c r="G784" s="1117"/>
      <c r="H784" s="1117"/>
      <c r="I784" s="1117"/>
      <c r="J784" s="1115"/>
    </row>
    <row r="785" spans="1:10" x14ac:dyDescent="0.2">
      <c r="A785" s="850" t="s">
        <v>1668</v>
      </c>
      <c r="B785" s="851">
        <v>222878867.75999999</v>
      </c>
      <c r="C785" s="851">
        <v>0</v>
      </c>
      <c r="D785" s="851">
        <v>0</v>
      </c>
      <c r="E785" s="851">
        <v>0</v>
      </c>
      <c r="F785" s="851">
        <v>0</v>
      </c>
      <c r="G785" s="851">
        <v>0</v>
      </c>
      <c r="H785" s="851">
        <v>222878867.75999999</v>
      </c>
      <c r="I785" s="851">
        <v>287000</v>
      </c>
      <c r="J785" s="852">
        <v>223165867.75999999</v>
      </c>
    </row>
    <row r="786" spans="1:10" x14ac:dyDescent="0.2">
      <c r="A786" s="850" t="s">
        <v>1669</v>
      </c>
      <c r="B786" s="851">
        <v>0</v>
      </c>
      <c r="C786" s="851">
        <v>0</v>
      </c>
      <c r="D786" s="851">
        <v>0</v>
      </c>
      <c r="E786" s="851">
        <v>0</v>
      </c>
      <c r="F786" s="851">
        <v>0</v>
      </c>
      <c r="G786" s="851">
        <v>0</v>
      </c>
      <c r="H786" s="851">
        <v>0</v>
      </c>
      <c r="I786" s="851">
        <v>0</v>
      </c>
      <c r="J786" s="851">
        <v>0</v>
      </c>
    </row>
    <row r="787" spans="1:10" x14ac:dyDescent="0.2">
      <c r="A787" s="850" t="s">
        <v>1670</v>
      </c>
      <c r="B787" s="851">
        <v>288493579.61000001</v>
      </c>
      <c r="C787" s="851">
        <v>0</v>
      </c>
      <c r="D787" s="851">
        <v>0</v>
      </c>
      <c r="E787" s="851">
        <v>0</v>
      </c>
      <c r="F787" s="851">
        <v>0</v>
      </c>
      <c r="G787" s="851">
        <v>0</v>
      </c>
      <c r="H787" s="851">
        <v>288493579.61000001</v>
      </c>
      <c r="I787" s="851">
        <v>8420</v>
      </c>
      <c r="J787" s="851">
        <v>288501999.61000001</v>
      </c>
    </row>
    <row r="788" spans="1:10" x14ac:dyDescent="0.2">
      <c r="A788" s="850" t="s">
        <v>1671</v>
      </c>
      <c r="B788" s="851">
        <v>107123910.37</v>
      </c>
      <c r="C788" s="851">
        <v>0</v>
      </c>
      <c r="D788" s="851">
        <v>0</v>
      </c>
      <c r="E788" s="851">
        <v>0</v>
      </c>
      <c r="F788" s="851">
        <v>0</v>
      </c>
      <c r="G788" s="851">
        <v>0</v>
      </c>
      <c r="H788" s="851">
        <v>107123910.37</v>
      </c>
      <c r="I788" s="851">
        <v>0</v>
      </c>
      <c r="J788" s="851">
        <v>107123910.37</v>
      </c>
    </row>
    <row r="789" spans="1:10" x14ac:dyDescent="0.2">
      <c r="A789" s="853" t="s">
        <v>1022</v>
      </c>
      <c r="B789" s="853">
        <v>618496357.74000001</v>
      </c>
      <c r="C789" s="853">
        <v>0</v>
      </c>
      <c r="D789" s="853">
        <v>0</v>
      </c>
      <c r="E789" s="853">
        <v>0</v>
      </c>
      <c r="F789" s="853">
        <v>0</v>
      </c>
      <c r="G789" s="853">
        <v>0</v>
      </c>
      <c r="H789" s="853">
        <v>618496357.74000001</v>
      </c>
      <c r="I789" s="853">
        <v>295420</v>
      </c>
      <c r="J789" s="853">
        <v>618791777.74000001</v>
      </c>
    </row>
    <row r="790" spans="1:10" x14ac:dyDescent="0.2">
      <c r="A790" s="850" t="s">
        <v>1672</v>
      </c>
      <c r="B790" s="851">
        <v>183462497.38999999</v>
      </c>
      <c r="C790" s="851">
        <v>0</v>
      </c>
      <c r="D790" s="851">
        <v>0</v>
      </c>
      <c r="E790" s="851">
        <v>0</v>
      </c>
      <c r="F790" s="851">
        <v>0</v>
      </c>
      <c r="G790" s="851">
        <v>0</v>
      </c>
      <c r="H790" s="851">
        <v>183462497.38999999</v>
      </c>
      <c r="I790" s="851">
        <v>0</v>
      </c>
      <c r="J790" s="851">
        <v>183462497.38999999</v>
      </c>
    </row>
    <row r="791" spans="1:10" x14ac:dyDescent="0.2">
      <c r="A791" s="853" t="s">
        <v>1023</v>
      </c>
      <c r="B791" s="853">
        <v>183462497.38999999</v>
      </c>
      <c r="C791" s="853">
        <v>0</v>
      </c>
      <c r="D791" s="853">
        <v>0</v>
      </c>
      <c r="E791" s="853">
        <v>0</v>
      </c>
      <c r="F791" s="853">
        <v>0</v>
      </c>
      <c r="G791" s="853">
        <v>0</v>
      </c>
      <c r="H791" s="853">
        <v>183462497.38999999</v>
      </c>
      <c r="I791" s="853">
        <v>0</v>
      </c>
      <c r="J791" s="853">
        <v>183462497.38999999</v>
      </c>
    </row>
    <row r="792" spans="1:10" x14ac:dyDescent="0.2">
      <c r="A792" s="853" t="s">
        <v>1024</v>
      </c>
      <c r="B792" s="853">
        <v>0</v>
      </c>
      <c r="C792" s="853">
        <v>0</v>
      </c>
      <c r="D792" s="853">
        <v>0</v>
      </c>
      <c r="E792" s="853">
        <v>0</v>
      </c>
      <c r="F792" s="853">
        <v>0</v>
      </c>
      <c r="G792" s="853">
        <v>0</v>
      </c>
      <c r="H792" s="853">
        <v>0</v>
      </c>
      <c r="I792" s="853">
        <v>0</v>
      </c>
      <c r="J792" s="853">
        <v>0</v>
      </c>
    </row>
    <row r="793" spans="1:10" x14ac:dyDescent="0.2">
      <c r="A793" s="850" t="s">
        <v>1673</v>
      </c>
      <c r="B793" s="851">
        <v>769840010.25</v>
      </c>
      <c r="C793" s="851">
        <v>0</v>
      </c>
      <c r="D793" s="851">
        <v>0</v>
      </c>
      <c r="E793" s="851">
        <v>0</v>
      </c>
      <c r="F793" s="851">
        <v>0</v>
      </c>
      <c r="G793" s="851">
        <v>0</v>
      </c>
      <c r="H793" s="851">
        <v>769840010.25</v>
      </c>
      <c r="I793" s="851">
        <v>0</v>
      </c>
      <c r="J793" s="851">
        <v>769840010.25</v>
      </c>
    </row>
    <row r="794" spans="1:10" x14ac:dyDescent="0.2">
      <c r="A794" s="853" t="s">
        <v>1025</v>
      </c>
      <c r="B794" s="853">
        <v>769840010.25</v>
      </c>
      <c r="C794" s="853">
        <v>0</v>
      </c>
      <c r="D794" s="853">
        <v>0</v>
      </c>
      <c r="E794" s="853">
        <v>0</v>
      </c>
      <c r="F794" s="853">
        <v>0</v>
      </c>
      <c r="G794" s="853">
        <v>0</v>
      </c>
      <c r="H794" s="853">
        <v>769840010.25</v>
      </c>
      <c r="I794" s="853">
        <v>0</v>
      </c>
      <c r="J794" s="853">
        <v>769840010.25</v>
      </c>
    </row>
    <row r="795" spans="1:10" ht="13.5" thickBot="1" x14ac:dyDescent="0.25">
      <c r="A795" s="854" t="s">
        <v>1674</v>
      </c>
      <c r="B795" s="854">
        <v>1571798865.3800001</v>
      </c>
      <c r="C795" s="854">
        <v>0</v>
      </c>
      <c r="D795" s="854">
        <v>0</v>
      </c>
      <c r="E795" s="854">
        <v>0</v>
      </c>
      <c r="F795" s="854">
        <v>0</v>
      </c>
      <c r="G795" s="854">
        <v>0</v>
      </c>
      <c r="H795" s="854">
        <v>1571798865.3800001</v>
      </c>
      <c r="I795" s="854">
        <v>295420</v>
      </c>
      <c r="J795" s="854">
        <v>1572094285.3800001</v>
      </c>
    </row>
    <row r="796" spans="1:10" ht="26.25" thickBot="1" x14ac:dyDescent="0.25">
      <c r="A796" s="846" t="s">
        <v>1007</v>
      </c>
      <c r="B796" s="847" t="s">
        <v>1012</v>
      </c>
      <c r="C796" s="847" t="s">
        <v>1013</v>
      </c>
      <c r="D796" s="847" t="s">
        <v>1014</v>
      </c>
      <c r="E796" s="847" t="s">
        <v>1015</v>
      </c>
      <c r="F796" s="847" t="s">
        <v>1016</v>
      </c>
      <c r="G796" s="847" t="s">
        <v>1017</v>
      </c>
      <c r="H796" s="847" t="s">
        <v>1002</v>
      </c>
      <c r="I796" s="847" t="s">
        <v>1003</v>
      </c>
      <c r="J796" s="847" t="s">
        <v>1004</v>
      </c>
    </row>
    <row r="797" spans="1:10" x14ac:dyDescent="0.2">
      <c r="A797" s="848" t="s">
        <v>1018</v>
      </c>
      <c r="B797" s="1110"/>
      <c r="C797" s="1111"/>
      <c r="D797" s="1111"/>
      <c r="E797" s="1111"/>
      <c r="F797" s="1111"/>
      <c r="G797" s="1111"/>
      <c r="H797" s="1111"/>
      <c r="I797" s="1111"/>
      <c r="J797" s="1111"/>
    </row>
    <row r="798" spans="1:10" x14ac:dyDescent="0.2">
      <c r="A798" s="1118" t="s">
        <v>1675</v>
      </c>
      <c r="B798" s="1116"/>
      <c r="C798" s="1116"/>
      <c r="D798" s="1116"/>
      <c r="E798" s="1116"/>
      <c r="F798" s="1116"/>
      <c r="G798" s="1116"/>
      <c r="H798" s="1116"/>
      <c r="I798" s="1116"/>
      <c r="J798" s="1119"/>
    </row>
    <row r="799" spans="1:10" x14ac:dyDescent="0.2">
      <c r="A799" s="855" t="s">
        <v>1676</v>
      </c>
      <c r="B799" s="1116"/>
      <c r="C799" s="1117"/>
      <c r="D799" s="1117"/>
      <c r="E799" s="1117"/>
      <c r="F799" s="1117"/>
      <c r="G799" s="1117"/>
      <c r="H799" s="1117"/>
      <c r="I799" s="1117"/>
      <c r="J799" s="1120"/>
    </row>
    <row r="800" spans="1:10" x14ac:dyDescent="0.2">
      <c r="A800" s="850" t="s">
        <v>1677</v>
      </c>
      <c r="B800" s="851">
        <v>661695200.75</v>
      </c>
      <c r="C800" s="851">
        <v>0</v>
      </c>
      <c r="D800" s="851">
        <v>0</v>
      </c>
      <c r="E800" s="851">
        <v>0</v>
      </c>
      <c r="F800" s="851">
        <v>0</v>
      </c>
      <c r="G800" s="851">
        <v>0</v>
      </c>
      <c r="H800" s="851">
        <v>661695200.75</v>
      </c>
      <c r="I800" s="851">
        <v>29393328.460000001</v>
      </c>
      <c r="J800" s="852">
        <v>691088529.21000004</v>
      </c>
    </row>
    <row r="801" spans="1:10" x14ac:dyDescent="0.2">
      <c r="A801" s="850" t="s">
        <v>1678</v>
      </c>
      <c r="B801" s="851">
        <v>0</v>
      </c>
      <c r="C801" s="851">
        <v>0</v>
      </c>
      <c r="D801" s="851">
        <v>0</v>
      </c>
      <c r="E801" s="851">
        <v>0</v>
      </c>
      <c r="F801" s="851">
        <v>0</v>
      </c>
      <c r="G801" s="851">
        <v>0</v>
      </c>
      <c r="H801" s="851">
        <v>0</v>
      </c>
      <c r="I801" s="851">
        <v>0</v>
      </c>
      <c r="J801" s="851">
        <v>0</v>
      </c>
    </row>
    <row r="802" spans="1:10" x14ac:dyDescent="0.2">
      <c r="A802" s="853" t="s">
        <v>1022</v>
      </c>
      <c r="B802" s="853">
        <v>661695200.75</v>
      </c>
      <c r="C802" s="853">
        <v>0</v>
      </c>
      <c r="D802" s="853">
        <v>0</v>
      </c>
      <c r="E802" s="853">
        <v>0</v>
      </c>
      <c r="F802" s="853">
        <v>0</v>
      </c>
      <c r="G802" s="853">
        <v>0</v>
      </c>
      <c r="H802" s="853">
        <v>661695200.75</v>
      </c>
      <c r="I802" s="853">
        <v>29393328.460000001</v>
      </c>
      <c r="J802" s="853">
        <v>691088529.21000004</v>
      </c>
    </row>
    <row r="803" spans="1:10" x14ac:dyDescent="0.2">
      <c r="A803" s="853" t="s">
        <v>1023</v>
      </c>
      <c r="B803" s="853">
        <v>0</v>
      </c>
      <c r="C803" s="853">
        <v>0</v>
      </c>
      <c r="D803" s="853">
        <v>0</v>
      </c>
      <c r="E803" s="853">
        <v>0</v>
      </c>
      <c r="F803" s="853">
        <v>0</v>
      </c>
      <c r="G803" s="853">
        <v>0</v>
      </c>
      <c r="H803" s="853">
        <v>0</v>
      </c>
      <c r="I803" s="853">
        <v>0</v>
      </c>
      <c r="J803" s="853">
        <v>0</v>
      </c>
    </row>
    <row r="804" spans="1:10" x14ac:dyDescent="0.2">
      <c r="A804" s="850" t="s">
        <v>1679</v>
      </c>
      <c r="B804" s="851">
        <v>0</v>
      </c>
      <c r="C804" s="851">
        <v>0</v>
      </c>
      <c r="D804" s="851">
        <v>0</v>
      </c>
      <c r="E804" s="851">
        <v>0</v>
      </c>
      <c r="F804" s="851">
        <v>0</v>
      </c>
      <c r="G804" s="851">
        <v>0</v>
      </c>
      <c r="H804" s="851">
        <v>0</v>
      </c>
      <c r="I804" s="851">
        <v>0</v>
      </c>
      <c r="J804" s="851">
        <v>0</v>
      </c>
    </row>
    <row r="805" spans="1:10" x14ac:dyDescent="0.2">
      <c r="A805" s="850" t="s">
        <v>1680</v>
      </c>
      <c r="B805" s="851">
        <v>0</v>
      </c>
      <c r="C805" s="851">
        <v>0</v>
      </c>
      <c r="D805" s="851">
        <v>0</v>
      </c>
      <c r="E805" s="851">
        <v>0</v>
      </c>
      <c r="F805" s="851">
        <v>0</v>
      </c>
      <c r="G805" s="851">
        <v>0</v>
      </c>
      <c r="H805" s="851">
        <v>0</v>
      </c>
      <c r="I805" s="851">
        <v>0</v>
      </c>
      <c r="J805" s="851">
        <v>0</v>
      </c>
    </row>
    <row r="806" spans="1:10" x14ac:dyDescent="0.2">
      <c r="A806" s="850" t="s">
        <v>1681</v>
      </c>
      <c r="B806" s="851">
        <v>13599054.539999999</v>
      </c>
      <c r="C806" s="851">
        <v>0</v>
      </c>
      <c r="D806" s="851">
        <v>0</v>
      </c>
      <c r="E806" s="851">
        <v>0</v>
      </c>
      <c r="F806" s="851">
        <v>0</v>
      </c>
      <c r="G806" s="851">
        <v>0</v>
      </c>
      <c r="H806" s="851">
        <v>13599054.539999999</v>
      </c>
      <c r="I806" s="851">
        <v>0</v>
      </c>
      <c r="J806" s="851">
        <v>13599054.539999999</v>
      </c>
    </row>
    <row r="807" spans="1:10" x14ac:dyDescent="0.2">
      <c r="A807" s="850" t="s">
        <v>1682</v>
      </c>
      <c r="B807" s="851">
        <v>0</v>
      </c>
      <c r="C807" s="851">
        <v>0</v>
      </c>
      <c r="D807" s="851">
        <v>0</v>
      </c>
      <c r="E807" s="851">
        <v>0</v>
      </c>
      <c r="F807" s="851">
        <v>0</v>
      </c>
      <c r="G807" s="851">
        <v>0</v>
      </c>
      <c r="H807" s="851">
        <v>0</v>
      </c>
      <c r="I807" s="851">
        <v>0</v>
      </c>
      <c r="J807" s="851">
        <v>0</v>
      </c>
    </row>
    <row r="808" spans="1:10" x14ac:dyDescent="0.2">
      <c r="A808" s="850" t="s">
        <v>1683</v>
      </c>
      <c r="B808" s="851">
        <v>3094111.63</v>
      </c>
      <c r="C808" s="851">
        <v>0</v>
      </c>
      <c r="D808" s="851">
        <v>0</v>
      </c>
      <c r="E808" s="851">
        <v>0</v>
      </c>
      <c r="F808" s="851">
        <v>0</v>
      </c>
      <c r="G808" s="851">
        <v>0</v>
      </c>
      <c r="H808" s="851">
        <v>3094111.63</v>
      </c>
      <c r="I808" s="851">
        <v>0</v>
      </c>
      <c r="J808" s="851">
        <v>3094111.63</v>
      </c>
    </row>
    <row r="809" spans="1:10" x14ac:dyDescent="0.2">
      <c r="A809" s="850" t="s">
        <v>1684</v>
      </c>
      <c r="B809" s="851">
        <v>29674110.140000001</v>
      </c>
      <c r="C809" s="851">
        <v>0</v>
      </c>
      <c r="D809" s="851">
        <v>0</v>
      </c>
      <c r="E809" s="851">
        <v>0</v>
      </c>
      <c r="F809" s="851">
        <v>0</v>
      </c>
      <c r="G809" s="851">
        <v>0</v>
      </c>
      <c r="H809" s="851">
        <v>29674110.140000001</v>
      </c>
      <c r="I809" s="851">
        <v>0</v>
      </c>
      <c r="J809" s="851">
        <v>29674110.140000001</v>
      </c>
    </row>
    <row r="810" spans="1:10" x14ac:dyDescent="0.2">
      <c r="A810" s="850" t="s">
        <v>1685</v>
      </c>
      <c r="B810" s="851">
        <v>81727.08</v>
      </c>
      <c r="C810" s="851">
        <v>0</v>
      </c>
      <c r="D810" s="851">
        <v>0</v>
      </c>
      <c r="E810" s="851">
        <v>0</v>
      </c>
      <c r="F810" s="851">
        <v>0</v>
      </c>
      <c r="G810" s="851">
        <v>0</v>
      </c>
      <c r="H810" s="851">
        <v>81727.08</v>
      </c>
      <c r="I810" s="851">
        <v>0</v>
      </c>
      <c r="J810" s="851">
        <v>81727.08</v>
      </c>
    </row>
    <row r="811" spans="1:10" x14ac:dyDescent="0.2">
      <c r="A811" s="850" t="s">
        <v>1686</v>
      </c>
      <c r="B811" s="851">
        <v>0</v>
      </c>
      <c r="C811" s="851">
        <v>0</v>
      </c>
      <c r="D811" s="851">
        <v>0</v>
      </c>
      <c r="E811" s="851">
        <v>0</v>
      </c>
      <c r="F811" s="851">
        <v>0</v>
      </c>
      <c r="G811" s="851">
        <v>0</v>
      </c>
      <c r="H811" s="851">
        <v>0</v>
      </c>
      <c r="I811" s="851">
        <v>0</v>
      </c>
      <c r="J811" s="851">
        <v>0</v>
      </c>
    </row>
    <row r="812" spans="1:10" x14ac:dyDescent="0.2">
      <c r="A812" s="850" t="s">
        <v>1687</v>
      </c>
      <c r="B812" s="851">
        <v>6044579.0199999996</v>
      </c>
      <c r="C812" s="851">
        <v>0</v>
      </c>
      <c r="D812" s="851">
        <v>0</v>
      </c>
      <c r="E812" s="851">
        <v>0</v>
      </c>
      <c r="F812" s="851">
        <v>0</v>
      </c>
      <c r="G812" s="851">
        <v>0</v>
      </c>
      <c r="H812" s="851">
        <v>6044579.0199999996</v>
      </c>
      <c r="I812" s="851">
        <v>0</v>
      </c>
      <c r="J812" s="851">
        <v>6044579.0199999996</v>
      </c>
    </row>
    <row r="813" spans="1:10" x14ac:dyDescent="0.2">
      <c r="A813" s="850" t="s">
        <v>1688</v>
      </c>
      <c r="B813" s="851">
        <v>92.51</v>
      </c>
      <c r="C813" s="851">
        <v>0</v>
      </c>
      <c r="D813" s="851">
        <v>0</v>
      </c>
      <c r="E813" s="851">
        <v>0</v>
      </c>
      <c r="F813" s="851">
        <v>0</v>
      </c>
      <c r="G813" s="851">
        <v>0</v>
      </c>
      <c r="H813" s="851">
        <v>92.51</v>
      </c>
      <c r="I813" s="851">
        <v>0</v>
      </c>
      <c r="J813" s="851">
        <v>92.51</v>
      </c>
    </row>
    <row r="814" spans="1:10" x14ac:dyDescent="0.2">
      <c r="A814" s="850" t="s">
        <v>1689</v>
      </c>
      <c r="B814" s="851">
        <v>69759.7</v>
      </c>
      <c r="C814" s="851">
        <v>0</v>
      </c>
      <c r="D814" s="851">
        <v>0</v>
      </c>
      <c r="E814" s="851">
        <v>0</v>
      </c>
      <c r="F814" s="851">
        <v>0</v>
      </c>
      <c r="G814" s="851">
        <v>0</v>
      </c>
      <c r="H814" s="851">
        <v>69759.7</v>
      </c>
      <c r="I814" s="851">
        <v>0</v>
      </c>
      <c r="J814" s="851">
        <v>69759.7</v>
      </c>
    </row>
    <row r="815" spans="1:10" x14ac:dyDescent="0.2">
      <c r="A815" s="850" t="s">
        <v>1690</v>
      </c>
      <c r="B815" s="851">
        <v>0</v>
      </c>
      <c r="C815" s="851">
        <v>0</v>
      </c>
      <c r="D815" s="851">
        <v>0</v>
      </c>
      <c r="E815" s="851">
        <v>0</v>
      </c>
      <c r="F815" s="851">
        <v>0</v>
      </c>
      <c r="G815" s="851">
        <v>0</v>
      </c>
      <c r="H815" s="851">
        <v>0</v>
      </c>
      <c r="I815" s="851">
        <v>0</v>
      </c>
      <c r="J815" s="851">
        <v>0</v>
      </c>
    </row>
    <row r="816" spans="1:10" x14ac:dyDescent="0.2">
      <c r="A816" s="850" t="s">
        <v>1691</v>
      </c>
      <c r="B816" s="851">
        <v>39150211</v>
      </c>
      <c r="C816" s="851">
        <v>0</v>
      </c>
      <c r="D816" s="851">
        <v>0</v>
      </c>
      <c r="E816" s="851">
        <v>0</v>
      </c>
      <c r="F816" s="851">
        <v>0</v>
      </c>
      <c r="G816" s="851">
        <v>0</v>
      </c>
      <c r="H816" s="851">
        <v>39150211</v>
      </c>
      <c r="I816" s="851">
        <v>42488844</v>
      </c>
      <c r="J816" s="851">
        <v>81639055</v>
      </c>
    </row>
    <row r="817" spans="1:10" x14ac:dyDescent="0.2">
      <c r="A817" s="850" t="s">
        <v>1692</v>
      </c>
      <c r="B817" s="851">
        <v>26001237.600000001</v>
      </c>
      <c r="C817" s="851">
        <v>0</v>
      </c>
      <c r="D817" s="851">
        <v>0</v>
      </c>
      <c r="E817" s="851">
        <v>0</v>
      </c>
      <c r="F817" s="851">
        <v>0</v>
      </c>
      <c r="G817" s="851">
        <v>0</v>
      </c>
      <c r="H817" s="851">
        <v>26001237.600000001</v>
      </c>
      <c r="I817" s="851">
        <v>26001237.600000001</v>
      </c>
      <c r="J817" s="851">
        <v>52002475.200000003</v>
      </c>
    </row>
    <row r="818" spans="1:10" x14ac:dyDescent="0.2">
      <c r="A818" s="850" t="s">
        <v>1693</v>
      </c>
      <c r="B818" s="851">
        <v>0</v>
      </c>
      <c r="C818" s="851">
        <v>0</v>
      </c>
      <c r="D818" s="851">
        <v>0</v>
      </c>
      <c r="E818" s="851">
        <v>0</v>
      </c>
      <c r="F818" s="851">
        <v>0</v>
      </c>
      <c r="G818" s="851">
        <v>0</v>
      </c>
      <c r="H818" s="851">
        <v>0</v>
      </c>
      <c r="I818" s="851">
        <v>33590.47</v>
      </c>
      <c r="J818" s="851">
        <v>33590.47</v>
      </c>
    </row>
    <row r="819" spans="1:10" x14ac:dyDescent="0.2">
      <c r="A819" s="850" t="s">
        <v>1694</v>
      </c>
      <c r="B819" s="851">
        <v>229981847</v>
      </c>
      <c r="C819" s="851">
        <v>0</v>
      </c>
      <c r="D819" s="851">
        <v>0</v>
      </c>
      <c r="E819" s="851">
        <v>0</v>
      </c>
      <c r="F819" s="851">
        <v>0</v>
      </c>
      <c r="G819" s="851">
        <v>0</v>
      </c>
      <c r="H819" s="851">
        <v>229981847</v>
      </c>
      <c r="I819" s="851">
        <v>1427484</v>
      </c>
      <c r="J819" s="851">
        <v>231409331</v>
      </c>
    </row>
    <row r="820" spans="1:10" x14ac:dyDescent="0.2">
      <c r="A820" s="850" t="s">
        <v>1695</v>
      </c>
      <c r="B820" s="851">
        <v>8592628</v>
      </c>
      <c r="C820" s="851">
        <v>0</v>
      </c>
      <c r="D820" s="851">
        <v>0</v>
      </c>
      <c r="E820" s="851">
        <v>0</v>
      </c>
      <c r="F820" s="851">
        <v>0</v>
      </c>
      <c r="G820" s="851">
        <v>0</v>
      </c>
      <c r="H820" s="851">
        <v>8592628</v>
      </c>
      <c r="I820" s="851">
        <v>0</v>
      </c>
      <c r="J820" s="851">
        <v>8592628</v>
      </c>
    </row>
    <row r="821" spans="1:10" x14ac:dyDescent="0.2">
      <c r="A821" s="850" t="s">
        <v>1696</v>
      </c>
      <c r="B821" s="851">
        <v>167962.92</v>
      </c>
      <c r="C821" s="851">
        <v>0</v>
      </c>
      <c r="D821" s="851">
        <v>0</v>
      </c>
      <c r="E821" s="851">
        <v>0</v>
      </c>
      <c r="F821" s="851">
        <v>0</v>
      </c>
      <c r="G821" s="851">
        <v>0</v>
      </c>
      <c r="H821" s="851">
        <v>167962.92</v>
      </c>
      <c r="I821" s="851">
        <v>56052.39</v>
      </c>
      <c r="J821" s="851">
        <v>224015.31</v>
      </c>
    </row>
    <row r="822" spans="1:10" x14ac:dyDescent="0.2">
      <c r="A822" s="850" t="s">
        <v>1697</v>
      </c>
      <c r="B822" s="851">
        <v>0</v>
      </c>
      <c r="C822" s="851">
        <v>0</v>
      </c>
      <c r="D822" s="851">
        <v>0</v>
      </c>
      <c r="E822" s="851">
        <v>0</v>
      </c>
      <c r="F822" s="851">
        <v>0</v>
      </c>
      <c r="G822" s="851">
        <v>0</v>
      </c>
      <c r="H822" s="851">
        <v>0</v>
      </c>
      <c r="I822" s="851">
        <v>0</v>
      </c>
      <c r="J822" s="851">
        <v>0</v>
      </c>
    </row>
    <row r="823" spans="1:10" x14ac:dyDescent="0.2">
      <c r="A823" s="853" t="s">
        <v>1024</v>
      </c>
      <c r="B823" s="853">
        <v>356457321.13999999</v>
      </c>
      <c r="C823" s="853">
        <v>0</v>
      </c>
      <c r="D823" s="853">
        <v>0</v>
      </c>
      <c r="E823" s="853">
        <v>0</v>
      </c>
      <c r="F823" s="853">
        <v>0</v>
      </c>
      <c r="G823" s="853">
        <v>0</v>
      </c>
      <c r="H823" s="853">
        <v>356457321.13999999</v>
      </c>
      <c r="I823" s="853">
        <v>70007208.459999993</v>
      </c>
      <c r="J823" s="853">
        <v>426464529.60000002</v>
      </c>
    </row>
    <row r="824" spans="1:10" x14ac:dyDescent="0.2">
      <c r="A824" s="853" t="s">
        <v>1025</v>
      </c>
      <c r="B824" s="853">
        <v>0</v>
      </c>
      <c r="C824" s="853">
        <v>0</v>
      </c>
      <c r="D824" s="853">
        <v>0</v>
      </c>
      <c r="E824" s="853">
        <v>0</v>
      </c>
      <c r="F824" s="853">
        <v>0</v>
      </c>
      <c r="G824" s="853">
        <v>0</v>
      </c>
      <c r="H824" s="853">
        <v>0</v>
      </c>
      <c r="I824" s="853">
        <v>0</v>
      </c>
      <c r="J824" s="853">
        <v>0</v>
      </c>
    </row>
    <row r="825" spans="1:10" x14ac:dyDescent="0.2">
      <c r="A825" s="854" t="s">
        <v>1698</v>
      </c>
      <c r="B825" s="854">
        <v>1018152521.89</v>
      </c>
      <c r="C825" s="854">
        <v>0</v>
      </c>
      <c r="D825" s="854">
        <v>0</v>
      </c>
      <c r="E825" s="854">
        <v>0</v>
      </c>
      <c r="F825" s="854">
        <v>0</v>
      </c>
      <c r="G825" s="854">
        <v>0</v>
      </c>
      <c r="H825" s="854">
        <v>1018152521.89</v>
      </c>
      <c r="I825" s="854">
        <v>99400536.920000002</v>
      </c>
      <c r="J825" s="854">
        <v>1117553058.8099999</v>
      </c>
    </row>
    <row r="826" spans="1:10" x14ac:dyDescent="0.2">
      <c r="A826" s="855" t="s">
        <v>1699</v>
      </c>
      <c r="B826" s="1116"/>
      <c r="C826" s="1117"/>
      <c r="D826" s="1117"/>
      <c r="E826" s="1117"/>
      <c r="F826" s="1117"/>
      <c r="G826" s="1117"/>
      <c r="H826" s="1117"/>
      <c r="I826" s="1117"/>
      <c r="J826" s="1115"/>
    </row>
    <row r="827" spans="1:10" x14ac:dyDescent="0.2">
      <c r="A827" s="850" t="s">
        <v>1700</v>
      </c>
      <c r="B827" s="851">
        <v>6820904183.3800001</v>
      </c>
      <c r="C827" s="851">
        <v>0</v>
      </c>
      <c r="D827" s="851">
        <v>0</v>
      </c>
      <c r="E827" s="851">
        <v>0</v>
      </c>
      <c r="F827" s="851">
        <v>0</v>
      </c>
      <c r="G827" s="851">
        <v>0</v>
      </c>
      <c r="H827" s="851">
        <v>6820904183.3800001</v>
      </c>
      <c r="I827" s="851">
        <v>0</v>
      </c>
      <c r="J827" s="852">
        <v>6820904183.3800001</v>
      </c>
    </row>
    <row r="828" spans="1:10" x14ac:dyDescent="0.2">
      <c r="A828" s="850" t="s">
        <v>1701</v>
      </c>
      <c r="B828" s="851">
        <v>112961620.03</v>
      </c>
      <c r="C828" s="851">
        <v>0</v>
      </c>
      <c r="D828" s="851">
        <v>0</v>
      </c>
      <c r="E828" s="851">
        <v>0</v>
      </c>
      <c r="F828" s="851">
        <v>0</v>
      </c>
      <c r="G828" s="851">
        <v>0</v>
      </c>
      <c r="H828" s="851">
        <v>112961620.03</v>
      </c>
      <c r="I828" s="851">
        <v>0</v>
      </c>
      <c r="J828" s="851">
        <v>112961620.03</v>
      </c>
    </row>
    <row r="829" spans="1:10" x14ac:dyDescent="0.2">
      <c r="A829" s="853" t="s">
        <v>1022</v>
      </c>
      <c r="B829" s="853">
        <v>6933865803.4099998</v>
      </c>
      <c r="C829" s="853">
        <v>0</v>
      </c>
      <c r="D829" s="853">
        <v>0</v>
      </c>
      <c r="E829" s="853">
        <v>0</v>
      </c>
      <c r="F829" s="853">
        <v>0</v>
      </c>
      <c r="G829" s="853">
        <v>0</v>
      </c>
      <c r="H829" s="853">
        <v>6933865803.4099998</v>
      </c>
      <c r="I829" s="853">
        <v>0</v>
      </c>
      <c r="J829" s="853">
        <v>6933865803.4099998</v>
      </c>
    </row>
    <row r="830" spans="1:10" x14ac:dyDescent="0.2">
      <c r="A830" s="853" t="s">
        <v>1023</v>
      </c>
      <c r="B830" s="853">
        <v>0</v>
      </c>
      <c r="C830" s="853">
        <v>0</v>
      </c>
      <c r="D830" s="853">
        <v>0</v>
      </c>
      <c r="E830" s="853">
        <v>0</v>
      </c>
      <c r="F830" s="853">
        <v>0</v>
      </c>
      <c r="G830" s="853">
        <v>0</v>
      </c>
      <c r="H830" s="853">
        <v>0</v>
      </c>
      <c r="I830" s="853">
        <v>0</v>
      </c>
      <c r="J830" s="853">
        <v>0</v>
      </c>
    </row>
    <row r="831" spans="1:10" x14ac:dyDescent="0.2">
      <c r="A831" s="853" t="s">
        <v>1024</v>
      </c>
      <c r="B831" s="853">
        <v>0</v>
      </c>
      <c r="C831" s="853">
        <v>0</v>
      </c>
      <c r="D831" s="853">
        <v>0</v>
      </c>
      <c r="E831" s="853">
        <v>0</v>
      </c>
      <c r="F831" s="853">
        <v>0</v>
      </c>
      <c r="G831" s="853">
        <v>0</v>
      </c>
      <c r="H831" s="853">
        <v>0</v>
      </c>
      <c r="I831" s="853">
        <v>0</v>
      </c>
      <c r="J831" s="853">
        <v>0</v>
      </c>
    </row>
    <row r="832" spans="1:10" x14ac:dyDescent="0.2">
      <c r="A832" s="853" t="s">
        <v>1025</v>
      </c>
      <c r="B832" s="853">
        <v>0</v>
      </c>
      <c r="C832" s="853">
        <v>0</v>
      </c>
      <c r="D832" s="853">
        <v>0</v>
      </c>
      <c r="E832" s="853">
        <v>0</v>
      </c>
      <c r="F832" s="853">
        <v>0</v>
      </c>
      <c r="G832" s="853">
        <v>0</v>
      </c>
      <c r="H832" s="853">
        <v>0</v>
      </c>
      <c r="I832" s="853">
        <v>0</v>
      </c>
      <c r="J832" s="853">
        <v>0</v>
      </c>
    </row>
    <row r="833" spans="1:10" x14ac:dyDescent="0.2">
      <c r="A833" s="854" t="s">
        <v>1702</v>
      </c>
      <c r="B833" s="854">
        <v>6933865803.4099998</v>
      </c>
      <c r="C833" s="854">
        <v>0</v>
      </c>
      <c r="D833" s="854">
        <v>0</v>
      </c>
      <c r="E833" s="854">
        <v>0</v>
      </c>
      <c r="F833" s="854">
        <v>0</v>
      </c>
      <c r="G833" s="854">
        <v>0</v>
      </c>
      <c r="H833" s="854">
        <v>6933865803.4099998</v>
      </c>
      <c r="I833" s="854">
        <v>0</v>
      </c>
      <c r="J833" s="854">
        <v>6933865803.4099998</v>
      </c>
    </row>
    <row r="836" spans="1:10" x14ac:dyDescent="0.2">
      <c r="A836" s="853" t="s">
        <v>1703</v>
      </c>
      <c r="B836" s="853">
        <v>25087101346.369999</v>
      </c>
      <c r="C836" s="853">
        <v>0</v>
      </c>
      <c r="D836" s="853">
        <v>1313820000</v>
      </c>
      <c r="E836" s="853">
        <v>310233175.06999999</v>
      </c>
      <c r="F836" s="853">
        <v>19972531.129999999</v>
      </c>
      <c r="G836" s="853">
        <v>0</v>
      </c>
      <c r="H836" s="853">
        <v>23443075640.169998</v>
      </c>
      <c r="I836" s="853">
        <v>1490649787.8699999</v>
      </c>
      <c r="J836" s="853">
        <v>24933725428.040001</v>
      </c>
    </row>
    <row r="837" spans="1:10" x14ac:dyDescent="0.2">
      <c r="A837" s="853" t="s">
        <v>1704</v>
      </c>
      <c r="B837" s="853">
        <v>515175288.54000002</v>
      </c>
      <c r="C837" s="853">
        <v>0</v>
      </c>
      <c r="D837" s="853">
        <v>0</v>
      </c>
      <c r="E837" s="853">
        <v>129515960.94</v>
      </c>
      <c r="F837" s="853">
        <v>0</v>
      </c>
      <c r="G837" s="853">
        <v>0</v>
      </c>
      <c r="H837" s="853">
        <v>385659327.60000002</v>
      </c>
      <c r="I837" s="853">
        <v>71846845.650000006</v>
      </c>
      <c r="J837" s="853">
        <v>457506173.25</v>
      </c>
    </row>
    <row r="838" spans="1:10" x14ac:dyDescent="0.2">
      <c r="A838" s="853" t="s">
        <v>1705</v>
      </c>
      <c r="B838" s="853">
        <v>356457321.13999999</v>
      </c>
      <c r="C838" s="853">
        <v>0</v>
      </c>
      <c r="D838" s="853">
        <v>0</v>
      </c>
      <c r="E838" s="853">
        <v>0</v>
      </c>
      <c r="F838" s="853">
        <v>0</v>
      </c>
      <c r="G838" s="853">
        <v>0</v>
      </c>
      <c r="H838" s="853">
        <v>356457321.13999999</v>
      </c>
      <c r="I838" s="853">
        <v>70007208.459999993</v>
      </c>
      <c r="J838" s="853">
        <v>426464529.60000002</v>
      </c>
    </row>
    <row r="839" spans="1:10" x14ac:dyDescent="0.2">
      <c r="A839" s="853" t="s">
        <v>1706</v>
      </c>
      <c r="B839" s="853">
        <v>2722631858.3899999</v>
      </c>
      <c r="C839" s="853">
        <v>0</v>
      </c>
      <c r="D839" s="853">
        <v>104091000</v>
      </c>
      <c r="E839" s="853">
        <v>11554063.52</v>
      </c>
      <c r="F839" s="853">
        <v>37724.71</v>
      </c>
      <c r="G839" s="853">
        <v>0</v>
      </c>
      <c r="H839" s="853">
        <v>2606949070.1599998</v>
      </c>
      <c r="I839" s="853">
        <v>294723997.68000001</v>
      </c>
      <c r="J839" s="853">
        <v>2901673067.8400002</v>
      </c>
    </row>
    <row r="840" spans="1:10" x14ac:dyDescent="0.2">
      <c r="A840" s="854" t="s">
        <v>1707</v>
      </c>
      <c r="B840" s="854">
        <v>28681365814.439999</v>
      </c>
      <c r="C840" s="854">
        <v>0</v>
      </c>
      <c r="D840" s="854">
        <v>1417911000</v>
      </c>
      <c r="E840" s="854">
        <v>451303199.52999997</v>
      </c>
      <c r="F840" s="854">
        <v>20010255.84</v>
      </c>
      <c r="G840" s="854">
        <v>0</v>
      </c>
      <c r="H840" s="854">
        <v>26792141359.07</v>
      </c>
      <c r="I840" s="854">
        <v>1927227839.6600001</v>
      </c>
      <c r="J840" s="854">
        <v>28719369198.73</v>
      </c>
    </row>
  </sheetData>
  <mergeCells count="46">
    <mergeCell ref="B797:J797"/>
    <mergeCell ref="A798:J798"/>
    <mergeCell ref="B799:J799"/>
    <mergeCell ref="B826:J826"/>
    <mergeCell ref="B637:J637"/>
    <mergeCell ref="B660:J660"/>
    <mergeCell ref="B700:J700"/>
    <mergeCell ref="B736:J736"/>
    <mergeCell ref="B752:J752"/>
    <mergeCell ref="B784:J784"/>
    <mergeCell ref="B617:J617"/>
    <mergeCell ref="B437:J437"/>
    <mergeCell ref="B457:J457"/>
    <mergeCell ref="B476:J476"/>
    <mergeCell ref="A477:J477"/>
    <mergeCell ref="B478:J478"/>
    <mergeCell ref="B519:J519"/>
    <mergeCell ref="B544:J544"/>
    <mergeCell ref="B561:J561"/>
    <mergeCell ref="B571:J571"/>
    <mergeCell ref="A581:J581"/>
    <mergeCell ref="B582:J582"/>
    <mergeCell ref="B423:J423"/>
    <mergeCell ref="B143:J143"/>
    <mergeCell ref="B194:J194"/>
    <mergeCell ref="B222:J222"/>
    <mergeCell ref="B308:J308"/>
    <mergeCell ref="B309:J309"/>
    <mergeCell ref="B325:J325"/>
    <mergeCell ref="B349:J349"/>
    <mergeCell ref="A364:J364"/>
    <mergeCell ref="B365:J365"/>
    <mergeCell ref="B383:J383"/>
    <mergeCell ref="B406:J406"/>
    <mergeCell ref="B142:J142"/>
    <mergeCell ref="B3:J3"/>
    <mergeCell ref="A4:J4"/>
    <mergeCell ref="B5:J5"/>
    <mergeCell ref="B12:J12"/>
    <mergeCell ref="B25:J25"/>
    <mergeCell ref="B32:J32"/>
    <mergeCell ref="B39:J39"/>
    <mergeCell ref="B46:J46"/>
    <mergeCell ref="B53:J53"/>
    <mergeCell ref="B82:J82"/>
    <mergeCell ref="B125:J125"/>
  </mergeCells>
  <pageMargins left="0.7" right="0.7" top="0.78740157499999996" bottom="0.78740157499999996" header="0.3" footer="0.3"/>
  <pageSetup paperSize="9" scale="34" orientation="portrait" r:id="rId1"/>
  <rowBreaks count="5" manualBreakCount="5">
    <brk id="142" max="16383" man="1"/>
    <brk id="308" max="16383" man="1"/>
    <brk id="476" max="16383" man="1"/>
    <brk id="637" max="16383" man="1"/>
    <brk id="798" max="16383" man="1"/>
  </rowBreaks>
  <customProperties>
    <customPr name="_pios_id" r:id="rId2"/>
  </customPropertie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3FE75-8824-4816-9FB5-5E7884B66E09}">
  <sheetPr codeName="Tabelle21"/>
  <dimension ref="A1:G31"/>
  <sheetViews>
    <sheetView showGridLines="0" workbookViewId="0"/>
  </sheetViews>
  <sheetFormatPr baseColWidth="10" defaultRowHeight="12.75" x14ac:dyDescent="0.2"/>
  <cols>
    <col min="1" max="1" width="44.125" style="856" bestFit="1" customWidth="1"/>
    <col min="2" max="4" width="13.625" style="856" customWidth="1"/>
    <col min="5" max="5" width="14.75" style="856" customWidth="1"/>
    <col min="6" max="7" width="13.625" style="856" customWidth="1"/>
    <col min="8" max="16384" width="11" style="856"/>
  </cols>
  <sheetData>
    <row r="1" spans="1:7" x14ac:dyDescent="0.2">
      <c r="A1" s="856" t="s">
        <v>1894</v>
      </c>
    </row>
    <row r="2" spans="1:7" ht="51" x14ac:dyDescent="0.2">
      <c r="A2" s="870" t="s">
        <v>1709</v>
      </c>
      <c r="B2" s="869" t="s">
        <v>1710</v>
      </c>
      <c r="C2" s="869" t="s">
        <v>1711</v>
      </c>
      <c r="D2" s="869" t="s">
        <v>1712</v>
      </c>
      <c r="E2" s="869" t="s">
        <v>1713</v>
      </c>
      <c r="F2" s="869" t="s">
        <v>1714</v>
      </c>
      <c r="G2" s="869" t="s">
        <v>1715</v>
      </c>
    </row>
    <row r="3" spans="1:7" ht="15" customHeight="1" x14ac:dyDescent="0.2">
      <c r="A3" s="856" t="s">
        <v>1716</v>
      </c>
      <c r="B3" s="857">
        <v>6.7910000000000004</v>
      </c>
      <c r="C3" s="857">
        <v>0.309</v>
      </c>
      <c r="D3" s="857">
        <v>3.6999999999999998E-2</v>
      </c>
      <c r="E3" s="857"/>
      <c r="F3" s="857">
        <v>0.40699999999999997</v>
      </c>
      <c r="G3" s="857">
        <v>6.0380000000000003</v>
      </c>
    </row>
    <row r="4" spans="1:7" ht="15" customHeight="1" x14ac:dyDescent="0.2">
      <c r="A4" s="856" t="s">
        <v>1717</v>
      </c>
      <c r="B4" s="857">
        <v>0</v>
      </c>
      <c r="C4" s="857">
        <v>0</v>
      </c>
      <c r="D4" s="857">
        <v>0</v>
      </c>
      <c r="E4" s="857">
        <v>0.5</v>
      </c>
      <c r="F4" s="857">
        <v>0</v>
      </c>
      <c r="G4" s="857">
        <v>0</v>
      </c>
    </row>
    <row r="5" spans="1:7" ht="15" customHeight="1" x14ac:dyDescent="0.2">
      <c r="A5" s="856" t="s">
        <v>1718</v>
      </c>
      <c r="B5" s="857">
        <v>17.341000000000005</v>
      </c>
      <c r="C5" s="857">
        <v>6.3148263099999999</v>
      </c>
      <c r="D5" s="857">
        <v>4.3887788299999997</v>
      </c>
      <c r="E5" s="857">
        <v>1.5</v>
      </c>
      <c r="F5" s="857">
        <v>0.85599999999999998</v>
      </c>
      <c r="G5" s="857">
        <v>5.7813555899999995</v>
      </c>
    </row>
    <row r="6" spans="1:7" ht="15" customHeight="1" x14ac:dyDescent="0.2">
      <c r="A6" s="856" t="s">
        <v>1719</v>
      </c>
      <c r="B6" s="857">
        <v>0.14099999999999999</v>
      </c>
      <c r="C6" s="857">
        <v>0</v>
      </c>
      <c r="D6" s="857">
        <v>0</v>
      </c>
      <c r="E6" s="857"/>
      <c r="F6" s="857">
        <v>0</v>
      </c>
      <c r="G6" s="857">
        <v>0.14099999999999999</v>
      </c>
    </row>
    <row r="7" spans="1:7" ht="15" customHeight="1" x14ac:dyDescent="0.2">
      <c r="A7" s="858" t="s">
        <v>44</v>
      </c>
      <c r="B7" s="859">
        <v>9.4177457000000011</v>
      </c>
      <c r="C7" s="859">
        <v>2.1890000000000001</v>
      </c>
      <c r="D7" s="859">
        <v>6.6749840000000005E-2</v>
      </c>
      <c r="E7" s="860">
        <v>0.5</v>
      </c>
      <c r="F7" s="859">
        <v>0</v>
      </c>
      <c r="G7" s="859">
        <v>7.1619958600000002</v>
      </c>
    </row>
    <row r="8" spans="1:7" ht="15" customHeight="1" x14ac:dyDescent="0.2">
      <c r="A8" s="861" t="s">
        <v>342</v>
      </c>
      <c r="B8" s="862">
        <v>33.690745700000008</v>
      </c>
      <c r="C8" s="862">
        <v>8.8128263100000002</v>
      </c>
      <c r="D8" s="862">
        <v>4.4925286699999996</v>
      </c>
      <c r="E8" s="862"/>
      <c r="F8" s="862">
        <v>1.2629999999999999</v>
      </c>
      <c r="G8" s="862">
        <v>19.12235145</v>
      </c>
    </row>
    <row r="9" spans="1:7" ht="15" customHeight="1" x14ac:dyDescent="0.2">
      <c r="A9" s="1021"/>
      <c r="B9" s="1022"/>
      <c r="C9" s="1022"/>
      <c r="D9" s="1022"/>
      <c r="E9" s="1022"/>
      <c r="F9" s="1022"/>
      <c r="G9" s="1022"/>
    </row>
    <row r="11" spans="1:7" x14ac:dyDescent="0.2">
      <c r="A11" s="856" t="s">
        <v>1895</v>
      </c>
    </row>
    <row r="12" spans="1:7" ht="59.25" customHeight="1" x14ac:dyDescent="0.2">
      <c r="A12" s="868" t="s">
        <v>27</v>
      </c>
      <c r="B12" s="869" t="s">
        <v>1710</v>
      </c>
      <c r="C12" s="869" t="s">
        <v>1711</v>
      </c>
      <c r="D12" s="869" t="s">
        <v>1712</v>
      </c>
      <c r="E12" s="869" t="s">
        <v>1720</v>
      </c>
      <c r="F12" s="869" t="s">
        <v>1714</v>
      </c>
      <c r="G12" s="869" t="s">
        <v>1715</v>
      </c>
    </row>
    <row r="13" spans="1:7" ht="15" customHeight="1" x14ac:dyDescent="0.2">
      <c r="A13" s="856" t="s">
        <v>494</v>
      </c>
      <c r="B13" s="863">
        <v>0.21000000000000002</v>
      </c>
      <c r="C13" s="863">
        <v>0.21000000000000002</v>
      </c>
      <c r="D13" s="863"/>
      <c r="E13" s="864"/>
      <c r="F13" s="863"/>
      <c r="G13" s="863"/>
    </row>
    <row r="14" spans="1:7" ht="15" customHeight="1" x14ac:dyDescent="0.2">
      <c r="A14" s="856" t="s">
        <v>1721</v>
      </c>
      <c r="B14" s="863">
        <v>0.255</v>
      </c>
      <c r="C14" s="863">
        <v>0.04</v>
      </c>
      <c r="D14" s="863"/>
      <c r="E14" s="864"/>
      <c r="F14" s="863">
        <v>0.215</v>
      </c>
      <c r="G14" s="863"/>
    </row>
    <row r="15" spans="1:7" ht="15" customHeight="1" x14ac:dyDescent="0.2">
      <c r="A15" s="856" t="s">
        <v>496</v>
      </c>
      <c r="B15" s="863">
        <v>1.214</v>
      </c>
      <c r="C15" s="863">
        <v>0.28599999999999998</v>
      </c>
      <c r="D15" s="863">
        <v>3.6999999999999998E-2</v>
      </c>
      <c r="E15" s="857"/>
      <c r="F15" s="863">
        <v>0.40699999999999997</v>
      </c>
      <c r="G15" s="863">
        <v>0.48399999999999999</v>
      </c>
    </row>
    <row r="16" spans="1:7" ht="15" customHeight="1" x14ac:dyDescent="0.2">
      <c r="A16" s="856" t="s">
        <v>497</v>
      </c>
      <c r="B16" s="863">
        <v>4.5519999999999996</v>
      </c>
      <c r="C16" s="863"/>
      <c r="D16" s="863">
        <v>3.7250000000000001</v>
      </c>
      <c r="E16" s="864">
        <v>1.5</v>
      </c>
      <c r="F16" s="863">
        <v>0.64100000000000001</v>
      </c>
      <c r="G16" s="863">
        <v>0.186</v>
      </c>
    </row>
    <row r="17" spans="1:7" ht="15" customHeight="1" x14ac:dyDescent="0.2">
      <c r="A17" s="856" t="s">
        <v>498</v>
      </c>
      <c r="B17" s="863">
        <v>0.21299999999999999</v>
      </c>
      <c r="C17" s="863"/>
      <c r="D17" s="863"/>
      <c r="E17" s="857"/>
      <c r="F17" s="863"/>
      <c r="G17" s="863">
        <v>0.21299999999999999</v>
      </c>
    </row>
    <row r="18" spans="1:7" ht="15" customHeight="1" x14ac:dyDescent="0.2">
      <c r="A18" s="856" t="s">
        <v>499</v>
      </c>
      <c r="B18" s="863">
        <v>5.2999999999999999E-2</v>
      </c>
      <c r="C18" s="863"/>
      <c r="D18" s="863"/>
      <c r="E18" s="857"/>
      <c r="F18" s="863"/>
      <c r="G18" s="863">
        <v>5.2999999999999999E-2</v>
      </c>
    </row>
    <row r="19" spans="1:7" ht="15" customHeight="1" x14ac:dyDescent="0.2">
      <c r="A19" s="856" t="s">
        <v>1009</v>
      </c>
      <c r="B19" s="863">
        <v>4.7E-2</v>
      </c>
      <c r="C19" s="863">
        <v>4.7E-2</v>
      </c>
      <c r="D19" s="863"/>
      <c r="E19" s="857"/>
      <c r="F19" s="863"/>
      <c r="G19" s="863"/>
    </row>
    <row r="20" spans="1:7" ht="15" customHeight="1" x14ac:dyDescent="0.2">
      <c r="A20" s="856" t="s">
        <v>502</v>
      </c>
      <c r="B20" s="863">
        <v>0.9327456999999999</v>
      </c>
      <c r="C20" s="863"/>
      <c r="D20" s="863">
        <v>6.6749840000000005E-2</v>
      </c>
      <c r="E20" s="857"/>
      <c r="F20" s="863"/>
      <c r="G20" s="863">
        <v>0.86599585999999995</v>
      </c>
    </row>
    <row r="21" spans="1:7" ht="15" customHeight="1" x14ac:dyDescent="0.2">
      <c r="A21" s="856" t="s">
        <v>124</v>
      </c>
      <c r="B21" s="863">
        <v>12.304</v>
      </c>
      <c r="C21" s="863">
        <v>6.1078263100000001</v>
      </c>
      <c r="D21" s="863">
        <v>0.66377882999999993</v>
      </c>
      <c r="E21" s="857"/>
      <c r="F21" s="863"/>
      <c r="G21" s="863">
        <v>5.5323555899999999</v>
      </c>
    </row>
    <row r="22" spans="1:7" ht="15" customHeight="1" x14ac:dyDescent="0.2">
      <c r="A22" s="856" t="s">
        <v>626</v>
      </c>
      <c r="B22" s="863">
        <v>1.8859999999999999</v>
      </c>
      <c r="C22" s="863"/>
      <c r="D22" s="863"/>
      <c r="E22" s="857"/>
      <c r="F22" s="863"/>
      <c r="G22" s="863">
        <v>1.8859999999999999</v>
      </c>
    </row>
    <row r="23" spans="1:7" ht="15" customHeight="1" x14ac:dyDescent="0.2">
      <c r="A23" s="856" t="s">
        <v>1722</v>
      </c>
      <c r="B23" s="863">
        <v>0.14000000000000001</v>
      </c>
      <c r="C23" s="863"/>
      <c r="D23" s="863"/>
      <c r="E23" s="857"/>
      <c r="F23" s="863"/>
      <c r="G23" s="863">
        <v>0.14000000000000001</v>
      </c>
    </row>
    <row r="24" spans="1:7" ht="15" customHeight="1" x14ac:dyDescent="0.2">
      <c r="A24" s="856" t="s">
        <v>51</v>
      </c>
      <c r="B24" s="863">
        <v>0.1</v>
      </c>
      <c r="C24" s="863">
        <v>1.6E-2</v>
      </c>
      <c r="D24" s="863"/>
      <c r="E24" s="857"/>
      <c r="F24" s="863"/>
      <c r="G24" s="863">
        <v>8.4000000000000005E-2</v>
      </c>
    </row>
    <row r="25" spans="1:7" ht="15" customHeight="1" x14ac:dyDescent="0.2">
      <c r="A25" s="856" t="s">
        <v>504</v>
      </c>
      <c r="B25" s="863">
        <v>1.2E-2</v>
      </c>
      <c r="C25" s="863"/>
      <c r="D25" s="863"/>
      <c r="E25" s="857"/>
      <c r="F25" s="863"/>
      <c r="G25" s="863">
        <v>1.2E-2</v>
      </c>
    </row>
    <row r="26" spans="1:7" ht="15" customHeight="1" x14ac:dyDescent="0.2">
      <c r="A26" s="856" t="s">
        <v>506</v>
      </c>
      <c r="B26" s="863">
        <v>2.4E-2</v>
      </c>
      <c r="C26" s="863"/>
      <c r="D26" s="863"/>
      <c r="E26" s="857"/>
      <c r="F26" s="863"/>
      <c r="G26" s="863">
        <v>2.4E-2</v>
      </c>
    </row>
    <row r="27" spans="1:7" ht="15" customHeight="1" x14ac:dyDescent="0.2">
      <c r="A27" s="856" t="s">
        <v>507</v>
      </c>
      <c r="B27" s="863">
        <v>7.4999999999999997E-2</v>
      </c>
      <c r="C27" s="863">
        <v>2.3E-2</v>
      </c>
      <c r="D27" s="863"/>
      <c r="E27" s="865"/>
      <c r="F27" s="863"/>
      <c r="G27" s="863">
        <v>5.1999999999999998E-2</v>
      </c>
    </row>
    <row r="28" spans="1:7" ht="15" customHeight="1" x14ac:dyDescent="0.2">
      <c r="A28" s="856" t="s">
        <v>765</v>
      </c>
      <c r="B28" s="863">
        <v>4.024</v>
      </c>
      <c r="C28" s="863">
        <v>5.8999999999999997E-2</v>
      </c>
      <c r="D28" s="863"/>
      <c r="E28" s="865"/>
      <c r="F28" s="863"/>
      <c r="G28" s="863">
        <v>3.9649999999999999</v>
      </c>
    </row>
    <row r="29" spans="1:7" ht="15" customHeight="1" x14ac:dyDescent="0.2">
      <c r="A29" s="856" t="s">
        <v>784</v>
      </c>
      <c r="B29" s="863">
        <v>5.601</v>
      </c>
      <c r="C29" s="863"/>
      <c r="D29" s="863"/>
      <c r="E29" s="865"/>
      <c r="F29" s="863"/>
      <c r="G29" s="863">
        <v>5.601</v>
      </c>
    </row>
    <row r="30" spans="1:7" ht="15" customHeight="1" x14ac:dyDescent="0.2">
      <c r="A30" s="858" t="s">
        <v>806</v>
      </c>
      <c r="B30" s="866">
        <v>2.048</v>
      </c>
      <c r="C30" s="866">
        <v>2.024</v>
      </c>
      <c r="D30" s="866"/>
      <c r="E30" s="860">
        <v>0.5</v>
      </c>
      <c r="F30" s="866"/>
      <c r="G30" s="866">
        <v>2.4E-2</v>
      </c>
    </row>
    <row r="31" spans="1:7" ht="15" customHeight="1" x14ac:dyDescent="0.2">
      <c r="A31" s="861" t="s">
        <v>342</v>
      </c>
      <c r="B31" s="867">
        <v>33.690745700000001</v>
      </c>
      <c r="C31" s="867">
        <v>8.8128263100000002</v>
      </c>
      <c r="D31" s="867">
        <v>4.4925286699999996</v>
      </c>
      <c r="E31" s="867"/>
      <c r="F31" s="867">
        <v>1.2629999999999999</v>
      </c>
      <c r="G31" s="867">
        <v>19.12235145</v>
      </c>
    </row>
  </sheetData>
  <pageMargins left="0.7" right="0.7" top="0.78740157499999996" bottom="0.78740157499999996" header="0.3" footer="0.3"/>
  <pageSetup paperSize="9" orientation="portrait" r:id="rId1"/>
  <customProperties>
    <customPr name="_pios_id" r:id="rId2"/>
  </customPropertie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64E93-212B-4AD2-B903-656822F8F7BE}">
  <sheetPr codeName="Tabelle14">
    <pageSetUpPr fitToPage="1"/>
  </sheetPr>
  <dimension ref="A1:K252"/>
  <sheetViews>
    <sheetView showGridLines="0" zoomScaleNormal="100" workbookViewId="0"/>
  </sheetViews>
  <sheetFormatPr baseColWidth="10" defaultColWidth="10" defaultRowHeight="12.75" x14ac:dyDescent="0.2"/>
  <cols>
    <col min="1" max="1" width="39.875" style="856" customWidth="1"/>
    <col min="2" max="8" width="10" style="856" customWidth="1"/>
    <col min="9" max="9" width="11.25" style="856" customWidth="1"/>
    <col min="10" max="10" width="10" style="856" customWidth="1"/>
    <col min="11" max="11" width="11.25" style="856" customWidth="1"/>
    <col min="12" max="16384" width="10" style="856"/>
  </cols>
  <sheetData>
    <row r="1" spans="1:11" x14ac:dyDescent="0.2">
      <c r="A1" s="982" t="s">
        <v>1791</v>
      </c>
      <c r="B1" s="981"/>
      <c r="C1" s="981"/>
      <c r="D1" s="981"/>
      <c r="E1" s="981"/>
    </row>
    <row r="2" spans="1:11" x14ac:dyDescent="0.2">
      <c r="A2" s="983" t="s">
        <v>1792</v>
      </c>
    </row>
    <row r="3" spans="1:11" ht="57" customHeight="1" x14ac:dyDescent="0.2">
      <c r="A3" s="984" t="s">
        <v>1709</v>
      </c>
      <c r="B3" s="985" t="s">
        <v>1710</v>
      </c>
      <c r="C3" s="985" t="s">
        <v>1793</v>
      </c>
      <c r="D3" s="985" t="s">
        <v>1711</v>
      </c>
      <c r="E3" s="985" t="s">
        <v>1794</v>
      </c>
      <c r="F3" s="985" t="s">
        <v>1712</v>
      </c>
      <c r="G3" s="985" t="s">
        <v>1795</v>
      </c>
      <c r="H3" s="985" t="s">
        <v>1796</v>
      </c>
      <c r="I3" s="985" t="s">
        <v>1797</v>
      </c>
      <c r="J3" s="985" t="s">
        <v>1798</v>
      </c>
      <c r="K3" s="985" t="s">
        <v>1799</v>
      </c>
    </row>
    <row r="4" spans="1:11" x14ac:dyDescent="0.2">
      <c r="A4" s="856" t="s">
        <v>1716</v>
      </c>
    </row>
    <row r="5" spans="1:11" x14ac:dyDescent="0.2">
      <c r="A5" s="856" t="s">
        <v>1717</v>
      </c>
    </row>
    <row r="6" spans="1:11" x14ac:dyDescent="0.2">
      <c r="A6" s="982" t="s">
        <v>1718</v>
      </c>
      <c r="B6" s="986"/>
      <c r="C6" s="982"/>
      <c r="D6" s="982"/>
      <c r="E6" s="982"/>
      <c r="F6" s="982"/>
      <c r="G6" s="987"/>
      <c r="H6" s="988"/>
      <c r="I6" s="982"/>
      <c r="J6" s="989"/>
      <c r="K6" s="982"/>
    </row>
    <row r="7" spans="1:11" x14ac:dyDescent="0.2">
      <c r="A7" s="982" t="s">
        <v>1719</v>
      </c>
      <c r="B7" s="990"/>
      <c r="C7" s="982"/>
      <c r="D7" s="982"/>
      <c r="E7" s="982"/>
      <c r="F7" s="982"/>
      <c r="G7" s="982"/>
      <c r="H7" s="982"/>
      <c r="I7" s="982"/>
      <c r="J7" s="987"/>
      <c r="K7" s="982"/>
    </row>
    <row r="8" spans="1:11" x14ac:dyDescent="0.2">
      <c r="A8" s="856" t="s">
        <v>44</v>
      </c>
      <c r="B8" s="990">
        <v>3.4000000000000002E-2</v>
      </c>
      <c r="C8" s="989" t="s">
        <v>1800</v>
      </c>
      <c r="D8" s="982">
        <v>3.4000000000000002E-2</v>
      </c>
      <c r="E8" s="989" t="s">
        <v>1800</v>
      </c>
      <c r="F8" s="982"/>
      <c r="G8" s="982"/>
      <c r="H8" s="982"/>
      <c r="I8" s="982"/>
      <c r="J8" s="987"/>
      <c r="K8" s="982"/>
    </row>
    <row r="9" spans="1:11" x14ac:dyDescent="0.2">
      <c r="A9" s="856" t="s">
        <v>44</v>
      </c>
      <c r="B9" s="990">
        <v>1.4E-2</v>
      </c>
      <c r="C9" s="989" t="s">
        <v>1800</v>
      </c>
      <c r="D9" s="982">
        <v>1.4E-2</v>
      </c>
      <c r="E9" s="989" t="s">
        <v>1800</v>
      </c>
      <c r="F9" s="982"/>
      <c r="G9" s="982"/>
      <c r="H9" s="982"/>
      <c r="I9" s="982"/>
      <c r="J9" s="987"/>
      <c r="K9" s="982"/>
    </row>
    <row r="10" spans="1:11" x14ac:dyDescent="0.2">
      <c r="B10" s="990">
        <v>8.4000000000000005E-2</v>
      </c>
      <c r="C10" s="989" t="s">
        <v>1801</v>
      </c>
      <c r="D10" s="982">
        <v>8.4000000000000005E-2</v>
      </c>
      <c r="E10" s="989" t="s">
        <v>1801</v>
      </c>
      <c r="F10" s="982"/>
      <c r="G10" s="982"/>
      <c r="H10" s="982"/>
      <c r="I10" s="982"/>
      <c r="J10" s="987"/>
      <c r="K10" s="982"/>
    </row>
    <row r="11" spans="1:11" x14ac:dyDescent="0.2">
      <c r="A11" s="856" t="s">
        <v>44</v>
      </c>
      <c r="B11" s="990">
        <v>6.6000000000000003E-2</v>
      </c>
      <c r="C11" s="989" t="s">
        <v>1802</v>
      </c>
      <c r="D11" s="982">
        <v>6.6000000000000003E-2</v>
      </c>
      <c r="E11" s="989" t="s">
        <v>1802</v>
      </c>
      <c r="F11" s="982"/>
      <c r="G11" s="982"/>
      <c r="H11" s="982"/>
      <c r="I11" s="982"/>
      <c r="J11" s="987"/>
      <c r="K11" s="982"/>
    </row>
    <row r="12" spans="1:11" x14ac:dyDescent="0.2">
      <c r="A12" s="858" t="s">
        <v>44</v>
      </c>
      <c r="B12" s="858">
        <v>1.2E-2</v>
      </c>
      <c r="C12" s="991" t="s">
        <v>1803</v>
      </c>
      <c r="D12" s="858">
        <v>1.2E-2</v>
      </c>
      <c r="E12" s="991" t="s">
        <v>1803</v>
      </c>
      <c r="F12" s="858"/>
      <c r="G12" s="858"/>
      <c r="H12" s="858"/>
      <c r="I12" s="858"/>
      <c r="J12" s="858"/>
      <c r="K12" s="858"/>
    </row>
    <row r="13" spans="1:11" ht="15" customHeight="1" x14ac:dyDescent="0.2"/>
    <row r="14" spans="1:11" ht="15" customHeight="1" x14ac:dyDescent="0.2"/>
    <row r="15" spans="1:11" x14ac:dyDescent="0.2">
      <c r="A15" s="856" t="s">
        <v>1804</v>
      </c>
    </row>
    <row r="16" spans="1:11" x14ac:dyDescent="0.2">
      <c r="A16" s="983" t="s">
        <v>1805</v>
      </c>
    </row>
    <row r="17" spans="1:11" ht="57" customHeight="1" x14ac:dyDescent="0.2">
      <c r="A17" s="984" t="s">
        <v>1709</v>
      </c>
      <c r="B17" s="985" t="s">
        <v>1710</v>
      </c>
      <c r="C17" s="985" t="s">
        <v>1793</v>
      </c>
      <c r="D17" s="985" t="s">
        <v>1711</v>
      </c>
      <c r="E17" s="985" t="s">
        <v>1794</v>
      </c>
      <c r="F17" s="985" t="s">
        <v>1712</v>
      </c>
      <c r="G17" s="985" t="s">
        <v>1795</v>
      </c>
      <c r="H17" s="985" t="s">
        <v>1796</v>
      </c>
      <c r="I17" s="985" t="s">
        <v>1797</v>
      </c>
      <c r="J17" s="985" t="s">
        <v>1798</v>
      </c>
      <c r="K17" s="985" t="s">
        <v>1799</v>
      </c>
    </row>
    <row r="18" spans="1:11" x14ac:dyDescent="0.2">
      <c r="A18" s="856" t="s">
        <v>1716</v>
      </c>
    </row>
    <row r="19" spans="1:11" x14ac:dyDescent="0.2">
      <c r="A19" s="856" t="s">
        <v>1717</v>
      </c>
    </row>
    <row r="20" spans="1:11" x14ac:dyDescent="0.2">
      <c r="A20" s="982" t="s">
        <v>1718</v>
      </c>
      <c r="B20" s="986">
        <v>0.255</v>
      </c>
      <c r="C20" s="992">
        <v>2027</v>
      </c>
      <c r="D20" s="986">
        <v>0.04</v>
      </c>
      <c r="E20" s="982">
        <v>2027</v>
      </c>
      <c r="F20" s="982"/>
      <c r="G20" s="987"/>
      <c r="H20" s="988"/>
      <c r="I20" s="986">
        <v>0.215</v>
      </c>
      <c r="J20" s="989"/>
      <c r="K20" s="986"/>
    </row>
    <row r="21" spans="1:11" x14ac:dyDescent="0.2">
      <c r="A21" s="982" t="s">
        <v>1719</v>
      </c>
      <c r="B21" s="990"/>
      <c r="C21" s="982"/>
      <c r="D21" s="982"/>
      <c r="E21" s="982"/>
      <c r="F21" s="982"/>
      <c r="G21" s="982"/>
      <c r="H21" s="982"/>
      <c r="I21" s="982"/>
      <c r="J21" s="987"/>
      <c r="K21" s="982"/>
    </row>
    <row r="22" spans="1:11" x14ac:dyDescent="0.2">
      <c r="A22" s="858" t="s">
        <v>44</v>
      </c>
      <c r="B22" s="858"/>
      <c r="C22" s="858"/>
      <c r="D22" s="858"/>
      <c r="E22" s="858"/>
      <c r="F22" s="858"/>
      <c r="G22" s="858"/>
      <c r="H22" s="858"/>
      <c r="I22" s="858"/>
      <c r="J22" s="858"/>
      <c r="K22" s="858"/>
    </row>
    <row r="23" spans="1:11" ht="15" customHeight="1" x14ac:dyDescent="0.2"/>
    <row r="25" spans="1:11" ht="15" customHeight="1" x14ac:dyDescent="0.2">
      <c r="A25" s="856" t="s">
        <v>1806</v>
      </c>
    </row>
    <row r="26" spans="1:11" ht="15" customHeight="1" x14ac:dyDescent="0.2">
      <c r="A26" s="993" t="s">
        <v>1807</v>
      </c>
      <c r="B26" s="993"/>
      <c r="C26" s="994"/>
      <c r="D26" s="994"/>
      <c r="E26" s="994"/>
      <c r="F26" s="994"/>
      <c r="G26" s="994"/>
      <c r="H26" s="994"/>
      <c r="I26" s="994"/>
      <c r="J26" s="994"/>
      <c r="K26" s="994"/>
    </row>
    <row r="27" spans="1:11" ht="51" x14ac:dyDescent="0.2">
      <c r="A27" s="984" t="s">
        <v>1709</v>
      </c>
      <c r="B27" s="985" t="s">
        <v>1710</v>
      </c>
      <c r="C27" s="985" t="s">
        <v>1793</v>
      </c>
      <c r="D27" s="985" t="s">
        <v>1711</v>
      </c>
      <c r="E27" s="985" t="s">
        <v>1794</v>
      </c>
      <c r="F27" s="985" t="s">
        <v>1712</v>
      </c>
      <c r="G27" s="985" t="s">
        <v>1795</v>
      </c>
      <c r="H27" s="985" t="s">
        <v>1796</v>
      </c>
      <c r="I27" s="985" t="s">
        <v>1797</v>
      </c>
      <c r="J27" s="985" t="s">
        <v>1798</v>
      </c>
      <c r="K27" s="985" t="s">
        <v>1799</v>
      </c>
    </row>
    <row r="28" spans="1:11" ht="15" customHeight="1" x14ac:dyDescent="0.2">
      <c r="A28" s="995" t="s">
        <v>1716</v>
      </c>
      <c r="B28" s="856">
        <v>0.95399999999999996</v>
      </c>
      <c r="D28" s="856">
        <v>0.28599999999999998</v>
      </c>
      <c r="F28" s="856">
        <v>3.6999999999999998E-2</v>
      </c>
      <c r="H28" s="996"/>
      <c r="I28" s="856">
        <v>0.40699999999999997</v>
      </c>
      <c r="K28" s="997">
        <v>0.224</v>
      </c>
    </row>
    <row r="29" spans="1:11" x14ac:dyDescent="0.2">
      <c r="A29" s="995" t="s">
        <v>1717</v>
      </c>
      <c r="K29" s="997"/>
    </row>
    <row r="30" spans="1:11" x14ac:dyDescent="0.2">
      <c r="A30" s="995" t="s">
        <v>1718</v>
      </c>
      <c r="K30" s="997"/>
    </row>
    <row r="31" spans="1:11" x14ac:dyDescent="0.2">
      <c r="A31" s="995" t="s">
        <v>1719</v>
      </c>
      <c r="B31" s="997">
        <v>0.02</v>
      </c>
      <c r="K31" s="997">
        <v>0.02</v>
      </c>
    </row>
    <row r="32" spans="1:11" x14ac:dyDescent="0.2">
      <c r="A32" s="998" t="s">
        <v>44</v>
      </c>
      <c r="B32" s="999">
        <v>0.24</v>
      </c>
      <c r="C32" s="858"/>
      <c r="D32" s="858"/>
      <c r="E32" s="858"/>
      <c r="F32" s="858"/>
      <c r="G32" s="858"/>
      <c r="H32" s="1000"/>
      <c r="I32" s="858"/>
      <c r="J32" s="858"/>
      <c r="K32" s="999">
        <v>0.24</v>
      </c>
    </row>
    <row r="33" spans="1:11" x14ac:dyDescent="0.2">
      <c r="A33" s="995"/>
      <c r="H33" s="996"/>
    </row>
    <row r="34" spans="1:11" x14ac:dyDescent="0.2">
      <c r="A34" s="1131" t="s">
        <v>1808</v>
      </c>
      <c r="B34" s="1131"/>
      <c r="C34" s="1131"/>
      <c r="D34" s="1131"/>
      <c r="E34" s="1131"/>
      <c r="F34" s="1132"/>
      <c r="G34" s="1132"/>
      <c r="H34" s="1132"/>
      <c r="I34" s="1133" t="s">
        <v>1809</v>
      </c>
      <c r="J34" s="1133"/>
      <c r="K34" s="1134"/>
    </row>
    <row r="35" spans="1:11" x14ac:dyDescent="0.2">
      <c r="A35" s="1126" t="s">
        <v>1810</v>
      </c>
      <c r="B35" s="1123"/>
      <c r="C35" s="1123"/>
      <c r="D35" s="1123"/>
      <c r="E35" s="1123"/>
      <c r="F35" s="1123"/>
      <c r="G35" s="1123"/>
      <c r="H35" s="1123"/>
      <c r="I35" s="1143"/>
      <c r="J35" s="1143"/>
      <c r="K35" s="1143"/>
    </row>
    <row r="36" spans="1:11" x14ac:dyDescent="0.2">
      <c r="A36" s="1121" t="s">
        <v>1811</v>
      </c>
      <c r="B36" s="1122"/>
      <c r="C36" s="1122"/>
      <c r="D36" s="1122"/>
      <c r="E36" s="1122"/>
      <c r="F36" s="1123"/>
      <c r="G36" s="1123"/>
      <c r="H36" s="1123"/>
      <c r="I36" s="1143"/>
      <c r="J36" s="1143"/>
      <c r="K36" s="1143"/>
    </row>
    <row r="37" spans="1:11" s="1001" customFormat="1" ht="15" x14ac:dyDescent="0.25">
      <c r="A37" s="1151" t="s">
        <v>1812</v>
      </c>
      <c r="B37" s="1146"/>
      <c r="C37" s="1146"/>
      <c r="D37" s="1146"/>
      <c r="E37" s="1146"/>
      <c r="F37" s="1146"/>
      <c r="G37" s="1146"/>
      <c r="H37" s="1146"/>
      <c r="I37" s="1152"/>
      <c r="J37" s="1146"/>
      <c r="K37" s="1146"/>
    </row>
    <row r="38" spans="1:11" s="1001" customFormat="1" ht="15" customHeight="1" x14ac:dyDescent="0.25">
      <c r="A38" s="1121" t="s">
        <v>1811</v>
      </c>
      <c r="B38" s="1130"/>
      <c r="C38" s="1145"/>
      <c r="D38" s="1145"/>
      <c r="E38" s="1145"/>
      <c r="F38" s="1146"/>
      <c r="G38" s="1146"/>
      <c r="H38" s="1146"/>
      <c r="I38" s="1143" t="s">
        <v>1813</v>
      </c>
      <c r="J38" s="1143"/>
      <c r="K38" s="1143"/>
    </row>
    <row r="39" spans="1:11" x14ac:dyDescent="0.2">
      <c r="A39" s="1126" t="s">
        <v>1814</v>
      </c>
      <c r="B39" s="1123"/>
      <c r="C39" s="1123"/>
      <c r="D39" s="1123"/>
      <c r="E39" s="1123"/>
      <c r="F39" s="1123"/>
      <c r="G39" s="1123"/>
      <c r="H39" s="1123"/>
      <c r="I39" s="1143"/>
      <c r="J39" s="1143"/>
      <c r="K39" s="1143"/>
    </row>
    <row r="40" spans="1:11" x14ac:dyDescent="0.2">
      <c r="A40" s="1139" t="s">
        <v>1811</v>
      </c>
      <c r="B40" s="1140"/>
      <c r="C40" s="1140"/>
      <c r="D40" s="1140"/>
      <c r="E40" s="1140"/>
      <c r="F40" s="1141"/>
      <c r="G40" s="1141"/>
      <c r="H40" s="1141"/>
      <c r="I40" s="1144" t="s">
        <v>1815</v>
      </c>
      <c r="J40" s="1144"/>
      <c r="K40" s="1144"/>
    </row>
    <row r="41" spans="1:11" x14ac:dyDescent="0.2">
      <c r="A41" s="980"/>
      <c r="B41" s="981"/>
      <c r="C41" s="981"/>
      <c r="D41" s="981"/>
      <c r="E41" s="981"/>
    </row>
    <row r="42" spans="1:11" ht="15" customHeight="1" x14ac:dyDescent="0.2">
      <c r="A42" s="982" t="s">
        <v>1816</v>
      </c>
      <c r="B42" s="981"/>
      <c r="C42" s="981"/>
      <c r="D42" s="981"/>
      <c r="E42" s="981"/>
    </row>
    <row r="43" spans="1:11" x14ac:dyDescent="0.2">
      <c r="A43" s="983" t="s">
        <v>1817</v>
      </c>
    </row>
    <row r="44" spans="1:11" ht="57" customHeight="1" x14ac:dyDescent="0.2">
      <c r="A44" s="984" t="s">
        <v>1709</v>
      </c>
      <c r="B44" s="985" t="s">
        <v>1710</v>
      </c>
      <c r="C44" s="985" t="s">
        <v>1793</v>
      </c>
      <c r="D44" s="985" t="s">
        <v>1711</v>
      </c>
      <c r="E44" s="985" t="s">
        <v>1794</v>
      </c>
      <c r="F44" s="985" t="s">
        <v>1712</v>
      </c>
      <c r="G44" s="985" t="s">
        <v>1795</v>
      </c>
      <c r="H44" s="985" t="s">
        <v>1796</v>
      </c>
      <c r="I44" s="985" t="s">
        <v>1797</v>
      </c>
      <c r="J44" s="985" t="s">
        <v>1798</v>
      </c>
      <c r="K44" s="985" t="s">
        <v>1799</v>
      </c>
    </row>
    <row r="45" spans="1:11" x14ac:dyDescent="0.2">
      <c r="A45" s="856" t="s">
        <v>1716</v>
      </c>
    </row>
    <row r="46" spans="1:11" x14ac:dyDescent="0.2">
      <c r="A46" s="856" t="s">
        <v>1717</v>
      </c>
    </row>
    <row r="47" spans="1:11" x14ac:dyDescent="0.2">
      <c r="A47" s="982" t="s">
        <v>1818</v>
      </c>
      <c r="B47" s="986">
        <v>4.431</v>
      </c>
      <c r="C47" s="982">
        <v>2033</v>
      </c>
      <c r="D47" s="982">
        <v>0</v>
      </c>
      <c r="E47" s="982">
        <v>2033</v>
      </c>
      <c r="F47" s="982">
        <v>3.7250000000000001</v>
      </c>
      <c r="G47" s="987"/>
      <c r="H47" s="988">
        <v>1.4999999999999999E-2</v>
      </c>
      <c r="I47" s="982">
        <v>0.64100000000000001</v>
      </c>
      <c r="J47" s="989" t="s">
        <v>1819</v>
      </c>
      <c r="K47" s="982">
        <v>6.5000000000000002E-2</v>
      </c>
    </row>
    <row r="48" spans="1:11" x14ac:dyDescent="0.2">
      <c r="A48" s="982" t="s">
        <v>1719</v>
      </c>
      <c r="B48" s="990">
        <v>0.121</v>
      </c>
      <c r="C48" s="982"/>
      <c r="D48" s="982"/>
      <c r="E48" s="982"/>
      <c r="F48" s="982"/>
      <c r="G48" s="982"/>
      <c r="H48" s="982"/>
      <c r="I48" s="982"/>
      <c r="J48" s="987"/>
      <c r="K48" s="982">
        <v>0.121</v>
      </c>
    </row>
    <row r="49" spans="1:11" x14ac:dyDescent="0.2">
      <c r="A49" s="858" t="s">
        <v>44</v>
      </c>
      <c r="B49" s="858"/>
      <c r="C49" s="858"/>
      <c r="D49" s="858"/>
      <c r="E49" s="858"/>
      <c r="F49" s="858"/>
      <c r="G49" s="858"/>
      <c r="H49" s="858"/>
      <c r="I49" s="858"/>
      <c r="J49" s="858"/>
      <c r="K49" s="858"/>
    </row>
    <row r="50" spans="1:11" ht="15" customHeight="1" x14ac:dyDescent="0.2"/>
    <row r="51" spans="1:11" x14ac:dyDescent="0.2">
      <c r="A51" s="1131" t="s">
        <v>1808</v>
      </c>
      <c r="B51" s="1131"/>
      <c r="C51" s="1131"/>
      <c r="D51" s="1131"/>
      <c r="E51" s="1131"/>
      <c r="F51" s="1132"/>
      <c r="G51" s="1132"/>
      <c r="H51" s="1132"/>
      <c r="I51" s="1133" t="s">
        <v>1809</v>
      </c>
      <c r="J51" s="1133"/>
      <c r="K51" s="1134"/>
    </row>
    <row r="52" spans="1:11" x14ac:dyDescent="0.2">
      <c r="A52" s="1126" t="s">
        <v>1820</v>
      </c>
      <c r="B52" s="1123"/>
      <c r="C52" s="1123"/>
      <c r="D52" s="1123"/>
      <c r="E52" s="1123"/>
      <c r="F52" s="1123"/>
      <c r="G52" s="1123"/>
      <c r="H52" s="1123"/>
      <c r="I52" s="1123"/>
      <c r="J52" s="1123"/>
      <c r="K52" s="1123"/>
    </row>
    <row r="53" spans="1:11" x14ac:dyDescent="0.2">
      <c r="A53" s="1121" t="s">
        <v>1821</v>
      </c>
      <c r="B53" s="1122"/>
      <c r="C53" s="1122"/>
      <c r="D53" s="1122"/>
      <c r="E53" s="1122"/>
      <c r="F53" s="1123"/>
      <c r="G53" s="1123"/>
      <c r="H53" s="1123"/>
      <c r="I53" s="1143" t="s">
        <v>1822</v>
      </c>
      <c r="J53" s="1143"/>
      <c r="K53" s="1143"/>
    </row>
    <row r="54" spans="1:11" x14ac:dyDescent="0.2">
      <c r="A54" s="1126" t="s">
        <v>1812</v>
      </c>
      <c r="B54" s="1123"/>
      <c r="C54" s="1123"/>
      <c r="D54" s="1123"/>
      <c r="E54" s="1123"/>
      <c r="F54" s="1123"/>
      <c r="G54" s="1123"/>
      <c r="H54" s="1123"/>
      <c r="I54" s="1123"/>
      <c r="J54" s="1123"/>
      <c r="K54" s="1123"/>
    </row>
    <row r="55" spans="1:11" x14ac:dyDescent="0.2">
      <c r="A55" s="1139" t="s">
        <v>1811</v>
      </c>
      <c r="B55" s="1139"/>
      <c r="C55" s="1140"/>
      <c r="D55" s="1140"/>
      <c r="E55" s="1140"/>
      <c r="F55" s="1141"/>
      <c r="G55" s="1141"/>
      <c r="H55" s="1141"/>
      <c r="I55" s="1144" t="s">
        <v>1823</v>
      </c>
      <c r="J55" s="1144"/>
      <c r="K55" s="1144"/>
    </row>
    <row r="57" spans="1:11" ht="15" customHeight="1" x14ac:dyDescent="0.2">
      <c r="A57" s="856" t="s">
        <v>1824</v>
      </c>
    </row>
    <row r="58" spans="1:11" x14ac:dyDescent="0.2">
      <c r="A58" s="983" t="s">
        <v>1825</v>
      </c>
    </row>
    <row r="59" spans="1:11" ht="51" x14ac:dyDescent="0.2">
      <c r="A59" s="984" t="s">
        <v>1709</v>
      </c>
      <c r="B59" s="985" t="s">
        <v>1710</v>
      </c>
      <c r="C59" s="985" t="s">
        <v>1793</v>
      </c>
      <c r="D59" s="985" t="s">
        <v>1711</v>
      </c>
      <c r="E59" s="985" t="s">
        <v>1794</v>
      </c>
      <c r="F59" s="985" t="s">
        <v>1712</v>
      </c>
      <c r="G59" s="985" t="s">
        <v>1795</v>
      </c>
      <c r="H59" s="985" t="s">
        <v>1796</v>
      </c>
      <c r="I59" s="985" t="s">
        <v>1797</v>
      </c>
      <c r="J59" s="985" t="s">
        <v>1798</v>
      </c>
      <c r="K59" s="985" t="s">
        <v>1799</v>
      </c>
    </row>
    <row r="60" spans="1:11" ht="14.25" customHeight="1" x14ac:dyDescent="0.2">
      <c r="A60" s="856" t="s">
        <v>1716</v>
      </c>
      <c r="B60" s="856">
        <v>0.21299999999999999</v>
      </c>
      <c r="K60" s="856">
        <v>0.21299999999999999</v>
      </c>
    </row>
    <row r="61" spans="1:11" x14ac:dyDescent="0.2">
      <c r="A61" s="856" t="s">
        <v>1717</v>
      </c>
    </row>
    <row r="62" spans="1:11" x14ac:dyDescent="0.2">
      <c r="A62" s="982" t="s">
        <v>1718</v>
      </c>
      <c r="B62" s="986"/>
      <c r="C62" s="982"/>
      <c r="D62" s="986"/>
      <c r="E62" s="1002"/>
      <c r="F62" s="982"/>
      <c r="G62" s="987"/>
      <c r="H62" s="988"/>
      <c r="I62" s="982"/>
      <c r="J62" s="989"/>
      <c r="K62" s="986"/>
    </row>
    <row r="63" spans="1:11" x14ac:dyDescent="0.2">
      <c r="A63" s="982" t="s">
        <v>1719</v>
      </c>
      <c r="B63" s="990"/>
      <c r="C63" s="982"/>
      <c r="D63" s="982"/>
      <c r="E63" s="982"/>
      <c r="F63" s="982"/>
      <c r="G63" s="982"/>
      <c r="H63" s="982"/>
      <c r="I63" s="982"/>
      <c r="J63" s="987"/>
      <c r="K63" s="982"/>
    </row>
    <row r="64" spans="1:11" x14ac:dyDescent="0.2">
      <c r="A64" s="858" t="s">
        <v>44</v>
      </c>
      <c r="B64" s="858"/>
      <c r="C64" s="858"/>
      <c r="D64" s="858"/>
      <c r="E64" s="858"/>
      <c r="F64" s="858"/>
      <c r="G64" s="858"/>
      <c r="H64" s="858"/>
      <c r="I64" s="858"/>
      <c r="J64" s="858"/>
      <c r="K64" s="858"/>
    </row>
    <row r="66" spans="1:11" x14ac:dyDescent="0.2">
      <c r="A66" s="1131" t="s">
        <v>1808</v>
      </c>
      <c r="B66" s="1131"/>
      <c r="C66" s="1131"/>
      <c r="D66" s="1131"/>
      <c r="E66" s="1131"/>
      <c r="F66" s="1132"/>
      <c r="G66" s="1132"/>
      <c r="H66" s="1132"/>
      <c r="I66" s="1133" t="s">
        <v>1809</v>
      </c>
      <c r="J66" s="1133"/>
      <c r="K66" s="1134"/>
    </row>
    <row r="67" spans="1:11" s="1001" customFormat="1" ht="15" x14ac:dyDescent="0.25">
      <c r="A67" s="1151" t="s">
        <v>1810</v>
      </c>
      <c r="B67" s="1146"/>
      <c r="C67" s="1146"/>
      <c r="D67" s="1146"/>
      <c r="E67" s="1146"/>
      <c r="F67" s="1146"/>
      <c r="G67" s="1146"/>
      <c r="H67" s="1146"/>
      <c r="I67" s="1152"/>
      <c r="J67" s="1146"/>
      <c r="K67" s="1146"/>
    </row>
    <row r="68" spans="1:11" s="1001" customFormat="1" ht="17.25" customHeight="1" x14ac:dyDescent="0.25">
      <c r="A68" s="1121" t="s">
        <v>1811</v>
      </c>
      <c r="B68" s="1121"/>
      <c r="C68" s="1122"/>
      <c r="D68" s="1122"/>
      <c r="E68" s="1122"/>
      <c r="F68" s="1123"/>
      <c r="G68" s="1123"/>
      <c r="H68" s="1123"/>
      <c r="I68" s="1143" t="s">
        <v>1826</v>
      </c>
      <c r="J68" s="1143"/>
      <c r="K68" s="1143"/>
    </row>
    <row r="69" spans="1:11" s="1001" customFormat="1" ht="15" customHeight="1" x14ac:dyDescent="0.25">
      <c r="A69" s="1121" t="s">
        <v>1827</v>
      </c>
      <c r="B69" s="1121"/>
      <c r="C69" s="1122"/>
      <c r="D69" s="1122"/>
      <c r="E69" s="1122"/>
      <c r="F69" s="1123"/>
      <c r="G69" s="1123"/>
      <c r="H69" s="1123"/>
      <c r="I69" s="1143"/>
      <c r="J69" s="1143"/>
      <c r="K69" s="1143"/>
    </row>
    <row r="70" spans="1:11" x14ac:dyDescent="0.2">
      <c r="A70" s="995"/>
      <c r="B70" s="995"/>
      <c r="C70" s="995"/>
      <c r="D70" s="995"/>
      <c r="E70" s="995"/>
      <c r="F70" s="995"/>
      <c r="G70" s="995"/>
      <c r="H70" s="995"/>
      <c r="I70" s="995"/>
      <c r="J70" s="995"/>
      <c r="K70" s="995"/>
    </row>
    <row r="71" spans="1:11" ht="15" customHeight="1" x14ac:dyDescent="0.2">
      <c r="A71" s="995" t="s">
        <v>1828</v>
      </c>
      <c r="B71" s="995"/>
      <c r="C71" s="995"/>
      <c r="D71" s="995"/>
      <c r="E71" s="995"/>
      <c r="F71" s="995"/>
      <c r="G71" s="995"/>
      <c r="H71" s="995"/>
      <c r="I71" s="995"/>
      <c r="J71" s="995"/>
      <c r="K71" s="995"/>
    </row>
    <row r="72" spans="1:11" x14ac:dyDescent="0.2">
      <c r="A72" s="983" t="s">
        <v>1829</v>
      </c>
    </row>
    <row r="73" spans="1:11" ht="51" x14ac:dyDescent="0.2">
      <c r="A73" s="984" t="s">
        <v>1709</v>
      </c>
      <c r="B73" s="985" t="s">
        <v>1710</v>
      </c>
      <c r="C73" s="985" t="s">
        <v>1793</v>
      </c>
      <c r="D73" s="985" t="s">
        <v>1711</v>
      </c>
      <c r="E73" s="985" t="s">
        <v>1794</v>
      </c>
      <c r="F73" s="985" t="s">
        <v>1712</v>
      </c>
      <c r="G73" s="985" t="s">
        <v>1795</v>
      </c>
      <c r="H73" s="985" t="s">
        <v>1796</v>
      </c>
      <c r="I73" s="985" t="s">
        <v>1797</v>
      </c>
      <c r="J73" s="985" t="s">
        <v>1798</v>
      </c>
      <c r="K73" s="985" t="s">
        <v>1799</v>
      </c>
    </row>
    <row r="74" spans="1:11" ht="14.25" customHeight="1" x14ac:dyDescent="0.2">
      <c r="A74" s="856" t="s">
        <v>1716</v>
      </c>
    </row>
    <row r="75" spans="1:11" x14ac:dyDescent="0.2">
      <c r="A75" s="856" t="s">
        <v>1717</v>
      </c>
    </row>
    <row r="76" spans="1:11" x14ac:dyDescent="0.2">
      <c r="A76" s="982" t="s">
        <v>1718</v>
      </c>
      <c r="B76" s="986"/>
      <c r="C76" s="982"/>
      <c r="D76" s="986"/>
      <c r="E76" s="1002"/>
      <c r="F76" s="982"/>
      <c r="G76" s="987"/>
      <c r="H76" s="988"/>
      <c r="I76" s="982"/>
      <c r="J76" s="989"/>
      <c r="K76" s="986"/>
    </row>
    <row r="77" spans="1:11" x14ac:dyDescent="0.2">
      <c r="A77" s="982" t="s">
        <v>1719</v>
      </c>
      <c r="B77" s="990"/>
      <c r="C77" s="982"/>
      <c r="D77" s="982"/>
      <c r="E77" s="982"/>
      <c r="F77" s="982"/>
      <c r="G77" s="982"/>
      <c r="H77" s="982"/>
      <c r="I77" s="982"/>
      <c r="J77" s="987"/>
      <c r="K77" s="982"/>
    </row>
    <row r="78" spans="1:11" x14ac:dyDescent="0.2">
      <c r="A78" s="982" t="s">
        <v>1830</v>
      </c>
      <c r="B78" s="1003">
        <v>0.03</v>
      </c>
      <c r="C78" s="1004"/>
      <c r="D78" s="1004"/>
      <c r="E78" s="1004"/>
      <c r="F78" s="1004"/>
      <c r="G78" s="1004"/>
      <c r="H78" s="1004"/>
      <c r="I78" s="1004"/>
      <c r="J78" s="1005"/>
      <c r="K78" s="1004">
        <v>0.03</v>
      </c>
    </row>
    <row r="79" spans="1:11" x14ac:dyDescent="0.2">
      <c r="A79" s="858" t="s">
        <v>1831</v>
      </c>
      <c r="B79" s="866">
        <v>2.3E-2</v>
      </c>
      <c r="C79" s="866"/>
      <c r="D79" s="866"/>
      <c r="E79" s="866"/>
      <c r="F79" s="866"/>
      <c r="G79" s="866"/>
      <c r="H79" s="866"/>
      <c r="I79" s="866"/>
      <c r="J79" s="866"/>
      <c r="K79" s="866">
        <v>2.3E-2</v>
      </c>
    </row>
    <row r="81" spans="1:11" x14ac:dyDescent="0.2">
      <c r="A81" s="1131" t="s">
        <v>1808</v>
      </c>
      <c r="B81" s="1131"/>
      <c r="C81" s="1131"/>
      <c r="D81" s="1131"/>
      <c r="E81" s="1131"/>
      <c r="F81" s="1132"/>
      <c r="G81" s="1132"/>
      <c r="H81" s="1132"/>
      <c r="I81" s="1133" t="s">
        <v>1809</v>
      </c>
      <c r="J81" s="1133"/>
      <c r="K81" s="1134"/>
    </row>
    <row r="82" spans="1:11" s="1001" customFormat="1" ht="15" x14ac:dyDescent="0.25">
      <c r="A82" s="1151" t="s">
        <v>1810</v>
      </c>
      <c r="B82" s="1146"/>
      <c r="C82" s="1146"/>
      <c r="D82" s="1146"/>
      <c r="E82" s="1146"/>
      <c r="F82" s="1146"/>
      <c r="G82" s="1146"/>
      <c r="H82" s="1146"/>
      <c r="I82" s="1152"/>
      <c r="J82" s="1146"/>
      <c r="K82" s="1146"/>
    </row>
    <row r="83" spans="1:11" s="1001" customFormat="1" ht="17.25" customHeight="1" x14ac:dyDescent="0.25">
      <c r="A83" s="1121" t="s">
        <v>1811</v>
      </c>
      <c r="B83" s="1121"/>
      <c r="C83" s="1122"/>
      <c r="D83" s="1122"/>
      <c r="E83" s="1122"/>
      <c r="F83" s="1123"/>
      <c r="G83" s="1123"/>
      <c r="H83" s="1123"/>
      <c r="I83" s="1143" t="s">
        <v>1832</v>
      </c>
      <c r="J83" s="1143"/>
      <c r="K83" s="1143"/>
    </row>
    <row r="84" spans="1:11" s="1001" customFormat="1" ht="15" customHeight="1" x14ac:dyDescent="0.25">
      <c r="A84" s="1121" t="s">
        <v>1827</v>
      </c>
      <c r="B84" s="1121"/>
      <c r="C84" s="1122"/>
      <c r="D84" s="1122"/>
      <c r="E84" s="1122"/>
      <c r="F84" s="1123"/>
      <c r="G84" s="1123"/>
      <c r="H84" s="1123"/>
      <c r="I84" s="1143"/>
      <c r="J84" s="1143"/>
      <c r="K84" s="1143"/>
    </row>
    <row r="85" spans="1:11" x14ac:dyDescent="0.2">
      <c r="A85" s="998"/>
      <c r="B85" s="998"/>
      <c r="C85" s="998"/>
      <c r="D85" s="998"/>
      <c r="E85" s="998"/>
      <c r="F85" s="998"/>
      <c r="G85" s="998"/>
      <c r="H85" s="998"/>
      <c r="I85" s="998"/>
      <c r="J85" s="998"/>
      <c r="K85" s="998"/>
    </row>
    <row r="86" spans="1:11" x14ac:dyDescent="0.2">
      <c r="A86" s="980"/>
      <c r="B86" s="981"/>
      <c r="C86" s="981"/>
      <c r="D86" s="981"/>
      <c r="E86" s="981"/>
    </row>
    <row r="87" spans="1:11" ht="15" customHeight="1" x14ac:dyDescent="0.2">
      <c r="A87" s="982" t="s">
        <v>1833</v>
      </c>
      <c r="B87" s="981"/>
      <c r="C87" s="981"/>
      <c r="D87" s="981"/>
      <c r="E87" s="981"/>
    </row>
    <row r="88" spans="1:11" x14ac:dyDescent="0.2">
      <c r="A88" s="983" t="s">
        <v>1834</v>
      </c>
    </row>
    <row r="89" spans="1:11" ht="51" x14ac:dyDescent="0.2">
      <c r="A89" s="984" t="s">
        <v>1709</v>
      </c>
      <c r="B89" s="985" t="s">
        <v>1710</v>
      </c>
      <c r="C89" s="985" t="s">
        <v>1793</v>
      </c>
      <c r="D89" s="985" t="s">
        <v>1711</v>
      </c>
      <c r="E89" s="985" t="s">
        <v>1794</v>
      </c>
      <c r="F89" s="985" t="s">
        <v>1712</v>
      </c>
      <c r="G89" s="985" t="s">
        <v>1795</v>
      </c>
      <c r="H89" s="985" t="s">
        <v>1796</v>
      </c>
      <c r="I89" s="985" t="s">
        <v>1797</v>
      </c>
      <c r="J89" s="985" t="s">
        <v>1798</v>
      </c>
      <c r="K89" s="985" t="s">
        <v>1799</v>
      </c>
    </row>
    <row r="90" spans="1:11" x14ac:dyDescent="0.2">
      <c r="A90" s="856" t="s">
        <v>1716</v>
      </c>
      <c r="B90" s="997"/>
    </row>
    <row r="91" spans="1:11" x14ac:dyDescent="0.2">
      <c r="A91" s="856" t="s">
        <v>1717</v>
      </c>
      <c r="B91" s="997"/>
    </row>
    <row r="92" spans="1:11" x14ac:dyDescent="0.2">
      <c r="A92" s="856" t="s">
        <v>1718</v>
      </c>
      <c r="B92" s="997">
        <v>2.5000000000000001E-2</v>
      </c>
      <c r="C92" s="856">
        <v>2021</v>
      </c>
      <c r="D92" s="997">
        <v>2.5000000000000001E-2</v>
      </c>
      <c r="E92" s="1006">
        <v>46934</v>
      </c>
      <c r="K92" s="997"/>
    </row>
    <row r="93" spans="1:11" x14ac:dyDescent="0.2">
      <c r="A93" s="856" t="s">
        <v>1718</v>
      </c>
      <c r="B93" s="997">
        <v>2.1999999999999999E-2</v>
      </c>
      <c r="C93" s="856">
        <v>2021</v>
      </c>
      <c r="D93" s="856">
        <v>2.1999999999999999E-2</v>
      </c>
      <c r="E93" s="1006">
        <v>47391</v>
      </c>
    </row>
    <row r="94" spans="1:11" x14ac:dyDescent="0.2">
      <c r="A94" s="856" t="s">
        <v>1719</v>
      </c>
      <c r="B94" s="997"/>
    </row>
    <row r="95" spans="1:11" x14ac:dyDescent="0.2">
      <c r="A95" s="858" t="s">
        <v>44</v>
      </c>
      <c r="B95" s="999"/>
      <c r="C95" s="858"/>
      <c r="D95" s="858"/>
      <c r="E95" s="858"/>
      <c r="F95" s="858"/>
      <c r="G95" s="858"/>
      <c r="H95" s="858"/>
      <c r="I95" s="858"/>
      <c r="J95" s="858"/>
      <c r="K95" s="999"/>
    </row>
    <row r="96" spans="1:11" ht="15" x14ac:dyDescent="0.25">
      <c r="A96" s="1148" t="s">
        <v>1820</v>
      </c>
      <c r="B96" s="1149"/>
      <c r="C96" s="1149"/>
      <c r="D96" s="1149"/>
      <c r="E96" s="1149"/>
      <c r="F96" s="1149"/>
      <c r="G96" s="1149"/>
      <c r="H96" s="1149"/>
      <c r="I96" s="1150"/>
      <c r="J96" s="1149"/>
      <c r="K96" s="1149"/>
    </row>
    <row r="97" spans="1:11" ht="15" x14ac:dyDescent="0.25">
      <c r="A97" s="856" t="s">
        <v>1811</v>
      </c>
      <c r="B97" s="1001"/>
      <c r="C97" s="1001"/>
      <c r="D97" s="1001"/>
      <c r="E97" s="1001"/>
      <c r="F97" s="1001"/>
      <c r="G97" s="1001"/>
      <c r="H97" s="1001"/>
      <c r="J97" s="1001"/>
      <c r="K97" s="1007"/>
    </row>
    <row r="98" spans="1:11" ht="15" x14ac:dyDescent="0.25">
      <c r="A98" s="1121" t="s">
        <v>1827</v>
      </c>
      <c r="B98" s="1145"/>
      <c r="C98" s="1145"/>
      <c r="D98" s="1145"/>
      <c r="E98" s="1145"/>
      <c r="F98" s="1146"/>
      <c r="G98" s="1146"/>
      <c r="H98" s="1146"/>
      <c r="I98" s="1143"/>
      <c r="J98" s="1147"/>
      <c r="K98" s="1147"/>
    </row>
    <row r="99" spans="1:11" x14ac:dyDescent="0.2">
      <c r="B99" s="997"/>
      <c r="K99" s="997"/>
    </row>
    <row r="100" spans="1:11" ht="15" customHeight="1" x14ac:dyDescent="0.2">
      <c r="A100" s="856" t="s">
        <v>1835</v>
      </c>
      <c r="B100" s="997"/>
      <c r="K100" s="997"/>
    </row>
    <row r="101" spans="1:11" x14ac:dyDescent="0.2">
      <c r="A101" s="983" t="s">
        <v>1836</v>
      </c>
    </row>
    <row r="102" spans="1:11" ht="51" x14ac:dyDescent="0.2">
      <c r="A102" s="984" t="s">
        <v>1709</v>
      </c>
      <c r="B102" s="985" t="s">
        <v>1710</v>
      </c>
      <c r="C102" s="985" t="s">
        <v>1793</v>
      </c>
      <c r="D102" s="985" t="s">
        <v>1711</v>
      </c>
      <c r="E102" s="985" t="s">
        <v>1794</v>
      </c>
      <c r="F102" s="985" t="s">
        <v>1712</v>
      </c>
      <c r="G102" s="985" t="s">
        <v>1795</v>
      </c>
      <c r="H102" s="985" t="s">
        <v>1796</v>
      </c>
      <c r="I102" s="985" t="s">
        <v>1797</v>
      </c>
      <c r="J102" s="985" t="s">
        <v>1798</v>
      </c>
      <c r="K102" s="985" t="s">
        <v>1799</v>
      </c>
    </row>
    <row r="103" spans="1:11" x14ac:dyDescent="0.2">
      <c r="A103" s="856" t="s">
        <v>1716</v>
      </c>
      <c r="B103" s="997"/>
    </row>
    <row r="104" spans="1:11" x14ac:dyDescent="0.2">
      <c r="A104" s="856" t="s">
        <v>1717</v>
      </c>
      <c r="B104" s="997"/>
    </row>
    <row r="105" spans="1:11" x14ac:dyDescent="0.2">
      <c r="A105" s="856" t="s">
        <v>1718</v>
      </c>
      <c r="B105" s="997"/>
      <c r="C105" s="1008"/>
      <c r="E105" s="1008"/>
    </row>
    <row r="106" spans="1:11" ht="14.25" customHeight="1" x14ac:dyDescent="0.2">
      <c r="A106" s="856" t="s">
        <v>1719</v>
      </c>
      <c r="B106" s="997"/>
    </row>
    <row r="107" spans="1:11" x14ac:dyDescent="0.2">
      <c r="A107" s="858" t="s">
        <v>44</v>
      </c>
      <c r="B107" s="999">
        <v>0.9327456999999999</v>
      </c>
      <c r="C107" s="858"/>
      <c r="D107" s="858"/>
      <c r="E107" s="858"/>
      <c r="F107" s="999">
        <v>6.6749840000000005E-2</v>
      </c>
      <c r="G107" s="858"/>
      <c r="H107" s="858"/>
      <c r="I107" s="858"/>
      <c r="J107" s="858"/>
      <c r="K107" s="999">
        <v>0.86599585999999995</v>
      </c>
    </row>
    <row r="108" spans="1:11" x14ac:dyDescent="0.2">
      <c r="A108" s="1131" t="s">
        <v>1808</v>
      </c>
      <c r="B108" s="1131"/>
      <c r="C108" s="1131"/>
      <c r="D108" s="1131"/>
      <c r="E108" s="1131"/>
      <c r="F108" s="1132"/>
      <c r="G108" s="1132"/>
      <c r="H108" s="1132"/>
      <c r="I108" s="1133" t="s">
        <v>1809</v>
      </c>
      <c r="J108" s="1133"/>
      <c r="K108" s="1134"/>
    </row>
    <row r="109" spans="1:11" x14ac:dyDescent="0.2">
      <c r="A109" s="1126" t="s">
        <v>1814</v>
      </c>
      <c r="B109" s="1123"/>
      <c r="C109" s="1123"/>
      <c r="D109" s="1123"/>
      <c r="E109" s="1123"/>
      <c r="F109" s="1123"/>
      <c r="G109" s="1123"/>
      <c r="H109" s="1123"/>
      <c r="I109" s="1123"/>
      <c r="J109" s="1123"/>
      <c r="K109" s="1123"/>
    </row>
    <row r="110" spans="1:11" x14ac:dyDescent="0.2">
      <c r="A110" s="1139" t="s">
        <v>1837</v>
      </c>
      <c r="B110" s="1139"/>
      <c r="C110" s="1139"/>
      <c r="D110" s="1139"/>
      <c r="E110" s="1139"/>
      <c r="F110" s="1139"/>
      <c r="G110" s="1139"/>
      <c r="H110" s="1139"/>
      <c r="I110" s="1144" t="s">
        <v>1838</v>
      </c>
      <c r="J110" s="1144"/>
      <c r="K110" s="1144"/>
    </row>
    <row r="111" spans="1:11" x14ac:dyDescent="0.2">
      <c r="B111" s="997"/>
      <c r="K111" s="997"/>
    </row>
    <row r="112" spans="1:11" x14ac:dyDescent="0.2">
      <c r="A112" s="980"/>
      <c r="B112" s="981"/>
      <c r="C112" s="981"/>
      <c r="D112" s="981"/>
      <c r="E112" s="981"/>
    </row>
    <row r="113" spans="1:11" ht="15" customHeight="1" x14ac:dyDescent="0.2">
      <c r="A113" s="982" t="s">
        <v>1839</v>
      </c>
      <c r="B113" s="981"/>
      <c r="C113" s="981"/>
      <c r="D113" s="981"/>
      <c r="E113" s="981"/>
    </row>
    <row r="114" spans="1:11" x14ac:dyDescent="0.2">
      <c r="A114" s="983" t="s">
        <v>1840</v>
      </c>
    </row>
    <row r="115" spans="1:11" ht="51" x14ac:dyDescent="0.2">
      <c r="A115" s="984" t="s">
        <v>1709</v>
      </c>
      <c r="B115" s="985" t="s">
        <v>1710</v>
      </c>
      <c r="C115" s="985" t="s">
        <v>1793</v>
      </c>
      <c r="D115" s="985" t="s">
        <v>1711</v>
      </c>
      <c r="E115" s="985" t="s">
        <v>1794</v>
      </c>
      <c r="F115" s="985" t="s">
        <v>1712</v>
      </c>
      <c r="G115" s="985" t="s">
        <v>1795</v>
      </c>
      <c r="H115" s="985" t="s">
        <v>1796</v>
      </c>
      <c r="I115" s="985" t="s">
        <v>1797</v>
      </c>
      <c r="J115" s="985" t="s">
        <v>1798</v>
      </c>
      <c r="K115" s="985" t="s">
        <v>1799</v>
      </c>
    </row>
    <row r="116" spans="1:11" x14ac:dyDescent="0.2">
      <c r="A116" s="856" t="s">
        <v>1716</v>
      </c>
      <c r="B116" s="1009"/>
    </row>
    <row r="117" spans="1:11" x14ac:dyDescent="0.2">
      <c r="A117" s="856" t="s">
        <v>1717</v>
      </c>
      <c r="B117" s="1009"/>
    </row>
    <row r="118" spans="1:11" x14ac:dyDescent="0.2">
      <c r="A118" s="856" t="s">
        <v>1841</v>
      </c>
      <c r="B118" s="995">
        <v>12.304</v>
      </c>
      <c r="C118" s="856">
        <v>2025</v>
      </c>
      <c r="D118" s="997">
        <v>6.1078263100000001</v>
      </c>
      <c r="E118" s="856">
        <v>2029</v>
      </c>
      <c r="F118" s="997">
        <v>0.66377882999999993</v>
      </c>
      <c r="K118" s="997">
        <v>5.5323555899999999</v>
      </c>
    </row>
    <row r="119" spans="1:11" x14ac:dyDescent="0.2">
      <c r="A119" s="856" t="s">
        <v>1719</v>
      </c>
      <c r="B119" s="1009"/>
    </row>
    <row r="120" spans="1:11" x14ac:dyDescent="0.2">
      <c r="A120" s="858" t="s">
        <v>44</v>
      </c>
      <c r="B120" s="1010"/>
      <c r="C120" s="858"/>
      <c r="D120" s="858"/>
      <c r="E120" s="858"/>
      <c r="F120" s="858"/>
      <c r="G120" s="858"/>
      <c r="H120" s="858"/>
      <c r="I120" s="858"/>
      <c r="J120" s="858"/>
      <c r="K120" s="858"/>
    </row>
    <row r="122" spans="1:11" ht="26.25" customHeight="1" x14ac:dyDescent="0.2">
      <c r="A122" s="1131" t="s">
        <v>1808</v>
      </c>
      <c r="B122" s="1131"/>
      <c r="C122" s="1131"/>
      <c r="D122" s="1131"/>
      <c r="E122" s="1131"/>
      <c r="F122" s="1132"/>
      <c r="G122" s="1132"/>
      <c r="H122" s="1132"/>
      <c r="I122" s="1133" t="s">
        <v>1809</v>
      </c>
      <c r="J122" s="1133"/>
      <c r="K122" s="1134"/>
    </row>
    <row r="123" spans="1:11" x14ac:dyDescent="0.2">
      <c r="A123" s="1126" t="s">
        <v>1820</v>
      </c>
      <c r="B123" s="1126"/>
      <c r="C123" s="1126"/>
      <c r="D123" s="1126"/>
      <c r="E123" s="1126"/>
      <c r="F123" s="1126"/>
      <c r="G123" s="1126"/>
      <c r="H123" s="1126"/>
      <c r="I123" s="1123"/>
      <c r="J123" s="1123"/>
      <c r="K123" s="1123"/>
    </row>
    <row r="124" spans="1:11" x14ac:dyDescent="0.2">
      <c r="A124" s="1121" t="s">
        <v>1837</v>
      </c>
      <c r="B124" s="1121"/>
      <c r="C124" s="1121"/>
      <c r="D124" s="1121"/>
      <c r="E124" s="1121"/>
      <c r="F124" s="1121"/>
      <c r="G124" s="1121"/>
      <c r="H124" s="1121"/>
      <c r="I124" s="1143" t="s">
        <v>1842</v>
      </c>
      <c r="J124" s="1143"/>
      <c r="K124" s="1143"/>
    </row>
    <row r="125" spans="1:11" x14ac:dyDescent="0.2">
      <c r="A125" s="1121" t="s">
        <v>1811</v>
      </c>
      <c r="B125" s="1121"/>
      <c r="C125" s="1121"/>
      <c r="D125" s="1121"/>
      <c r="E125" s="1121"/>
      <c r="F125" s="1121"/>
      <c r="G125" s="1121"/>
      <c r="H125" s="1121"/>
      <c r="I125" s="1143" t="s">
        <v>1842</v>
      </c>
      <c r="J125" s="1143"/>
      <c r="K125" s="1143"/>
    </row>
    <row r="126" spans="1:11" x14ac:dyDescent="0.2">
      <c r="A126" s="1139" t="s">
        <v>1827</v>
      </c>
      <c r="B126" s="1139"/>
      <c r="C126" s="1139"/>
      <c r="D126" s="1139"/>
      <c r="E126" s="1139"/>
      <c r="F126" s="1139"/>
      <c r="G126" s="1139"/>
      <c r="H126" s="1139"/>
      <c r="I126" s="1144" t="s">
        <v>1842</v>
      </c>
      <c r="J126" s="1144"/>
      <c r="K126" s="1144"/>
    </row>
    <row r="128" spans="1:11" ht="15" customHeight="1" x14ac:dyDescent="0.2">
      <c r="A128" s="856" t="s">
        <v>1843</v>
      </c>
    </row>
    <row r="129" spans="1:11" x14ac:dyDescent="0.2">
      <c r="A129" s="983" t="s">
        <v>1844</v>
      </c>
    </row>
    <row r="130" spans="1:11" ht="51" x14ac:dyDescent="0.2">
      <c r="A130" s="984" t="s">
        <v>1709</v>
      </c>
      <c r="B130" s="985" t="s">
        <v>1710</v>
      </c>
      <c r="C130" s="985" t="s">
        <v>1793</v>
      </c>
      <c r="D130" s="985" t="s">
        <v>1711</v>
      </c>
      <c r="E130" s="985" t="s">
        <v>1794</v>
      </c>
      <c r="F130" s="985" t="s">
        <v>1712</v>
      </c>
      <c r="G130" s="985" t="s">
        <v>1795</v>
      </c>
      <c r="H130" s="985" t="s">
        <v>1796</v>
      </c>
      <c r="I130" s="985" t="s">
        <v>1797</v>
      </c>
      <c r="J130" s="985" t="s">
        <v>1798</v>
      </c>
      <c r="K130" s="985" t="s">
        <v>1799</v>
      </c>
    </row>
    <row r="131" spans="1:11" x14ac:dyDescent="0.2">
      <c r="A131" s="856" t="s">
        <v>1716</v>
      </c>
      <c r="B131" s="1009"/>
    </row>
    <row r="132" spans="1:11" x14ac:dyDescent="0.2">
      <c r="A132" s="856" t="s">
        <v>1717</v>
      </c>
      <c r="B132" s="1009"/>
    </row>
    <row r="133" spans="1:11" x14ac:dyDescent="0.2">
      <c r="A133" s="856" t="s">
        <v>1841</v>
      </c>
      <c r="B133" s="995"/>
      <c r="F133" s="997"/>
    </row>
    <row r="134" spans="1:11" x14ac:dyDescent="0.2">
      <c r="A134" s="856" t="s">
        <v>1719</v>
      </c>
      <c r="B134" s="1009"/>
    </row>
    <row r="135" spans="1:11" x14ac:dyDescent="0.2">
      <c r="A135" s="858" t="s">
        <v>44</v>
      </c>
      <c r="B135" s="1011">
        <v>1.8859999999999999</v>
      </c>
      <c r="C135" s="858"/>
      <c r="D135" s="858"/>
      <c r="E135" s="858"/>
      <c r="F135" s="858"/>
      <c r="G135" s="858"/>
      <c r="H135" s="858"/>
      <c r="I135" s="858"/>
      <c r="J135" s="858"/>
      <c r="K135" s="999">
        <v>1.8859999999999999</v>
      </c>
    </row>
    <row r="137" spans="1:11" x14ac:dyDescent="0.2">
      <c r="A137" s="1131" t="s">
        <v>1808</v>
      </c>
      <c r="B137" s="1131"/>
      <c r="C137" s="1131"/>
      <c r="D137" s="1131"/>
      <c r="E137" s="1131"/>
      <c r="F137" s="1132"/>
      <c r="G137" s="1132"/>
      <c r="H137" s="1132"/>
      <c r="I137" s="1133" t="s">
        <v>1809</v>
      </c>
      <c r="J137" s="1133"/>
      <c r="K137" s="1134"/>
    </row>
    <row r="138" spans="1:11" x14ac:dyDescent="0.2">
      <c r="A138" s="1126" t="s">
        <v>1814</v>
      </c>
      <c r="B138" s="1126"/>
      <c r="C138" s="1126"/>
      <c r="D138" s="1126"/>
      <c r="E138" s="1126"/>
      <c r="F138" s="1126"/>
      <c r="G138" s="1126"/>
      <c r="H138" s="1126"/>
      <c r="I138" s="1123"/>
      <c r="J138" s="1123"/>
      <c r="K138" s="1123"/>
    </row>
    <row r="139" spans="1:11" x14ac:dyDescent="0.2">
      <c r="A139" s="1121" t="s">
        <v>1837</v>
      </c>
      <c r="B139" s="1121"/>
      <c r="C139" s="1121"/>
      <c r="D139" s="1121"/>
      <c r="E139" s="1121"/>
      <c r="F139" s="1121"/>
      <c r="G139" s="1121"/>
      <c r="H139" s="1121"/>
      <c r="I139" s="1143" t="s">
        <v>1845</v>
      </c>
      <c r="J139" s="1143"/>
      <c r="K139" s="1143"/>
    </row>
    <row r="140" spans="1:11" x14ac:dyDescent="0.2">
      <c r="A140" s="1121" t="s">
        <v>1811</v>
      </c>
      <c r="B140" s="1121"/>
      <c r="C140" s="1121"/>
      <c r="D140" s="1121"/>
      <c r="E140" s="1121"/>
      <c r="F140" s="1121"/>
      <c r="G140" s="1121"/>
      <c r="H140" s="1121"/>
      <c r="I140" s="1143" t="s">
        <v>1846</v>
      </c>
      <c r="J140" s="1143"/>
      <c r="K140" s="1143"/>
    </row>
    <row r="141" spans="1:11" x14ac:dyDescent="0.2">
      <c r="A141" s="1139" t="s">
        <v>1827</v>
      </c>
      <c r="B141" s="1139"/>
      <c r="C141" s="1139"/>
      <c r="D141" s="1139"/>
      <c r="E141" s="1139"/>
      <c r="F141" s="1139"/>
      <c r="G141" s="1139"/>
      <c r="H141" s="1139"/>
      <c r="I141" s="1144" t="s">
        <v>1847</v>
      </c>
      <c r="J141" s="1144"/>
      <c r="K141" s="1144"/>
    </row>
    <row r="142" spans="1:11" x14ac:dyDescent="0.2">
      <c r="A142" s="980"/>
      <c r="B142" s="980"/>
      <c r="C142" s="980"/>
      <c r="D142" s="980"/>
      <c r="E142" s="980"/>
      <c r="F142" s="980"/>
      <c r="G142" s="980"/>
      <c r="H142" s="980"/>
      <c r="I142" s="1007"/>
      <c r="J142" s="1007"/>
      <c r="K142" s="1007"/>
    </row>
    <row r="143" spans="1:11" ht="15" customHeight="1" x14ac:dyDescent="0.2">
      <c r="A143" s="982" t="s">
        <v>1848</v>
      </c>
      <c r="B143" s="980"/>
      <c r="C143" s="980"/>
      <c r="D143" s="980"/>
      <c r="E143" s="980"/>
      <c r="F143" s="980"/>
      <c r="G143" s="980"/>
      <c r="H143" s="980"/>
      <c r="I143" s="1007"/>
      <c r="J143" s="1007"/>
      <c r="K143" s="1007"/>
    </row>
    <row r="144" spans="1:11" x14ac:dyDescent="0.2">
      <c r="A144" s="983" t="s">
        <v>1849</v>
      </c>
    </row>
    <row r="145" spans="1:11" ht="51" x14ac:dyDescent="0.2">
      <c r="A145" s="984" t="s">
        <v>1709</v>
      </c>
      <c r="B145" s="985" t="s">
        <v>1710</v>
      </c>
      <c r="C145" s="985" t="s">
        <v>1793</v>
      </c>
      <c r="D145" s="985" t="s">
        <v>1711</v>
      </c>
      <c r="E145" s="985" t="s">
        <v>1794</v>
      </c>
      <c r="F145" s="985" t="s">
        <v>1712</v>
      </c>
      <c r="G145" s="985" t="s">
        <v>1795</v>
      </c>
      <c r="H145" s="985" t="s">
        <v>1796</v>
      </c>
      <c r="I145" s="985" t="s">
        <v>1797</v>
      </c>
      <c r="J145" s="985" t="s">
        <v>1798</v>
      </c>
      <c r="K145" s="985" t="s">
        <v>1799</v>
      </c>
    </row>
    <row r="146" spans="1:11" x14ac:dyDescent="0.2">
      <c r="A146" s="856" t="s">
        <v>1716</v>
      </c>
    </row>
    <row r="147" spans="1:11" x14ac:dyDescent="0.2">
      <c r="A147" s="856" t="s">
        <v>1717</v>
      </c>
    </row>
    <row r="148" spans="1:11" x14ac:dyDescent="0.2">
      <c r="A148" s="856" t="s">
        <v>1718</v>
      </c>
    </row>
    <row r="149" spans="1:11" x14ac:dyDescent="0.2">
      <c r="A149" s="856" t="s">
        <v>1719</v>
      </c>
    </row>
    <row r="150" spans="1:11" x14ac:dyDescent="0.2">
      <c r="A150" s="998" t="s">
        <v>44</v>
      </c>
      <c r="B150" s="999">
        <v>0.14000000000000001</v>
      </c>
      <c r="C150" s="858"/>
      <c r="D150" s="858"/>
      <c r="E150" s="858"/>
      <c r="F150" s="858"/>
      <c r="G150" s="858"/>
      <c r="H150" s="858"/>
      <c r="I150" s="858"/>
      <c r="J150" s="858"/>
      <c r="K150" s="999">
        <v>0.14000000000000001</v>
      </c>
    </row>
    <row r="151" spans="1:11" x14ac:dyDescent="0.2">
      <c r="A151" s="995"/>
    </row>
    <row r="152" spans="1:11" x14ac:dyDescent="0.2">
      <c r="A152" s="1131" t="s">
        <v>1808</v>
      </c>
      <c r="B152" s="1131"/>
      <c r="C152" s="1131"/>
      <c r="D152" s="1131"/>
      <c r="E152" s="1131"/>
      <c r="F152" s="1132"/>
      <c r="G152" s="1132"/>
      <c r="H152" s="1132"/>
      <c r="I152" s="1133" t="s">
        <v>1809</v>
      </c>
      <c r="J152" s="1133"/>
      <c r="K152" s="1134"/>
    </row>
    <row r="153" spans="1:11" x14ac:dyDescent="0.2">
      <c r="A153" s="1126" t="s">
        <v>1814</v>
      </c>
      <c r="B153" s="1123"/>
      <c r="C153" s="1123"/>
      <c r="D153" s="1123"/>
      <c r="E153" s="1123"/>
      <c r="F153" s="1123"/>
      <c r="G153" s="1123"/>
      <c r="H153" s="1123"/>
      <c r="I153" s="1123"/>
      <c r="J153" s="1123"/>
      <c r="K153" s="1123"/>
    </row>
    <row r="154" spans="1:11" ht="14.25" customHeight="1" x14ac:dyDescent="0.2">
      <c r="A154" s="1121" t="s">
        <v>1837</v>
      </c>
      <c r="B154" s="1122"/>
      <c r="C154" s="1122"/>
      <c r="D154" s="1122"/>
      <c r="E154" s="1122"/>
      <c r="F154" s="1123"/>
      <c r="G154" s="1123"/>
      <c r="H154" s="1123"/>
      <c r="I154" s="1128">
        <v>5.2999999999999999E-2</v>
      </c>
      <c r="J154" s="1128"/>
      <c r="K154" s="1128"/>
    </row>
    <row r="155" spans="1:11" x14ac:dyDescent="0.2">
      <c r="A155" s="1139" t="s">
        <v>1811</v>
      </c>
      <c r="B155" s="1140"/>
      <c r="C155" s="1140"/>
      <c r="D155" s="1140"/>
      <c r="E155" s="1140"/>
      <c r="F155" s="1141"/>
      <c r="G155" s="1141"/>
      <c r="H155" s="1141"/>
      <c r="I155" s="1142">
        <v>8.6999999999999994E-2</v>
      </c>
      <c r="J155" s="1142"/>
      <c r="K155" s="1142"/>
    </row>
    <row r="157" spans="1:11" x14ac:dyDescent="0.2">
      <c r="A157" s="980"/>
      <c r="B157" s="980"/>
      <c r="C157" s="980"/>
      <c r="D157" s="980"/>
      <c r="E157" s="980"/>
      <c r="F157" s="980"/>
      <c r="G157" s="980"/>
      <c r="H157" s="980"/>
      <c r="I157" s="1007"/>
      <c r="J157" s="1007"/>
      <c r="K157" s="1007"/>
    </row>
    <row r="158" spans="1:11" ht="15" customHeight="1" x14ac:dyDescent="0.2">
      <c r="A158" s="982" t="s">
        <v>1850</v>
      </c>
      <c r="B158" s="980"/>
      <c r="C158" s="980"/>
      <c r="D158" s="980"/>
      <c r="E158" s="980"/>
      <c r="F158" s="980"/>
      <c r="G158" s="980"/>
      <c r="H158" s="980"/>
      <c r="I158" s="1007"/>
      <c r="J158" s="1007"/>
      <c r="K158" s="1007"/>
    </row>
    <row r="159" spans="1:11" x14ac:dyDescent="0.2">
      <c r="A159" s="983" t="s">
        <v>1851</v>
      </c>
    </row>
    <row r="160" spans="1:11" ht="51" x14ac:dyDescent="0.2">
      <c r="A160" s="984" t="s">
        <v>1709</v>
      </c>
      <c r="B160" s="985" t="s">
        <v>1710</v>
      </c>
      <c r="C160" s="985" t="s">
        <v>1793</v>
      </c>
      <c r="D160" s="985" t="s">
        <v>1711</v>
      </c>
      <c r="E160" s="985" t="s">
        <v>1794</v>
      </c>
      <c r="F160" s="985" t="s">
        <v>1712</v>
      </c>
      <c r="G160" s="985" t="s">
        <v>1795</v>
      </c>
      <c r="H160" s="985" t="s">
        <v>1796</v>
      </c>
      <c r="I160" s="985" t="s">
        <v>1797</v>
      </c>
      <c r="J160" s="985" t="s">
        <v>1798</v>
      </c>
      <c r="K160" s="985" t="s">
        <v>1799</v>
      </c>
    </row>
    <row r="161" spans="1:11" x14ac:dyDescent="0.2">
      <c r="A161" s="856" t="s">
        <v>1716</v>
      </c>
    </row>
    <row r="162" spans="1:11" x14ac:dyDescent="0.2">
      <c r="A162" s="856" t="s">
        <v>1717</v>
      </c>
    </row>
    <row r="163" spans="1:11" x14ac:dyDescent="0.2">
      <c r="A163" s="856" t="s">
        <v>1718</v>
      </c>
      <c r="B163" s="997">
        <v>0.1</v>
      </c>
      <c r="C163" s="1006">
        <v>45729</v>
      </c>
      <c r="D163" s="856">
        <v>1.6E-2</v>
      </c>
      <c r="K163" s="856">
        <v>8.4000000000000005E-2</v>
      </c>
    </row>
    <row r="164" spans="1:11" x14ac:dyDescent="0.2">
      <c r="A164" s="856" t="s">
        <v>1719</v>
      </c>
    </row>
    <row r="165" spans="1:11" x14ac:dyDescent="0.2">
      <c r="A165" s="995" t="s">
        <v>44</v>
      </c>
      <c r="B165" s="997"/>
      <c r="K165" s="997"/>
    </row>
    <row r="166" spans="1:11" x14ac:dyDescent="0.2">
      <c r="A166" s="995"/>
    </row>
    <row r="167" spans="1:11" ht="14.25" customHeight="1" x14ac:dyDescent="0.2">
      <c r="A167" s="1131" t="s">
        <v>1808</v>
      </c>
      <c r="B167" s="1131"/>
      <c r="C167" s="1131"/>
      <c r="D167" s="1131"/>
      <c r="E167" s="1131"/>
      <c r="F167" s="1132"/>
      <c r="G167" s="1132"/>
      <c r="H167" s="1132"/>
      <c r="I167" s="1133" t="s">
        <v>1809</v>
      </c>
      <c r="J167" s="1133"/>
      <c r="K167" s="1134"/>
    </row>
    <row r="168" spans="1:11" x14ac:dyDescent="0.2">
      <c r="A168" s="1126" t="s">
        <v>1820</v>
      </c>
      <c r="B168" s="1123"/>
      <c r="C168" s="1123"/>
      <c r="D168" s="1123"/>
      <c r="E168" s="1123"/>
      <c r="F168" s="1123"/>
      <c r="G168" s="1123"/>
      <c r="H168" s="1123"/>
      <c r="I168" s="1123"/>
      <c r="J168" s="1123"/>
      <c r="K168" s="1123"/>
    </row>
    <row r="169" spans="1:11" x14ac:dyDescent="0.2">
      <c r="A169" s="1139" t="s">
        <v>1811</v>
      </c>
      <c r="B169" s="1140"/>
      <c r="C169" s="1140"/>
      <c r="D169" s="1140"/>
      <c r="E169" s="1140"/>
      <c r="F169" s="1141"/>
      <c r="G169" s="1141"/>
      <c r="H169" s="1141"/>
      <c r="I169" s="1142" t="s">
        <v>1852</v>
      </c>
      <c r="J169" s="1142"/>
      <c r="K169" s="1142"/>
    </row>
    <row r="171" spans="1:11" ht="15" customHeight="1" x14ac:dyDescent="0.2">
      <c r="A171" s="856" t="s">
        <v>1853</v>
      </c>
    </row>
    <row r="172" spans="1:11" x14ac:dyDescent="0.2">
      <c r="A172" s="983" t="s">
        <v>1854</v>
      </c>
      <c r="B172" s="1012"/>
    </row>
    <row r="173" spans="1:11" ht="51" x14ac:dyDescent="0.2">
      <c r="A173" s="984" t="s">
        <v>1709</v>
      </c>
      <c r="B173" s="985" t="s">
        <v>1710</v>
      </c>
      <c r="C173" s="985" t="s">
        <v>1793</v>
      </c>
      <c r="D173" s="985" t="s">
        <v>1711</v>
      </c>
      <c r="E173" s="985" t="s">
        <v>1794</v>
      </c>
      <c r="F173" s="985" t="s">
        <v>1712</v>
      </c>
      <c r="G173" s="985" t="s">
        <v>1795</v>
      </c>
      <c r="H173" s="985" t="s">
        <v>1796</v>
      </c>
      <c r="I173" s="985" t="s">
        <v>1797</v>
      </c>
      <c r="J173" s="985" t="s">
        <v>1798</v>
      </c>
      <c r="K173" s="985" t="s">
        <v>1799</v>
      </c>
    </row>
    <row r="174" spans="1:11" x14ac:dyDescent="0.2">
      <c r="A174" s="856" t="s">
        <v>1716</v>
      </c>
      <c r="B174" s="997"/>
      <c r="D174" s="997"/>
      <c r="F174" s="997"/>
      <c r="K174" s="997"/>
    </row>
    <row r="175" spans="1:11" x14ac:dyDescent="0.2">
      <c r="A175" s="856" t="s">
        <v>1717</v>
      </c>
      <c r="B175" s="997"/>
      <c r="D175" s="997"/>
      <c r="F175" s="997"/>
      <c r="G175" s="1006"/>
      <c r="K175" s="997"/>
    </row>
    <row r="176" spans="1:11" x14ac:dyDescent="0.2">
      <c r="A176" s="856" t="s">
        <v>1718</v>
      </c>
      <c r="B176" s="997"/>
      <c r="C176" s="1006"/>
      <c r="D176" s="997"/>
      <c r="E176" s="1006"/>
      <c r="F176" s="997"/>
      <c r="K176" s="997"/>
    </row>
    <row r="177" spans="1:11" x14ac:dyDescent="0.2">
      <c r="A177" s="856" t="s">
        <v>1719</v>
      </c>
      <c r="B177" s="997"/>
      <c r="C177" s="1006"/>
      <c r="D177" s="997"/>
      <c r="E177" s="1006"/>
      <c r="F177" s="997"/>
      <c r="K177" s="997"/>
    </row>
    <row r="178" spans="1:11" x14ac:dyDescent="0.2">
      <c r="A178" s="858" t="s">
        <v>44</v>
      </c>
      <c r="B178" s="999">
        <v>1.2E-2</v>
      </c>
      <c r="C178" s="1013"/>
      <c r="D178" s="999"/>
      <c r="E178" s="1014"/>
      <c r="F178" s="999"/>
      <c r="G178" s="1013"/>
      <c r="H178" s="859"/>
      <c r="I178" s="858"/>
      <c r="J178" s="858"/>
      <c r="K178" s="999">
        <v>1.2E-2</v>
      </c>
    </row>
    <row r="180" spans="1:11" ht="14.25" customHeight="1" x14ac:dyDescent="0.2">
      <c r="A180" s="1131" t="s">
        <v>1808</v>
      </c>
      <c r="B180" s="1131"/>
      <c r="C180" s="1131"/>
      <c r="D180" s="1131"/>
      <c r="E180" s="1131"/>
      <c r="F180" s="1132"/>
      <c r="G180" s="1132"/>
      <c r="H180" s="1132"/>
      <c r="I180" s="1133" t="s">
        <v>1809</v>
      </c>
      <c r="J180" s="1133"/>
      <c r="K180" s="1134"/>
    </row>
    <row r="181" spans="1:11" x14ac:dyDescent="0.2">
      <c r="A181" s="1126" t="s">
        <v>1814</v>
      </c>
      <c r="B181" s="1123"/>
      <c r="C181" s="1123"/>
      <c r="D181" s="1123"/>
      <c r="E181" s="1123"/>
      <c r="F181" s="1123"/>
      <c r="G181" s="1123"/>
      <c r="H181" s="1123"/>
      <c r="I181" s="1127"/>
      <c r="J181" s="1127"/>
      <c r="K181" s="1127"/>
    </row>
    <row r="182" spans="1:11" x14ac:dyDescent="0.2">
      <c r="A182" s="858" t="s">
        <v>1827</v>
      </c>
      <c r="B182" s="858"/>
      <c r="C182" s="858"/>
      <c r="D182" s="858"/>
      <c r="E182" s="858"/>
      <c r="F182" s="858"/>
      <c r="G182" s="858"/>
      <c r="H182" s="858"/>
      <c r="I182" s="991"/>
      <c r="J182" s="991"/>
      <c r="K182" s="991" t="s">
        <v>1855</v>
      </c>
    </row>
    <row r="184" spans="1:11" ht="15" customHeight="1" x14ac:dyDescent="0.2">
      <c r="A184" s="856" t="s">
        <v>1856</v>
      </c>
    </row>
    <row r="185" spans="1:11" x14ac:dyDescent="0.2">
      <c r="A185" s="983" t="s">
        <v>1857</v>
      </c>
      <c r="B185" s="1012"/>
    </row>
    <row r="186" spans="1:11" ht="51" x14ac:dyDescent="0.2">
      <c r="A186" s="984" t="s">
        <v>1709</v>
      </c>
      <c r="B186" s="985" t="s">
        <v>1710</v>
      </c>
      <c r="C186" s="985" t="s">
        <v>1793</v>
      </c>
      <c r="D186" s="985" t="s">
        <v>1711</v>
      </c>
      <c r="E186" s="985" t="s">
        <v>1794</v>
      </c>
      <c r="F186" s="985" t="s">
        <v>1712</v>
      </c>
      <c r="G186" s="985" t="s">
        <v>1795</v>
      </c>
      <c r="H186" s="985" t="s">
        <v>1796</v>
      </c>
      <c r="I186" s="985" t="s">
        <v>1797</v>
      </c>
      <c r="J186" s="985" t="s">
        <v>1798</v>
      </c>
      <c r="K186" s="985" t="s">
        <v>1799</v>
      </c>
    </row>
    <row r="187" spans="1:11" x14ac:dyDescent="0.2">
      <c r="A187" s="856" t="s">
        <v>1716</v>
      </c>
      <c r="B187" s="997"/>
      <c r="D187" s="997"/>
      <c r="F187" s="997"/>
      <c r="K187" s="997"/>
    </row>
    <row r="188" spans="1:11" x14ac:dyDescent="0.2">
      <c r="A188" s="856" t="s">
        <v>1717</v>
      </c>
      <c r="B188" s="997"/>
      <c r="D188" s="997"/>
      <c r="F188" s="997"/>
      <c r="G188" s="1006"/>
      <c r="K188" s="997"/>
    </row>
    <row r="189" spans="1:11" x14ac:dyDescent="0.2">
      <c r="A189" s="856" t="s">
        <v>1718</v>
      </c>
      <c r="B189" s="997">
        <v>2.4E-2</v>
      </c>
      <c r="C189" s="856">
        <v>2023</v>
      </c>
      <c r="D189" s="997"/>
      <c r="E189" s="1006"/>
      <c r="F189" s="997"/>
      <c r="K189" s="997">
        <v>2.4E-2</v>
      </c>
    </row>
    <row r="190" spans="1:11" x14ac:dyDescent="0.2">
      <c r="A190" s="856" t="s">
        <v>1719</v>
      </c>
      <c r="B190" s="997"/>
      <c r="C190" s="1006"/>
      <c r="D190" s="997"/>
      <c r="E190" s="1006"/>
      <c r="F190" s="997"/>
      <c r="K190" s="997"/>
    </row>
    <row r="191" spans="1:11" ht="15" customHeight="1" x14ac:dyDescent="0.2">
      <c r="A191" s="858" t="s">
        <v>44</v>
      </c>
      <c r="B191" s="999"/>
      <c r="C191" s="1013"/>
      <c r="D191" s="999"/>
      <c r="E191" s="1013"/>
      <c r="F191" s="999"/>
      <c r="G191" s="1013"/>
      <c r="H191" s="859"/>
      <c r="I191" s="858"/>
      <c r="J191" s="858"/>
      <c r="K191" s="999"/>
    </row>
    <row r="193" spans="1:11" x14ac:dyDescent="0.2">
      <c r="A193" s="1131" t="s">
        <v>1808</v>
      </c>
      <c r="B193" s="1131"/>
      <c r="C193" s="1131"/>
      <c r="D193" s="1131"/>
      <c r="E193" s="1131"/>
      <c r="F193" s="1132"/>
      <c r="G193" s="1132"/>
      <c r="H193" s="1132"/>
      <c r="I193" s="1133" t="s">
        <v>1809</v>
      </c>
      <c r="J193" s="1133"/>
      <c r="K193" s="1134"/>
    </row>
    <row r="194" spans="1:11" x14ac:dyDescent="0.2">
      <c r="A194" s="1126" t="s">
        <v>1820</v>
      </c>
      <c r="B194" s="1123"/>
      <c r="C194" s="1123"/>
      <c r="D194" s="1123"/>
      <c r="E194" s="1123"/>
      <c r="F194" s="1123"/>
      <c r="G194" s="1123"/>
      <c r="H194" s="1123"/>
      <c r="I194" s="1127"/>
      <c r="J194" s="1127"/>
      <c r="K194" s="1127"/>
    </row>
    <row r="195" spans="1:11" x14ac:dyDescent="0.2">
      <c r="A195" s="858" t="s">
        <v>1811</v>
      </c>
      <c r="B195" s="858"/>
      <c r="C195" s="858"/>
      <c r="D195" s="858"/>
      <c r="E195" s="858"/>
      <c r="F195" s="858"/>
      <c r="G195" s="858"/>
      <c r="H195" s="858"/>
      <c r="I195" s="991"/>
      <c r="J195" s="991"/>
      <c r="K195" s="991" t="s">
        <v>1858</v>
      </c>
    </row>
    <row r="197" spans="1:11" ht="15" customHeight="1" x14ac:dyDescent="0.2">
      <c r="A197" s="856" t="s">
        <v>1859</v>
      </c>
    </row>
    <row r="198" spans="1:11" x14ac:dyDescent="0.2">
      <c r="A198" s="983" t="s">
        <v>1860</v>
      </c>
      <c r="B198" s="1012"/>
    </row>
    <row r="199" spans="1:11" ht="51" x14ac:dyDescent="0.2">
      <c r="A199" s="984" t="s">
        <v>1709</v>
      </c>
      <c r="B199" s="985" t="s">
        <v>1710</v>
      </c>
      <c r="C199" s="985" t="s">
        <v>1793</v>
      </c>
      <c r="D199" s="985" t="s">
        <v>1711</v>
      </c>
      <c r="E199" s="985" t="s">
        <v>1794</v>
      </c>
      <c r="F199" s="985" t="s">
        <v>1712</v>
      </c>
      <c r="G199" s="985" t="s">
        <v>1795</v>
      </c>
      <c r="H199" s="985" t="s">
        <v>1796</v>
      </c>
      <c r="I199" s="985" t="s">
        <v>1797</v>
      </c>
      <c r="J199" s="985" t="s">
        <v>1798</v>
      </c>
      <c r="K199" s="985" t="s">
        <v>1799</v>
      </c>
    </row>
    <row r="200" spans="1:11" x14ac:dyDescent="0.2">
      <c r="A200" s="856" t="s">
        <v>1716</v>
      </c>
      <c r="B200" s="997">
        <v>2.3E-2</v>
      </c>
      <c r="C200" s="856">
        <v>2043</v>
      </c>
      <c r="D200" s="997">
        <v>2.3E-2</v>
      </c>
      <c r="E200" s="856">
        <v>2043</v>
      </c>
      <c r="F200" s="997"/>
      <c r="K200" s="997"/>
    </row>
    <row r="201" spans="1:11" x14ac:dyDescent="0.2">
      <c r="A201" s="856" t="s">
        <v>1861</v>
      </c>
      <c r="B201" s="997"/>
      <c r="D201" s="997"/>
      <c r="F201" s="997"/>
      <c r="G201" s="1006"/>
      <c r="K201" s="997"/>
    </row>
    <row r="202" spans="1:11" x14ac:dyDescent="0.2">
      <c r="A202" s="856" t="s">
        <v>1718</v>
      </c>
      <c r="B202" s="997">
        <v>5.1999999999999998E-2</v>
      </c>
      <c r="C202" s="1006"/>
      <c r="D202" s="997"/>
      <c r="E202" s="1006"/>
      <c r="F202" s="997"/>
      <c r="K202" s="997">
        <v>5.1999999999999998E-2</v>
      </c>
    </row>
    <row r="203" spans="1:11" x14ac:dyDescent="0.2">
      <c r="A203" s="856" t="s">
        <v>1719</v>
      </c>
      <c r="B203" s="997"/>
      <c r="C203" s="1006"/>
      <c r="D203" s="997"/>
      <c r="E203" s="1006"/>
      <c r="F203" s="997"/>
      <c r="G203" s="1006"/>
      <c r="H203" s="857"/>
      <c r="K203" s="997"/>
    </row>
    <row r="204" spans="1:11" x14ac:dyDescent="0.2">
      <c r="A204" s="858" t="s">
        <v>44</v>
      </c>
      <c r="B204" s="999"/>
      <c r="C204" s="1013"/>
      <c r="D204" s="999"/>
      <c r="E204" s="1013"/>
      <c r="F204" s="999"/>
      <c r="G204" s="1013"/>
      <c r="H204" s="859"/>
      <c r="I204" s="858"/>
      <c r="J204" s="858"/>
      <c r="K204" s="999"/>
    </row>
    <row r="206" spans="1:11" x14ac:dyDescent="0.2">
      <c r="A206" s="1131" t="s">
        <v>1808</v>
      </c>
      <c r="B206" s="1131"/>
      <c r="C206" s="1131"/>
      <c r="D206" s="1131"/>
      <c r="E206" s="1131"/>
      <c r="F206" s="1132"/>
      <c r="G206" s="1132"/>
      <c r="H206" s="1132"/>
      <c r="I206" s="1133" t="s">
        <v>1809</v>
      </c>
      <c r="J206" s="1133"/>
      <c r="K206" s="1134"/>
    </row>
    <row r="207" spans="1:11" x14ac:dyDescent="0.2">
      <c r="A207" s="1126" t="s">
        <v>1820</v>
      </c>
      <c r="B207" s="1123"/>
      <c r="C207" s="1123"/>
      <c r="D207" s="1123"/>
      <c r="E207" s="1123"/>
      <c r="F207" s="1123"/>
      <c r="G207" s="1123"/>
      <c r="H207" s="1123"/>
      <c r="I207" s="1127"/>
      <c r="J207" s="1127"/>
      <c r="K207" s="1127"/>
    </row>
    <row r="208" spans="1:11" x14ac:dyDescent="0.2">
      <c r="A208" s="1121" t="s">
        <v>1811</v>
      </c>
      <c r="B208" s="1122"/>
      <c r="C208" s="1122"/>
      <c r="D208" s="1122"/>
      <c r="E208" s="1122"/>
      <c r="F208" s="1123"/>
      <c r="G208" s="1123"/>
      <c r="H208" s="1123"/>
      <c r="I208" s="1124" t="s">
        <v>1862</v>
      </c>
      <c r="J208" s="1125"/>
      <c r="K208" s="1125"/>
    </row>
    <row r="210" spans="1:11" ht="15" customHeight="1" x14ac:dyDescent="0.2">
      <c r="A210" s="856" t="s">
        <v>1863</v>
      </c>
    </row>
    <row r="211" spans="1:11" x14ac:dyDescent="0.2">
      <c r="A211" s="983" t="s">
        <v>1864</v>
      </c>
    </row>
    <row r="212" spans="1:11" ht="89.25" x14ac:dyDescent="0.2">
      <c r="A212" s="984" t="s">
        <v>1786</v>
      </c>
      <c r="B212" s="985" t="s">
        <v>1710</v>
      </c>
      <c r="C212" s="985" t="s">
        <v>1787</v>
      </c>
      <c r="D212" s="985" t="s">
        <v>1711</v>
      </c>
      <c r="E212" s="985" t="s">
        <v>1788</v>
      </c>
      <c r="F212" s="985" t="s">
        <v>1712</v>
      </c>
      <c r="G212" s="985" t="s">
        <v>1789</v>
      </c>
      <c r="H212" s="985" t="s">
        <v>1865</v>
      </c>
      <c r="I212" s="985" t="s">
        <v>1866</v>
      </c>
      <c r="J212" s="985" t="s">
        <v>1790</v>
      </c>
      <c r="K212" s="985" t="s">
        <v>1715</v>
      </c>
    </row>
    <row r="213" spans="1:11" x14ac:dyDescent="0.2">
      <c r="A213" s="856" t="s">
        <v>1716</v>
      </c>
      <c r="B213" s="995"/>
      <c r="C213" s="1015"/>
      <c r="D213" s="995"/>
      <c r="E213" s="1015"/>
    </row>
    <row r="214" spans="1:11" x14ac:dyDescent="0.2">
      <c r="A214" s="856" t="s">
        <v>1717</v>
      </c>
    </row>
    <row r="215" spans="1:11" x14ac:dyDescent="0.2">
      <c r="A215" s="856" t="s">
        <v>1718</v>
      </c>
      <c r="G215" s="1006"/>
    </row>
    <row r="216" spans="1:11" x14ac:dyDescent="0.2">
      <c r="A216" s="856" t="s">
        <v>1719</v>
      </c>
    </row>
    <row r="217" spans="1:11" x14ac:dyDescent="0.2">
      <c r="A217" s="982" t="s">
        <v>44</v>
      </c>
      <c r="B217" s="982">
        <v>4.024</v>
      </c>
      <c r="C217" s="982"/>
      <c r="D217" s="986">
        <v>5.8999999999999997E-2</v>
      </c>
      <c r="E217" s="1016">
        <v>2026</v>
      </c>
      <c r="F217" s="986"/>
      <c r="G217" s="1002"/>
      <c r="H217" s="989"/>
      <c r="I217" s="986"/>
      <c r="J217" s="987"/>
      <c r="K217" s="986">
        <v>3.9649999999999999</v>
      </c>
    </row>
    <row r="218" spans="1:11" x14ac:dyDescent="0.2">
      <c r="A218" s="1135" t="s">
        <v>1808</v>
      </c>
      <c r="B218" s="1135"/>
      <c r="C218" s="1135"/>
      <c r="D218" s="1135"/>
      <c r="E218" s="1135"/>
      <c r="F218" s="1136"/>
      <c r="G218" s="1136"/>
      <c r="H218" s="1136"/>
      <c r="I218" s="1137" t="s">
        <v>1809</v>
      </c>
      <c r="J218" s="1137"/>
      <c r="K218" s="1138"/>
    </row>
    <row r="219" spans="1:11" x14ac:dyDescent="0.2">
      <c r="A219" s="1126" t="s">
        <v>1814</v>
      </c>
      <c r="B219" s="1123"/>
      <c r="C219" s="1123"/>
      <c r="D219" s="1123"/>
      <c r="E219" s="1123"/>
      <c r="F219" s="1123"/>
      <c r="G219" s="1123"/>
      <c r="H219" s="1123"/>
      <c r="I219" s="1123"/>
      <c r="J219" s="1123"/>
      <c r="K219" s="1123"/>
    </row>
    <row r="220" spans="1:11" x14ac:dyDescent="0.2">
      <c r="A220" s="1121" t="s">
        <v>1811</v>
      </c>
      <c r="B220" s="1121"/>
      <c r="C220" s="1122"/>
      <c r="D220" s="1122"/>
      <c r="E220" s="1122"/>
      <c r="F220" s="1123"/>
      <c r="G220" s="1123"/>
      <c r="H220" s="1123"/>
      <c r="I220" s="1128" t="s">
        <v>1867</v>
      </c>
      <c r="J220" s="1128"/>
      <c r="K220" s="1128"/>
    </row>
    <row r="221" spans="1:11" x14ac:dyDescent="0.2">
      <c r="A221" s="980"/>
      <c r="B221" s="980"/>
      <c r="C221" s="981"/>
      <c r="D221" s="981"/>
      <c r="E221" s="981"/>
      <c r="I221" s="997"/>
      <c r="J221" s="997"/>
      <c r="K221" s="997"/>
    </row>
    <row r="222" spans="1:11" ht="15" customHeight="1" x14ac:dyDescent="0.2">
      <c r="A222" s="982" t="s">
        <v>1868</v>
      </c>
      <c r="B222" s="980"/>
      <c r="C222" s="981"/>
      <c r="D222" s="981"/>
      <c r="E222" s="981"/>
      <c r="I222" s="997"/>
      <c r="J222" s="997"/>
      <c r="K222" s="997"/>
    </row>
    <row r="223" spans="1:11" x14ac:dyDescent="0.2">
      <c r="A223" s="983" t="s">
        <v>1869</v>
      </c>
    </row>
    <row r="224" spans="1:11" ht="89.25" x14ac:dyDescent="0.2">
      <c r="A224" s="984" t="s">
        <v>1786</v>
      </c>
      <c r="B224" s="985" t="s">
        <v>1710</v>
      </c>
      <c r="C224" s="985" t="s">
        <v>1787</v>
      </c>
      <c r="D224" s="985" t="s">
        <v>1711</v>
      </c>
      <c r="E224" s="985" t="s">
        <v>1788</v>
      </c>
      <c r="F224" s="985" t="s">
        <v>1712</v>
      </c>
      <c r="G224" s="985" t="s">
        <v>1789</v>
      </c>
      <c r="H224" s="985" t="s">
        <v>1865</v>
      </c>
      <c r="I224" s="985" t="s">
        <v>1866</v>
      </c>
      <c r="J224" s="985" t="s">
        <v>1790</v>
      </c>
      <c r="K224" s="985" t="s">
        <v>1715</v>
      </c>
    </row>
    <row r="225" spans="1:11" x14ac:dyDescent="0.2">
      <c r="A225" s="856" t="s">
        <v>1716</v>
      </c>
      <c r="B225" s="995">
        <v>5.601</v>
      </c>
      <c r="C225" s="1015"/>
      <c r="D225" s="995"/>
      <c r="E225" s="1015"/>
      <c r="K225" s="856">
        <v>5.601</v>
      </c>
    </row>
    <row r="226" spans="1:11" x14ac:dyDescent="0.2">
      <c r="A226" s="856" t="s">
        <v>1717</v>
      </c>
    </row>
    <row r="227" spans="1:11" x14ac:dyDescent="0.2">
      <c r="A227" s="856" t="s">
        <v>1718</v>
      </c>
      <c r="G227" s="1006"/>
    </row>
    <row r="228" spans="1:11" x14ac:dyDescent="0.2">
      <c r="A228" s="856" t="s">
        <v>1719</v>
      </c>
    </row>
    <row r="229" spans="1:11" x14ac:dyDescent="0.2">
      <c r="A229" s="982" t="s">
        <v>44</v>
      </c>
      <c r="B229" s="982"/>
      <c r="C229" s="982"/>
      <c r="D229" s="986"/>
      <c r="E229" s="1016"/>
      <c r="F229" s="986"/>
      <c r="G229" s="1002"/>
      <c r="H229" s="989"/>
      <c r="I229" s="986"/>
      <c r="J229" s="987"/>
      <c r="K229" s="986"/>
    </row>
    <row r="230" spans="1:11" x14ac:dyDescent="0.2">
      <c r="A230" s="1135" t="s">
        <v>1808</v>
      </c>
      <c r="B230" s="1135"/>
      <c r="C230" s="1135"/>
      <c r="D230" s="1135"/>
      <c r="E230" s="1135"/>
      <c r="F230" s="1136"/>
      <c r="G230" s="1136"/>
      <c r="H230" s="1136"/>
      <c r="I230" s="1137" t="s">
        <v>1809</v>
      </c>
      <c r="J230" s="1137"/>
      <c r="K230" s="1138"/>
    </row>
    <row r="231" spans="1:11" x14ac:dyDescent="0.2">
      <c r="A231" s="1126" t="s">
        <v>1716</v>
      </c>
      <c r="B231" s="1123"/>
      <c r="C231" s="1123"/>
      <c r="D231" s="1123"/>
      <c r="E231" s="1123"/>
      <c r="F231" s="1123"/>
      <c r="G231" s="1123"/>
      <c r="H231" s="1123"/>
      <c r="I231" s="1123"/>
      <c r="J231" s="1123"/>
      <c r="K231" s="1123"/>
    </row>
    <row r="232" spans="1:11" x14ac:dyDescent="0.2">
      <c r="A232" s="1121" t="s">
        <v>1811</v>
      </c>
      <c r="B232" s="1121"/>
      <c r="C232" s="1122"/>
      <c r="D232" s="1122"/>
      <c r="E232" s="1122"/>
      <c r="F232" s="1123"/>
      <c r="G232" s="1123"/>
      <c r="H232" s="1123"/>
      <c r="I232" s="1128" t="s">
        <v>1870</v>
      </c>
      <c r="J232" s="1128"/>
      <c r="K232" s="1128"/>
    </row>
    <row r="233" spans="1:11" x14ac:dyDescent="0.2">
      <c r="A233" s="980"/>
      <c r="B233" s="980"/>
      <c r="C233" s="981"/>
      <c r="D233" s="981"/>
      <c r="E233" s="981"/>
      <c r="I233" s="1017"/>
      <c r="J233" s="1017"/>
      <c r="K233" s="1017"/>
    </row>
    <row r="234" spans="1:11" ht="15" customHeight="1" x14ac:dyDescent="0.2">
      <c r="A234" s="982" t="s">
        <v>1871</v>
      </c>
      <c r="B234" s="980"/>
      <c r="C234" s="981"/>
      <c r="D234" s="981"/>
      <c r="E234" s="981"/>
      <c r="I234" s="1017"/>
      <c r="J234" s="1017"/>
      <c r="K234" s="1017"/>
    </row>
    <row r="235" spans="1:11" x14ac:dyDescent="0.2">
      <c r="A235" s="993" t="s">
        <v>1872</v>
      </c>
      <c r="B235" s="1018"/>
      <c r="C235" s="994"/>
      <c r="D235" s="994"/>
      <c r="E235" s="994"/>
      <c r="F235" s="994"/>
      <c r="G235" s="994"/>
      <c r="H235" s="994"/>
      <c r="I235" s="994"/>
      <c r="J235" s="994"/>
      <c r="K235" s="994"/>
    </row>
    <row r="236" spans="1:11" ht="51" x14ac:dyDescent="0.2">
      <c r="A236" s="984" t="s">
        <v>1709</v>
      </c>
      <c r="B236" s="985" t="s">
        <v>1710</v>
      </c>
      <c r="C236" s="985" t="s">
        <v>1793</v>
      </c>
      <c r="D236" s="985" t="s">
        <v>1711</v>
      </c>
      <c r="E236" s="985" t="s">
        <v>1794</v>
      </c>
      <c r="F236" s="985" t="s">
        <v>1712</v>
      </c>
      <c r="G236" s="985" t="s">
        <v>1795</v>
      </c>
      <c r="H236" s="985" t="s">
        <v>1796</v>
      </c>
      <c r="I236" s="985" t="s">
        <v>1797</v>
      </c>
      <c r="J236" s="985" t="s">
        <v>1798</v>
      </c>
      <c r="K236" s="985" t="s">
        <v>1799</v>
      </c>
    </row>
    <row r="237" spans="1:11" x14ac:dyDescent="0.2">
      <c r="A237" s="856" t="s">
        <v>1716</v>
      </c>
      <c r="B237" s="997"/>
      <c r="D237" s="997"/>
      <c r="F237" s="997"/>
      <c r="G237" s="1019"/>
      <c r="K237" s="997"/>
    </row>
    <row r="238" spans="1:11" x14ac:dyDescent="0.2">
      <c r="A238" s="856" t="s">
        <v>1717</v>
      </c>
      <c r="B238" s="997"/>
      <c r="D238" s="997"/>
      <c r="F238" s="997"/>
      <c r="G238" s="1020"/>
      <c r="K238" s="997"/>
    </row>
    <row r="239" spans="1:11" x14ac:dyDescent="0.2">
      <c r="A239" s="856" t="s">
        <v>1718</v>
      </c>
      <c r="B239" s="997">
        <v>0.05</v>
      </c>
      <c r="C239" s="856">
        <v>2023</v>
      </c>
      <c r="D239" s="997">
        <v>0.05</v>
      </c>
      <c r="E239" s="856">
        <v>2028</v>
      </c>
      <c r="F239" s="997"/>
      <c r="G239" s="1020"/>
      <c r="K239" s="997"/>
    </row>
    <row r="240" spans="1:11" x14ac:dyDescent="0.2">
      <c r="A240" s="856" t="s">
        <v>1718</v>
      </c>
      <c r="B240" s="997">
        <v>2.4E-2</v>
      </c>
      <c r="D240" s="997"/>
      <c r="F240" s="997"/>
      <c r="G240" s="1020"/>
      <c r="K240" s="997">
        <v>2.4E-2</v>
      </c>
    </row>
    <row r="241" spans="1:11" x14ac:dyDescent="0.2">
      <c r="A241" s="856" t="s">
        <v>1718</v>
      </c>
      <c r="B241" s="997">
        <v>1.2999999999999999E-2</v>
      </c>
      <c r="C241" s="856">
        <v>2023</v>
      </c>
      <c r="D241" s="997">
        <v>1.2999999999999999E-2</v>
      </c>
      <c r="E241" s="856">
        <v>2026</v>
      </c>
      <c r="F241" s="997"/>
      <c r="G241" s="1020"/>
      <c r="K241" s="997"/>
    </row>
    <row r="242" spans="1:11" x14ac:dyDescent="0.2">
      <c r="A242" s="856" t="s">
        <v>1718</v>
      </c>
      <c r="B242" s="997">
        <v>4.1000000000000002E-2</v>
      </c>
      <c r="C242" s="856">
        <v>2024</v>
      </c>
      <c r="D242" s="997">
        <v>4.1000000000000002E-2</v>
      </c>
      <c r="E242" s="856">
        <v>2028</v>
      </c>
      <c r="F242" s="997"/>
      <c r="G242" s="1020"/>
      <c r="K242" s="997"/>
    </row>
    <row r="243" spans="1:11" x14ac:dyDescent="0.2">
      <c r="A243" s="856" t="s">
        <v>1719</v>
      </c>
      <c r="B243" s="997"/>
      <c r="C243" s="1006"/>
      <c r="D243" s="997"/>
      <c r="E243" s="1006"/>
      <c r="F243" s="997"/>
      <c r="G243" s="1020"/>
      <c r="K243" s="997"/>
    </row>
    <row r="244" spans="1:11" ht="38.25" x14ac:dyDescent="0.2">
      <c r="A244" s="856" t="s">
        <v>44</v>
      </c>
      <c r="B244" s="997">
        <v>1.92</v>
      </c>
      <c r="C244" s="1006">
        <v>46011</v>
      </c>
      <c r="D244" s="997">
        <v>1.92</v>
      </c>
      <c r="E244" s="1006">
        <v>46011</v>
      </c>
      <c r="F244" s="997"/>
      <c r="G244" s="1129" t="s">
        <v>1873</v>
      </c>
      <c r="H244" s="857">
        <v>0.5</v>
      </c>
      <c r="I244" s="856" t="s">
        <v>1874</v>
      </c>
      <c r="J244" s="980" t="s">
        <v>1875</v>
      </c>
      <c r="K244" s="997" t="s">
        <v>1874</v>
      </c>
    </row>
    <row r="245" spans="1:11" ht="41.25" customHeight="1" x14ac:dyDescent="0.2">
      <c r="B245" s="997"/>
      <c r="C245" s="1006"/>
      <c r="D245" s="997"/>
      <c r="E245" s="1006"/>
      <c r="F245" s="997"/>
      <c r="G245" s="1130"/>
      <c r="H245" s="857"/>
      <c r="J245" s="980"/>
      <c r="K245" s="997"/>
    </row>
    <row r="247" spans="1:11" x14ac:dyDescent="0.2">
      <c r="A247" s="1131" t="s">
        <v>1808</v>
      </c>
      <c r="B247" s="1131"/>
      <c r="C247" s="1131"/>
      <c r="D247" s="1131"/>
      <c r="E247" s="1131"/>
      <c r="F247" s="1132"/>
      <c r="G247" s="1132"/>
      <c r="H247" s="1132"/>
      <c r="I247" s="1133" t="s">
        <v>1809</v>
      </c>
      <c r="J247" s="1133"/>
      <c r="K247" s="1134"/>
    </row>
    <row r="248" spans="1:11" x14ac:dyDescent="0.2">
      <c r="A248" s="1126" t="s">
        <v>1820</v>
      </c>
      <c r="B248" s="1123"/>
      <c r="C248" s="1123"/>
      <c r="D248" s="1123"/>
      <c r="E248" s="1123"/>
      <c r="F248" s="1123"/>
      <c r="G248" s="1123"/>
      <c r="H248" s="1123"/>
      <c r="I248" s="1127"/>
      <c r="J248" s="1127"/>
      <c r="K248" s="1127"/>
    </row>
    <row r="249" spans="1:11" x14ac:dyDescent="0.2">
      <c r="A249" s="1121" t="s">
        <v>1811</v>
      </c>
      <c r="B249" s="1122"/>
      <c r="C249" s="1122"/>
      <c r="D249" s="1122"/>
      <c r="E249" s="1122"/>
      <c r="F249" s="1123"/>
      <c r="G249" s="1123"/>
      <c r="H249" s="1123"/>
      <c r="I249" s="1124" t="s">
        <v>1876</v>
      </c>
      <c r="J249" s="1125"/>
      <c r="K249" s="1125"/>
    </row>
    <row r="250" spans="1:11" x14ac:dyDescent="0.2">
      <c r="A250" s="1126" t="s">
        <v>1814</v>
      </c>
      <c r="B250" s="1123"/>
      <c r="C250" s="1123"/>
      <c r="D250" s="1123"/>
      <c r="E250" s="1123"/>
      <c r="F250" s="1123"/>
      <c r="G250" s="1123"/>
      <c r="H250" s="1123"/>
      <c r="I250" s="1127"/>
      <c r="J250" s="1127"/>
      <c r="K250" s="1127"/>
    </row>
    <row r="251" spans="1:11" x14ac:dyDescent="0.2">
      <c r="A251" s="856" t="s">
        <v>1837</v>
      </c>
      <c r="I251" s="1128" t="s">
        <v>1877</v>
      </c>
      <c r="J251" s="1128"/>
      <c r="K251" s="1128"/>
    </row>
    <row r="252" spans="1:11" x14ac:dyDescent="0.2">
      <c r="I252" s="1017"/>
      <c r="J252" s="1017"/>
      <c r="K252" s="1017"/>
    </row>
  </sheetData>
  <mergeCells count="120">
    <mergeCell ref="A37:H37"/>
    <mergeCell ref="I37:K37"/>
    <mergeCell ref="A38:H38"/>
    <mergeCell ref="I38:K38"/>
    <mergeCell ref="A39:H39"/>
    <mergeCell ref="I39:K39"/>
    <mergeCell ref="A34:H34"/>
    <mergeCell ref="I34:K34"/>
    <mergeCell ref="A35:H35"/>
    <mergeCell ref="I35:K35"/>
    <mergeCell ref="A36:H36"/>
    <mergeCell ref="I36:K36"/>
    <mergeCell ref="A53:H53"/>
    <mergeCell ref="I53:K53"/>
    <mergeCell ref="A54:H54"/>
    <mergeCell ref="I54:K54"/>
    <mergeCell ref="A55:H55"/>
    <mergeCell ref="I55:K55"/>
    <mergeCell ref="A40:H40"/>
    <mergeCell ref="I40:K40"/>
    <mergeCell ref="A51:H51"/>
    <mergeCell ref="I51:K51"/>
    <mergeCell ref="A52:H52"/>
    <mergeCell ref="I52:K52"/>
    <mergeCell ref="A69:H69"/>
    <mergeCell ref="I69:K69"/>
    <mergeCell ref="A81:H81"/>
    <mergeCell ref="I81:K81"/>
    <mergeCell ref="A82:H82"/>
    <mergeCell ref="I82:K82"/>
    <mergeCell ref="A66:H66"/>
    <mergeCell ref="I66:K66"/>
    <mergeCell ref="A67:H67"/>
    <mergeCell ref="I67:K67"/>
    <mergeCell ref="A68:H68"/>
    <mergeCell ref="I68:K68"/>
    <mergeCell ref="A98:H98"/>
    <mergeCell ref="I98:K98"/>
    <mergeCell ref="A108:H108"/>
    <mergeCell ref="I108:K108"/>
    <mergeCell ref="A109:H109"/>
    <mergeCell ref="I109:K109"/>
    <mergeCell ref="A83:H83"/>
    <mergeCell ref="I83:K83"/>
    <mergeCell ref="A84:H84"/>
    <mergeCell ref="I84:K84"/>
    <mergeCell ref="A96:H96"/>
    <mergeCell ref="I96:K96"/>
    <mergeCell ref="A124:H124"/>
    <mergeCell ref="I124:K124"/>
    <mergeCell ref="A125:H125"/>
    <mergeCell ref="I125:K125"/>
    <mergeCell ref="A126:H126"/>
    <mergeCell ref="I126:K126"/>
    <mergeCell ref="A110:H110"/>
    <mergeCell ref="I110:K110"/>
    <mergeCell ref="A122:H122"/>
    <mergeCell ref="I122:K122"/>
    <mergeCell ref="A123:H123"/>
    <mergeCell ref="I123:K123"/>
    <mergeCell ref="A140:H140"/>
    <mergeCell ref="I140:K140"/>
    <mergeCell ref="A141:H141"/>
    <mergeCell ref="I141:K141"/>
    <mergeCell ref="A152:H152"/>
    <mergeCell ref="I152:K152"/>
    <mergeCell ref="A137:H137"/>
    <mergeCell ref="I137:K137"/>
    <mergeCell ref="A138:H138"/>
    <mergeCell ref="I138:K138"/>
    <mergeCell ref="A139:H139"/>
    <mergeCell ref="I139:K139"/>
    <mergeCell ref="A167:H167"/>
    <mergeCell ref="I167:K167"/>
    <mergeCell ref="A168:H168"/>
    <mergeCell ref="I168:K168"/>
    <mergeCell ref="A169:H169"/>
    <mergeCell ref="I169:K169"/>
    <mergeCell ref="A153:H153"/>
    <mergeCell ref="I153:K153"/>
    <mergeCell ref="A154:H154"/>
    <mergeCell ref="I154:K154"/>
    <mergeCell ref="A155:H155"/>
    <mergeCell ref="I155:K155"/>
    <mergeCell ref="A194:H194"/>
    <mergeCell ref="I194:K194"/>
    <mergeCell ref="A206:H206"/>
    <mergeCell ref="I206:K206"/>
    <mergeCell ref="A207:H207"/>
    <mergeCell ref="I207:K207"/>
    <mergeCell ref="A180:H180"/>
    <mergeCell ref="I180:K180"/>
    <mergeCell ref="A181:H181"/>
    <mergeCell ref="I181:K181"/>
    <mergeCell ref="A193:H193"/>
    <mergeCell ref="I193:K193"/>
    <mergeCell ref="A220:H220"/>
    <mergeCell ref="I220:K220"/>
    <mergeCell ref="A230:H230"/>
    <mergeCell ref="I230:K230"/>
    <mergeCell ref="A231:H231"/>
    <mergeCell ref="I231:K231"/>
    <mergeCell ref="A208:H208"/>
    <mergeCell ref="I208:K208"/>
    <mergeCell ref="A218:H218"/>
    <mergeCell ref="I218:K218"/>
    <mergeCell ref="A219:H219"/>
    <mergeCell ref="I219:K219"/>
    <mergeCell ref="A249:H249"/>
    <mergeCell ref="I249:K249"/>
    <mergeCell ref="A250:H250"/>
    <mergeCell ref="I250:K250"/>
    <mergeCell ref="I251:K251"/>
    <mergeCell ref="A232:H232"/>
    <mergeCell ref="I232:K232"/>
    <mergeCell ref="G244:G245"/>
    <mergeCell ref="A247:H247"/>
    <mergeCell ref="I247:K247"/>
    <mergeCell ref="A248:H248"/>
    <mergeCell ref="I248:K248"/>
  </mergeCells>
  <pageMargins left="0.70866141732283472" right="0.70866141732283472" top="0.35433070866141736" bottom="0.55118110236220474" header="0.31496062992125984" footer="0.31496062992125984"/>
  <pageSetup paperSize="9" scale="82" fitToHeight="0" orientation="landscape" r:id="rId1"/>
  <headerFooter>
    <oddFooter>Seite &amp;P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95E8D-9CF9-433D-9E73-E481EADC84C8}">
  <sheetPr codeName="Tabelle42">
    <pageSetUpPr fitToPage="1"/>
  </sheetPr>
  <dimension ref="A1:N54"/>
  <sheetViews>
    <sheetView showGridLines="0" workbookViewId="0"/>
  </sheetViews>
  <sheetFormatPr baseColWidth="10" defaultColWidth="10" defaultRowHeight="12.75" x14ac:dyDescent="0.2"/>
  <cols>
    <col min="1" max="2" width="1.875" style="263" customWidth="1"/>
    <col min="3" max="3" width="42.5" style="263" customWidth="1"/>
    <col min="4" max="7" width="8.375" style="263" customWidth="1"/>
    <col min="8" max="8" width="1.875" style="263" customWidth="1"/>
    <col min="9" max="10" width="8.375" style="353" customWidth="1"/>
    <col min="11" max="12" width="8.375" style="263" customWidth="1"/>
    <col min="13" max="13" width="1.875" style="263" customWidth="1"/>
    <col min="14" max="14" width="8.375" style="263" customWidth="1"/>
    <col min="15" max="16384" width="10" style="622"/>
  </cols>
  <sheetData>
    <row r="1" spans="1:14" s="625" customFormat="1" ht="15" customHeight="1" x14ac:dyDescent="0.25">
      <c r="A1" s="287" t="s">
        <v>836</v>
      </c>
      <c r="B1" s="435"/>
      <c r="C1" s="435"/>
      <c r="D1" s="633"/>
      <c r="E1" s="633"/>
      <c r="F1" s="633"/>
      <c r="G1" s="633"/>
      <c r="H1" s="633"/>
      <c r="I1" s="633"/>
      <c r="J1" s="633"/>
      <c r="K1" s="633"/>
      <c r="L1" s="633"/>
      <c r="M1" s="633"/>
      <c r="N1" s="633"/>
    </row>
    <row r="2" spans="1:14" s="623" customFormat="1" ht="15" customHeight="1" x14ac:dyDescent="0.2">
      <c r="A2" s="310"/>
      <c r="B2" s="311"/>
      <c r="C2" s="311"/>
      <c r="D2" s="267" t="s">
        <v>24</v>
      </c>
      <c r="E2" s="267"/>
      <c r="F2" s="267"/>
      <c r="G2" s="267"/>
      <c r="H2" s="277"/>
      <c r="I2" s="269" t="s">
        <v>25</v>
      </c>
      <c r="J2" s="269"/>
      <c r="K2" s="269"/>
      <c r="L2" s="269"/>
      <c r="M2" s="277"/>
      <c r="N2" s="269" t="s">
        <v>26</v>
      </c>
    </row>
    <row r="3" spans="1:14" s="623" customFormat="1" ht="15" customHeight="1" x14ac:dyDescent="0.2">
      <c r="A3" s="271" t="s">
        <v>27</v>
      </c>
      <c r="B3" s="313"/>
      <c r="C3" s="313"/>
      <c r="D3" s="273" t="s">
        <v>29</v>
      </c>
      <c r="E3" s="274" t="s">
        <v>83</v>
      </c>
      <c r="F3" s="275" t="s">
        <v>28</v>
      </c>
      <c r="G3" s="275"/>
      <c r="H3" s="276"/>
      <c r="I3" s="278" t="s">
        <v>29</v>
      </c>
      <c r="J3" s="278" t="s">
        <v>30</v>
      </c>
      <c r="K3" s="279" t="s">
        <v>28</v>
      </c>
      <c r="L3" s="279"/>
      <c r="M3" s="276"/>
      <c r="N3" s="279" t="s">
        <v>31</v>
      </c>
    </row>
    <row r="4" spans="1:14" s="624" customFormat="1" ht="15" customHeight="1" x14ac:dyDescent="0.25">
      <c r="A4" s="314"/>
      <c r="B4" s="314"/>
      <c r="C4" s="314"/>
      <c r="D4" s="284">
        <v>2024</v>
      </c>
      <c r="E4" s="284">
        <v>2025</v>
      </c>
      <c r="F4" s="285" t="s">
        <v>32</v>
      </c>
      <c r="G4" s="285" t="s">
        <v>33</v>
      </c>
      <c r="H4" s="315"/>
      <c r="I4" s="284">
        <v>2024</v>
      </c>
      <c r="J4" s="284">
        <v>2025</v>
      </c>
      <c r="K4" s="285" t="s">
        <v>32</v>
      </c>
      <c r="L4" s="285" t="s">
        <v>33</v>
      </c>
      <c r="M4" s="315"/>
      <c r="N4" s="285" t="s">
        <v>34</v>
      </c>
    </row>
    <row r="5" spans="1:14" s="624" customFormat="1" ht="15" customHeight="1" x14ac:dyDescent="0.25">
      <c r="A5" s="339" t="s">
        <v>343</v>
      </c>
      <c r="B5" s="288"/>
      <c r="C5" s="288"/>
      <c r="D5" s="340">
        <v>14877.837429859997</v>
      </c>
      <c r="E5" s="340">
        <v>15328.769999999999</v>
      </c>
      <c r="F5" s="341">
        <v>450.93257014000119</v>
      </c>
      <c r="G5" s="342">
        <v>3.0309013138897001E-2</v>
      </c>
      <c r="H5" s="343"/>
      <c r="I5" s="340">
        <v>14877.837429859992</v>
      </c>
      <c r="J5" s="340">
        <v>15345.255880350005</v>
      </c>
      <c r="K5" s="341">
        <v>467.41845049001313</v>
      </c>
      <c r="L5" s="342">
        <v>3.1417096247597032E-2</v>
      </c>
      <c r="M5" s="343"/>
      <c r="N5" s="341">
        <v>16.485880350006482</v>
      </c>
    </row>
    <row r="6" spans="1:14" s="625" customFormat="1" ht="15" customHeight="1" x14ac:dyDescent="0.25">
      <c r="A6" s="289" t="s">
        <v>148</v>
      </c>
      <c r="B6" s="287"/>
      <c r="C6" s="287"/>
      <c r="D6" s="86">
        <v>12.253586660000002</v>
      </c>
      <c r="E6" s="86">
        <v>12.739999999999998</v>
      </c>
      <c r="F6" s="317">
        <v>0.48641333999999681</v>
      </c>
      <c r="G6" s="318">
        <v>3.9695589013771793E-2</v>
      </c>
      <c r="H6" s="319"/>
      <c r="I6" s="86">
        <v>12.253586660000009</v>
      </c>
      <c r="J6" s="86">
        <v>12.696330429999998</v>
      </c>
      <c r="K6" s="317">
        <v>0.44274376999998921</v>
      </c>
      <c r="L6" s="318">
        <v>3.6131769602222752E-2</v>
      </c>
      <c r="M6" s="319"/>
      <c r="N6" s="317">
        <v>-4.366957000000049E-2</v>
      </c>
    </row>
    <row r="7" spans="1:14" s="625" customFormat="1" ht="15" customHeight="1" x14ac:dyDescent="0.25">
      <c r="A7" s="289" t="s">
        <v>149</v>
      </c>
      <c r="B7" s="287"/>
      <c r="C7" s="287"/>
      <c r="D7" s="86">
        <v>313.03258572000004</v>
      </c>
      <c r="E7" s="86">
        <v>284.81200000000001</v>
      </c>
      <c r="F7" s="317">
        <v>-28.220585720000031</v>
      </c>
      <c r="G7" s="318">
        <v>-9.0152230174665116E-2</v>
      </c>
      <c r="H7" s="319"/>
      <c r="I7" s="86">
        <v>313.03258572000016</v>
      </c>
      <c r="J7" s="86">
        <v>259.85252034999991</v>
      </c>
      <c r="K7" s="317">
        <v>-53.18006537000025</v>
      </c>
      <c r="L7" s="318">
        <v>-0.16988667568803362</v>
      </c>
      <c r="M7" s="319"/>
      <c r="N7" s="317">
        <v>-24.959479650000105</v>
      </c>
    </row>
    <row r="8" spans="1:14" s="625" customFormat="1" ht="15" customHeight="1" x14ac:dyDescent="0.25">
      <c r="A8" s="289" t="s">
        <v>150</v>
      </c>
      <c r="B8" s="287"/>
      <c r="C8" s="287"/>
      <c r="D8" s="86">
        <v>19.591913159999997</v>
      </c>
      <c r="E8" s="86">
        <v>20.709999999999997</v>
      </c>
      <c r="F8" s="317">
        <v>1.1180868400000001</v>
      </c>
      <c r="G8" s="318">
        <v>5.7068793173438159E-2</v>
      </c>
      <c r="H8" s="319"/>
      <c r="I8" s="86">
        <v>19.591913160000001</v>
      </c>
      <c r="J8" s="86">
        <v>20.244771220000008</v>
      </c>
      <c r="K8" s="317">
        <v>0.6528580600000069</v>
      </c>
      <c r="L8" s="318">
        <v>3.3322833490958992E-2</v>
      </c>
      <c r="M8" s="319"/>
      <c r="N8" s="317">
        <v>-0.46522877999998968</v>
      </c>
    </row>
    <row r="9" spans="1:14" s="625" customFormat="1" ht="15" customHeight="1" x14ac:dyDescent="0.25">
      <c r="A9" s="289" t="s">
        <v>151</v>
      </c>
      <c r="B9" s="287"/>
      <c r="C9" s="287"/>
      <c r="D9" s="86">
        <v>26.50199813</v>
      </c>
      <c r="E9" s="86">
        <v>27.617999999999999</v>
      </c>
      <c r="F9" s="317">
        <v>1.1160018699999981</v>
      </c>
      <c r="G9" s="318">
        <v>4.2110102963772267E-2</v>
      </c>
      <c r="H9" s="319"/>
      <c r="I9" s="86">
        <v>26.501998129999993</v>
      </c>
      <c r="J9" s="86">
        <v>25.831816829999998</v>
      </c>
      <c r="K9" s="317">
        <v>-0.67018129999999587</v>
      </c>
      <c r="L9" s="318">
        <v>-2.5287953637026184E-2</v>
      </c>
      <c r="M9" s="319"/>
      <c r="N9" s="317">
        <v>-1.786183170000001</v>
      </c>
    </row>
    <row r="10" spans="1:14" s="625" customFormat="1" ht="15" customHeight="1" x14ac:dyDescent="0.25">
      <c r="A10" s="289" t="s">
        <v>152</v>
      </c>
      <c r="B10" s="287"/>
      <c r="C10" s="287"/>
      <c r="D10" s="86">
        <v>15.662885930000002</v>
      </c>
      <c r="E10" s="86">
        <v>15.74</v>
      </c>
      <c r="F10" s="317">
        <v>7.7114069999998591E-2</v>
      </c>
      <c r="G10" s="318">
        <v>4.9233628045708411E-3</v>
      </c>
      <c r="H10" s="319"/>
      <c r="I10" s="86">
        <v>15.662885930000002</v>
      </c>
      <c r="J10" s="86">
        <v>16.113669759999997</v>
      </c>
      <c r="K10" s="317">
        <v>0.45078382999999533</v>
      </c>
      <c r="L10" s="318">
        <v>2.8780381343171513E-2</v>
      </c>
      <c r="M10" s="319"/>
      <c r="N10" s="317">
        <v>0.37366975999999674</v>
      </c>
    </row>
    <row r="11" spans="1:14" s="625" customFormat="1" ht="15" customHeight="1" x14ac:dyDescent="0.25">
      <c r="A11" s="289" t="s">
        <v>153</v>
      </c>
      <c r="B11" s="287"/>
      <c r="C11" s="287"/>
      <c r="D11" s="86">
        <v>46.523239390000008</v>
      </c>
      <c r="E11" s="86">
        <v>48.596000000000011</v>
      </c>
      <c r="F11" s="317">
        <v>2.0727606100000031</v>
      </c>
      <c r="G11" s="318">
        <v>4.455323053977911E-2</v>
      </c>
      <c r="H11" s="319"/>
      <c r="I11" s="86">
        <v>46.523239390000008</v>
      </c>
      <c r="J11" s="86">
        <v>46.831164469999976</v>
      </c>
      <c r="K11" s="317">
        <v>0.30792507999996843</v>
      </c>
      <c r="L11" s="318">
        <v>6.6187368729564433E-3</v>
      </c>
      <c r="M11" s="319"/>
      <c r="N11" s="317">
        <v>-1.7648355300000347</v>
      </c>
    </row>
    <row r="12" spans="1:14" s="625" customFormat="1" ht="15" customHeight="1" x14ac:dyDescent="0.25">
      <c r="A12" s="289" t="s">
        <v>154</v>
      </c>
      <c r="B12" s="287"/>
      <c r="C12" s="287"/>
      <c r="D12" s="86">
        <v>960.78436318000058</v>
      </c>
      <c r="E12" s="86">
        <v>626.22900000000016</v>
      </c>
      <c r="F12" s="317">
        <v>-334.55536318000043</v>
      </c>
      <c r="G12" s="318">
        <v>-0.34821066620265373</v>
      </c>
      <c r="H12" s="319"/>
      <c r="I12" s="86">
        <v>960.78436318000013</v>
      </c>
      <c r="J12" s="86">
        <v>643.00369248000084</v>
      </c>
      <c r="K12" s="317">
        <v>-317.78067069999929</v>
      </c>
      <c r="L12" s="318">
        <v>-0.3307512932956258</v>
      </c>
      <c r="M12" s="319"/>
      <c r="N12" s="317">
        <v>16.774692480000681</v>
      </c>
    </row>
    <row r="13" spans="1:14" s="625" customFormat="1" ht="15" customHeight="1" x14ac:dyDescent="0.25">
      <c r="A13" s="289" t="s">
        <v>155</v>
      </c>
      <c r="B13" s="287"/>
      <c r="C13" s="287"/>
      <c r="D13" s="86">
        <v>4010.6201284899989</v>
      </c>
      <c r="E13" s="86">
        <v>4155.1330000000007</v>
      </c>
      <c r="F13" s="317">
        <v>144.51287151000179</v>
      </c>
      <c r="G13" s="318">
        <v>3.6032550299001098E-2</v>
      </c>
      <c r="H13" s="319"/>
      <c r="I13" s="86">
        <v>4010.6201284899926</v>
      </c>
      <c r="J13" s="86">
        <v>4108.2659599100016</v>
      </c>
      <c r="K13" s="317">
        <v>97.645831420009017</v>
      </c>
      <c r="L13" s="318">
        <v>2.4346816275709671E-2</v>
      </c>
      <c r="M13" s="319"/>
      <c r="N13" s="317">
        <v>-46.867040089999136</v>
      </c>
    </row>
    <row r="14" spans="1:14" s="625" customFormat="1" ht="15" customHeight="1" x14ac:dyDescent="0.25">
      <c r="A14" s="289" t="s">
        <v>156</v>
      </c>
      <c r="B14" s="287"/>
      <c r="C14" s="287"/>
      <c r="D14" s="86">
        <v>642.98290992000011</v>
      </c>
      <c r="E14" s="86">
        <v>655.6819999999999</v>
      </c>
      <c r="F14" s="317">
        <v>12.699090079999792</v>
      </c>
      <c r="G14" s="318">
        <v>1.9750276226750518E-2</v>
      </c>
      <c r="H14" s="319"/>
      <c r="I14" s="86">
        <v>642.98290991999954</v>
      </c>
      <c r="J14" s="86">
        <v>631.39627045999987</v>
      </c>
      <c r="K14" s="317">
        <v>-11.586639459999674</v>
      </c>
      <c r="L14" s="318">
        <v>-1.8020135965108763E-2</v>
      </c>
      <c r="M14" s="319"/>
      <c r="N14" s="317">
        <v>-24.285729540000034</v>
      </c>
    </row>
    <row r="15" spans="1:14" s="625" customFormat="1" ht="15" customHeight="1" x14ac:dyDescent="0.25">
      <c r="A15" s="289" t="s">
        <v>157</v>
      </c>
      <c r="B15" s="287"/>
      <c r="C15" s="287"/>
      <c r="D15" s="86">
        <v>2321.0058646299985</v>
      </c>
      <c r="E15" s="86">
        <v>2402.8920000000007</v>
      </c>
      <c r="F15" s="317">
        <v>81.886135370002194</v>
      </c>
      <c r="G15" s="318">
        <v>3.5280451729085227E-2</v>
      </c>
      <c r="H15" s="319"/>
      <c r="I15" s="86">
        <v>2321.0058646300022</v>
      </c>
      <c r="J15" s="86">
        <v>2385.2833480200002</v>
      </c>
      <c r="K15" s="317">
        <v>64.277483389997997</v>
      </c>
      <c r="L15" s="318">
        <v>2.7693804815200007E-2</v>
      </c>
      <c r="M15" s="319"/>
      <c r="N15" s="317">
        <v>-17.608651980000559</v>
      </c>
    </row>
    <row r="16" spans="1:14" s="625" customFormat="1" ht="15" customHeight="1" x14ac:dyDescent="0.25">
      <c r="A16" s="289" t="s">
        <v>56</v>
      </c>
      <c r="B16" s="287"/>
      <c r="C16" s="287"/>
      <c r="D16" s="86">
        <v>4041.6471729999976</v>
      </c>
      <c r="E16" s="86">
        <v>4390.777</v>
      </c>
      <c r="F16" s="317">
        <v>349.12982700000248</v>
      </c>
      <c r="G16" s="318">
        <v>8.6383054248857949E-2</v>
      </c>
      <c r="H16" s="319"/>
      <c r="I16" s="86">
        <v>4041.6471729999985</v>
      </c>
      <c r="J16" s="86">
        <v>4608.8592157699995</v>
      </c>
      <c r="K16" s="317">
        <v>567.21204277000106</v>
      </c>
      <c r="L16" s="318">
        <v>0.14034180087743175</v>
      </c>
      <c r="M16" s="319"/>
      <c r="N16" s="317">
        <v>218.08221576999949</v>
      </c>
    </row>
    <row r="17" spans="1:14" s="625" customFormat="1" ht="15" customHeight="1" x14ac:dyDescent="0.25">
      <c r="A17" s="289" t="s">
        <v>158</v>
      </c>
      <c r="B17" s="287"/>
      <c r="C17" s="287"/>
      <c r="D17" s="86">
        <v>1553.5640089799999</v>
      </c>
      <c r="E17" s="86">
        <v>1559.9169999999983</v>
      </c>
      <c r="F17" s="317">
        <v>6.3529910199983988</v>
      </c>
      <c r="G17" s="318">
        <v>4.0893011058935613E-3</v>
      </c>
      <c r="H17" s="319"/>
      <c r="I17" s="86">
        <v>1553.5640089800004</v>
      </c>
      <c r="J17" s="86">
        <v>1499.2293251900021</v>
      </c>
      <c r="K17" s="317">
        <v>-54.33468378999828</v>
      </c>
      <c r="L17" s="318">
        <v>-3.4974216366966404E-2</v>
      </c>
      <c r="M17" s="319"/>
      <c r="N17" s="317">
        <v>-60.687674809996224</v>
      </c>
    </row>
    <row r="18" spans="1:14" s="625" customFormat="1" ht="15" customHeight="1" x14ac:dyDescent="0.25">
      <c r="A18" s="289" t="s">
        <v>66</v>
      </c>
      <c r="B18" s="287"/>
      <c r="C18" s="287"/>
      <c r="D18" s="86">
        <v>0</v>
      </c>
      <c r="E18" s="86">
        <v>0</v>
      </c>
      <c r="F18" s="317">
        <v>0</v>
      </c>
      <c r="G18" s="318" t="s">
        <v>146</v>
      </c>
      <c r="H18" s="319"/>
      <c r="I18" s="86">
        <v>0</v>
      </c>
      <c r="J18" s="86">
        <v>0</v>
      </c>
      <c r="K18" s="317">
        <v>0</v>
      </c>
      <c r="L18" s="318" t="s">
        <v>146</v>
      </c>
      <c r="M18" s="319"/>
      <c r="N18" s="317">
        <v>0</v>
      </c>
    </row>
    <row r="19" spans="1:14" s="625" customFormat="1" ht="15" customHeight="1" x14ac:dyDescent="0.25">
      <c r="A19" s="289" t="s">
        <v>159</v>
      </c>
      <c r="B19" s="287"/>
      <c r="C19" s="287"/>
      <c r="D19" s="86">
        <v>284.68492237000015</v>
      </c>
      <c r="E19" s="86">
        <v>434.00700000000018</v>
      </c>
      <c r="F19" s="317">
        <v>149.32207763000002</v>
      </c>
      <c r="G19" s="318">
        <v>0.52451698666334234</v>
      </c>
      <c r="H19" s="319"/>
      <c r="I19" s="86">
        <v>284.68492236999992</v>
      </c>
      <c r="J19" s="86">
        <v>413.71620628999972</v>
      </c>
      <c r="K19" s="317">
        <v>129.03128391999979</v>
      </c>
      <c r="L19" s="318">
        <v>0.45324242269599413</v>
      </c>
      <c r="M19" s="319"/>
      <c r="N19" s="317">
        <v>-20.290793710000457</v>
      </c>
    </row>
    <row r="20" spans="1:14" s="625" customFormat="1" ht="15" customHeight="1" x14ac:dyDescent="0.25">
      <c r="A20" s="289" t="s">
        <v>160</v>
      </c>
      <c r="B20" s="287"/>
      <c r="C20" s="287"/>
      <c r="D20" s="86">
        <v>628.98185030000013</v>
      </c>
      <c r="E20" s="86">
        <v>693.91699999999992</v>
      </c>
      <c r="F20" s="317">
        <v>64.935149699999783</v>
      </c>
      <c r="G20" s="318">
        <v>0.10323851104611093</v>
      </c>
      <c r="H20" s="319"/>
      <c r="I20" s="86">
        <v>628.98185029999968</v>
      </c>
      <c r="J20" s="86">
        <v>673.93158917000119</v>
      </c>
      <c r="K20" s="317">
        <v>44.949738870001511</v>
      </c>
      <c r="L20" s="318">
        <v>7.1464286049847559E-2</v>
      </c>
      <c r="M20" s="319"/>
      <c r="N20" s="317">
        <v>-19.985410829998727</v>
      </c>
    </row>
    <row r="21" spans="1:14" s="624" customFormat="1" ht="15" customHeight="1" x14ac:dyDescent="0.25">
      <c r="A21" s="339" t="s">
        <v>344</v>
      </c>
      <c r="B21" s="288"/>
      <c r="C21" s="288"/>
      <c r="D21" s="340">
        <v>57683.549779280002</v>
      </c>
      <c r="E21" s="340">
        <v>60851.366000000002</v>
      </c>
      <c r="F21" s="341">
        <v>3167.8162207200003</v>
      </c>
      <c r="G21" s="342">
        <v>5.491715112612372E-2</v>
      </c>
      <c r="H21" s="343"/>
      <c r="I21" s="340">
        <v>57683.549779280038</v>
      </c>
      <c r="J21" s="340">
        <v>60997.335130679989</v>
      </c>
      <c r="K21" s="341">
        <v>3313.7853513999507</v>
      </c>
      <c r="L21" s="342">
        <v>5.7447666866546898E-2</v>
      </c>
      <c r="M21" s="343"/>
      <c r="N21" s="341">
        <v>145.96913067998685</v>
      </c>
    </row>
    <row r="22" spans="1:14" s="625" customFormat="1" ht="15" customHeight="1" x14ac:dyDescent="0.25">
      <c r="A22" s="289" t="s">
        <v>36</v>
      </c>
      <c r="B22" s="287"/>
      <c r="C22" s="287"/>
      <c r="D22" s="86">
        <v>10181.302950849997</v>
      </c>
      <c r="E22" s="86">
        <v>10345.391000000003</v>
      </c>
      <c r="F22" s="317">
        <v>164.08804915000655</v>
      </c>
      <c r="G22" s="318">
        <v>1.6116606090805563E-2</v>
      </c>
      <c r="H22" s="319"/>
      <c r="I22" s="86">
        <v>10181.302950850006</v>
      </c>
      <c r="J22" s="86">
        <v>10781.297670809992</v>
      </c>
      <c r="K22" s="317">
        <v>599.99471995998647</v>
      </c>
      <c r="L22" s="318">
        <v>5.8931034942820926E-2</v>
      </c>
      <c r="M22" s="319"/>
      <c r="N22" s="317">
        <v>435.90667080998901</v>
      </c>
    </row>
    <row r="23" spans="1:14" s="625" customFormat="1" ht="15" customHeight="1" x14ac:dyDescent="0.25">
      <c r="A23" s="289" t="s">
        <v>161</v>
      </c>
      <c r="B23" s="287"/>
      <c r="C23" s="287"/>
      <c r="D23" s="86">
        <v>5789.4874233699993</v>
      </c>
      <c r="E23" s="86">
        <v>5799.4540000000015</v>
      </c>
      <c r="F23" s="317">
        <v>9.9665766300022369</v>
      </c>
      <c r="G23" s="318">
        <v>1.7214955143991517E-3</v>
      </c>
      <c r="H23" s="319"/>
      <c r="I23" s="86">
        <v>5789.4874233699975</v>
      </c>
      <c r="J23" s="86">
        <v>5623.27814055</v>
      </c>
      <c r="K23" s="317">
        <v>-166.2092828199975</v>
      </c>
      <c r="L23" s="318">
        <v>-2.8708807993791052E-2</v>
      </c>
      <c r="M23" s="319"/>
      <c r="N23" s="317">
        <v>-176.17585945000155</v>
      </c>
    </row>
    <row r="24" spans="1:14" s="625" customFormat="1" ht="15" customHeight="1" x14ac:dyDescent="0.25">
      <c r="A24" s="289" t="s">
        <v>167</v>
      </c>
      <c r="B24" s="287"/>
      <c r="C24" s="287"/>
      <c r="D24" s="86">
        <v>17356.826703520001</v>
      </c>
      <c r="E24" s="86">
        <v>19446.756999999998</v>
      </c>
      <c r="F24" s="317">
        <v>2089.9302964799972</v>
      </c>
      <c r="G24" s="318">
        <v>0.12040970000905493</v>
      </c>
      <c r="H24" s="319"/>
      <c r="I24" s="86">
        <v>17356.826703520004</v>
      </c>
      <c r="J24" s="86">
        <v>19446.736597280003</v>
      </c>
      <c r="K24" s="317">
        <v>2089.9098937599992</v>
      </c>
      <c r="L24" s="318">
        <v>0.12040852452229411</v>
      </c>
      <c r="M24" s="319"/>
      <c r="N24" s="317">
        <v>-2.0402719994308427E-2</v>
      </c>
    </row>
    <row r="25" spans="1:14" s="625" customFormat="1" ht="15" customHeight="1" x14ac:dyDescent="0.25">
      <c r="A25" s="289" t="s">
        <v>168</v>
      </c>
      <c r="B25" s="287"/>
      <c r="C25" s="287"/>
      <c r="D25" s="86">
        <v>12657.837784020003</v>
      </c>
      <c r="E25" s="86">
        <v>13427.973</v>
      </c>
      <c r="F25" s="317">
        <v>770.13521597999716</v>
      </c>
      <c r="G25" s="318">
        <v>6.0842556929609382E-2</v>
      </c>
      <c r="H25" s="319"/>
      <c r="I25" s="86">
        <v>12657.837784020019</v>
      </c>
      <c r="J25" s="86">
        <v>13308.510793680005</v>
      </c>
      <c r="K25" s="317">
        <v>650.67300965998584</v>
      </c>
      <c r="L25" s="318">
        <v>5.1404751803774351E-2</v>
      </c>
      <c r="M25" s="319"/>
      <c r="N25" s="317">
        <v>-119.46220631999495</v>
      </c>
    </row>
    <row r="26" spans="1:14" s="625" customFormat="1" ht="15" customHeight="1" x14ac:dyDescent="0.25">
      <c r="A26" s="289" t="s">
        <v>244</v>
      </c>
      <c r="B26" s="287"/>
      <c r="C26" s="287"/>
      <c r="D26" s="86">
        <v>2950.6771709200007</v>
      </c>
      <c r="E26" s="86">
        <v>2840.2300000000005</v>
      </c>
      <c r="F26" s="317">
        <v>-110.44717092000019</v>
      </c>
      <c r="G26" s="318">
        <v>-3.743112666085513E-2</v>
      </c>
      <c r="H26" s="319"/>
      <c r="I26" s="86">
        <v>2950.677170920002</v>
      </c>
      <c r="J26" s="86">
        <v>2793.1691082399993</v>
      </c>
      <c r="K26" s="317">
        <v>-157.50806268000269</v>
      </c>
      <c r="L26" s="318">
        <v>-5.3380310198723913E-2</v>
      </c>
      <c r="M26" s="319"/>
      <c r="N26" s="317">
        <v>-47.060891760001141</v>
      </c>
    </row>
    <row r="27" spans="1:14" s="625" customFormat="1" ht="15" customHeight="1" x14ac:dyDescent="0.25">
      <c r="A27" s="289" t="s">
        <v>47</v>
      </c>
      <c r="B27" s="287"/>
      <c r="C27" s="287"/>
      <c r="D27" s="86">
        <v>8747.4177465999928</v>
      </c>
      <c r="E27" s="86">
        <v>8991.5610000000015</v>
      </c>
      <c r="F27" s="317">
        <v>244.14325340000869</v>
      </c>
      <c r="G27" s="318">
        <v>2.7910322848694769E-2</v>
      </c>
      <c r="H27" s="319"/>
      <c r="I27" s="86">
        <v>8747.4177466000019</v>
      </c>
      <c r="J27" s="86">
        <v>9044.3428201199949</v>
      </c>
      <c r="K27" s="317">
        <v>296.92507351999302</v>
      </c>
      <c r="L27" s="318">
        <v>3.3944311581026732E-2</v>
      </c>
      <c r="M27" s="319"/>
      <c r="N27" s="317">
        <v>52.781820119993426</v>
      </c>
    </row>
    <row r="28" spans="1:14" s="624" customFormat="1" ht="15" customHeight="1" x14ac:dyDescent="0.25">
      <c r="A28" s="339" t="s">
        <v>345</v>
      </c>
      <c r="B28" s="288"/>
      <c r="C28" s="288"/>
      <c r="D28" s="340">
        <v>19565.173958160009</v>
      </c>
      <c r="E28" s="340">
        <v>20795.092000000019</v>
      </c>
      <c r="F28" s="341">
        <v>1229.9180418400101</v>
      </c>
      <c r="G28" s="342">
        <v>6.2862617243791608E-2</v>
      </c>
      <c r="H28" s="343"/>
      <c r="I28" s="340">
        <v>19565.173958159976</v>
      </c>
      <c r="J28" s="340">
        <v>20836.40038217001</v>
      </c>
      <c r="K28" s="341">
        <v>1271.226424010034</v>
      </c>
      <c r="L28" s="342">
        <v>6.4973939241661949E-2</v>
      </c>
      <c r="M28" s="343"/>
      <c r="N28" s="341">
        <v>41.308382169991091</v>
      </c>
    </row>
    <row r="29" spans="1:14" s="625" customFormat="1" ht="15" customHeight="1" x14ac:dyDescent="0.25">
      <c r="A29" s="289" t="s">
        <v>162</v>
      </c>
      <c r="B29" s="287"/>
      <c r="C29" s="287"/>
      <c r="D29" s="86">
        <v>11588.873953490007</v>
      </c>
      <c r="E29" s="86">
        <v>11996.094000000016</v>
      </c>
      <c r="F29" s="317">
        <v>407.22004651000861</v>
      </c>
      <c r="G29" s="318">
        <v>3.5138879596440242E-2</v>
      </c>
      <c r="H29" s="319"/>
      <c r="I29" s="86">
        <v>11588.87395348998</v>
      </c>
      <c r="J29" s="86">
        <v>12087.682972130002</v>
      </c>
      <c r="K29" s="317">
        <v>498.80901864002226</v>
      </c>
      <c r="L29" s="318">
        <v>4.3042060914797231E-2</v>
      </c>
      <c r="M29" s="319"/>
      <c r="N29" s="317">
        <v>91.58897212998636</v>
      </c>
    </row>
    <row r="30" spans="1:14" s="625" customFormat="1" ht="15" customHeight="1" x14ac:dyDescent="0.25">
      <c r="A30" s="289" t="s">
        <v>163</v>
      </c>
      <c r="B30" s="287"/>
      <c r="C30" s="287"/>
      <c r="D30" s="86">
        <v>6556.4820127900002</v>
      </c>
      <c r="E30" s="86">
        <v>7272.7640000000029</v>
      </c>
      <c r="F30" s="317">
        <v>716.28198721000263</v>
      </c>
      <c r="G30" s="318">
        <v>0.10924791463054762</v>
      </c>
      <c r="H30" s="319"/>
      <c r="I30" s="86">
        <v>6556.4820127899966</v>
      </c>
      <c r="J30" s="86">
        <v>7221.3321967700094</v>
      </c>
      <c r="K30" s="317">
        <v>664.85018398001284</v>
      </c>
      <c r="L30" s="318">
        <v>0.10140349392907089</v>
      </c>
      <c r="M30" s="319"/>
      <c r="N30" s="317">
        <v>-51.43180322999342</v>
      </c>
    </row>
    <row r="31" spans="1:14" s="625" customFormat="1" ht="15" customHeight="1" x14ac:dyDescent="0.25">
      <c r="A31" s="289" t="s">
        <v>164</v>
      </c>
      <c r="B31" s="287"/>
      <c r="C31" s="287"/>
      <c r="D31" s="86">
        <v>658.54435441000021</v>
      </c>
      <c r="E31" s="86">
        <v>670.68599999999981</v>
      </c>
      <c r="F31" s="317">
        <v>12.141645589999598</v>
      </c>
      <c r="G31" s="318">
        <v>1.8437096163215205E-2</v>
      </c>
      <c r="H31" s="319"/>
      <c r="I31" s="86">
        <v>658.5443544100001</v>
      </c>
      <c r="J31" s="86">
        <v>661.28271532999986</v>
      </c>
      <c r="K31" s="317">
        <v>2.7383609199997636</v>
      </c>
      <c r="L31" s="318">
        <v>4.1582027112707642E-3</v>
      </c>
      <c r="M31" s="319"/>
      <c r="N31" s="317">
        <v>-9.4032846699999482</v>
      </c>
    </row>
    <row r="32" spans="1:14" s="625" customFormat="1" ht="15" customHeight="1" x14ac:dyDescent="0.25">
      <c r="A32" s="289" t="s">
        <v>332</v>
      </c>
      <c r="B32" s="287"/>
      <c r="C32" s="287"/>
      <c r="D32" s="86">
        <v>221.56439924999992</v>
      </c>
      <c r="E32" s="86">
        <v>228.49599999999998</v>
      </c>
      <c r="F32" s="317">
        <v>6.931600750000058</v>
      </c>
      <c r="G32" s="318">
        <v>3.1284812783387794E-2</v>
      </c>
      <c r="H32" s="319"/>
      <c r="I32" s="86">
        <v>221.56439925000004</v>
      </c>
      <c r="J32" s="86">
        <v>235.44080423000008</v>
      </c>
      <c r="K32" s="317">
        <v>13.876404980000046</v>
      </c>
      <c r="L32" s="318">
        <v>6.2629217631406275E-2</v>
      </c>
      <c r="M32" s="319"/>
      <c r="N32" s="317">
        <v>6.9448042300001021</v>
      </c>
    </row>
    <row r="33" spans="1:14" s="625" customFormat="1" ht="15" customHeight="1" x14ac:dyDescent="0.25">
      <c r="A33" s="289" t="s">
        <v>333</v>
      </c>
      <c r="B33" s="287"/>
      <c r="C33" s="287"/>
      <c r="D33" s="86">
        <v>539.70923822000009</v>
      </c>
      <c r="E33" s="86">
        <v>627.05199999999979</v>
      </c>
      <c r="F33" s="317">
        <v>87.342761779999705</v>
      </c>
      <c r="G33" s="318">
        <v>0.16183299375801385</v>
      </c>
      <c r="H33" s="319"/>
      <c r="I33" s="86">
        <v>539.70923821999986</v>
      </c>
      <c r="J33" s="86">
        <v>630.66169370999967</v>
      </c>
      <c r="K33" s="317">
        <v>90.952455489999807</v>
      </c>
      <c r="L33" s="318">
        <v>0.16852121299603384</v>
      </c>
      <c r="M33" s="319"/>
      <c r="N33" s="317">
        <v>3.609693709999874</v>
      </c>
    </row>
    <row r="34" spans="1:14" s="624" customFormat="1" ht="15" customHeight="1" x14ac:dyDescent="0.25">
      <c r="A34" s="339" t="s">
        <v>346</v>
      </c>
      <c r="B34" s="288"/>
      <c r="C34" s="288"/>
      <c r="D34" s="340">
        <v>21195.613959630002</v>
      </c>
      <c r="E34" s="340">
        <v>17874.110000000004</v>
      </c>
      <c r="F34" s="341">
        <v>-3321.5039596299976</v>
      </c>
      <c r="G34" s="342">
        <v>-0.15670713601201947</v>
      </c>
      <c r="H34" s="343"/>
      <c r="I34" s="340">
        <v>21195.613959630005</v>
      </c>
      <c r="J34" s="340">
        <v>17465.193204040002</v>
      </c>
      <c r="K34" s="341">
        <v>-3730.420755590003</v>
      </c>
      <c r="L34" s="342">
        <v>-0.17599965552755903</v>
      </c>
      <c r="M34" s="343"/>
      <c r="N34" s="341">
        <v>-408.91679596000176</v>
      </c>
    </row>
    <row r="35" spans="1:14" s="625" customFormat="1" ht="15" customHeight="1" x14ac:dyDescent="0.25">
      <c r="A35" s="289" t="s">
        <v>165</v>
      </c>
      <c r="B35" s="287"/>
      <c r="C35" s="287"/>
      <c r="D35" s="86">
        <v>2002.5190134899999</v>
      </c>
      <c r="E35" s="86">
        <v>1366.1360000000009</v>
      </c>
      <c r="F35" s="317">
        <v>-636.38301348999903</v>
      </c>
      <c r="G35" s="318">
        <v>-0.31779124652649748</v>
      </c>
      <c r="H35" s="319"/>
      <c r="I35" s="86">
        <v>2002.519013490002</v>
      </c>
      <c r="J35" s="86">
        <v>1330.1441020399993</v>
      </c>
      <c r="K35" s="317">
        <v>-672.37491145000263</v>
      </c>
      <c r="L35" s="318">
        <v>-0.33576455799946869</v>
      </c>
      <c r="M35" s="319"/>
      <c r="N35" s="317">
        <v>-35.991897960001552</v>
      </c>
    </row>
    <row r="36" spans="1:14" s="625" customFormat="1" ht="15" customHeight="1" x14ac:dyDescent="0.25">
      <c r="A36" s="289" t="s">
        <v>166</v>
      </c>
      <c r="B36" s="287"/>
      <c r="C36" s="287"/>
      <c r="D36" s="86">
        <v>5356.9284255300008</v>
      </c>
      <c r="E36" s="86">
        <v>6029.4839999999986</v>
      </c>
      <c r="F36" s="317">
        <v>672.55557446999774</v>
      </c>
      <c r="G36" s="318">
        <v>0.12554873260294808</v>
      </c>
      <c r="H36" s="319"/>
      <c r="I36" s="86">
        <v>5356.9284255300017</v>
      </c>
      <c r="J36" s="86">
        <v>5667.7876677999948</v>
      </c>
      <c r="K36" s="317">
        <v>310.85924226999305</v>
      </c>
      <c r="L36" s="318">
        <v>5.8029381312713291E-2</v>
      </c>
      <c r="M36" s="319"/>
      <c r="N36" s="317">
        <v>-361.69633220000378</v>
      </c>
    </row>
    <row r="37" spans="1:14" s="625" customFormat="1" ht="15" customHeight="1" x14ac:dyDescent="0.25">
      <c r="A37" s="289" t="s">
        <v>334</v>
      </c>
      <c r="B37" s="287"/>
      <c r="C37" s="287"/>
      <c r="D37" s="86">
        <v>3012.3283377399989</v>
      </c>
      <c r="E37" s="86">
        <v>2840.2840000000024</v>
      </c>
      <c r="F37" s="317">
        <v>-172.04433773999654</v>
      </c>
      <c r="G37" s="318">
        <v>-5.7113408118410147E-2</v>
      </c>
      <c r="H37" s="319"/>
      <c r="I37" s="86">
        <v>3012.3283377399966</v>
      </c>
      <c r="J37" s="86">
        <v>3016.7868913900029</v>
      </c>
      <c r="K37" s="317">
        <v>4.4585536500062517</v>
      </c>
      <c r="L37" s="318">
        <v>1.4801021502692802E-3</v>
      </c>
      <c r="M37" s="319"/>
      <c r="N37" s="317">
        <v>176.50289139000051</v>
      </c>
    </row>
    <row r="38" spans="1:14" s="625" customFormat="1" ht="15" customHeight="1" x14ac:dyDescent="0.25">
      <c r="A38" s="289" t="s">
        <v>169</v>
      </c>
      <c r="B38" s="287"/>
      <c r="C38" s="287"/>
      <c r="D38" s="86">
        <v>4884.3493253300012</v>
      </c>
      <c r="E38" s="86">
        <v>2193.1220000000012</v>
      </c>
      <c r="F38" s="317">
        <v>-2691.22732533</v>
      </c>
      <c r="G38" s="318">
        <v>-0.55098993664794294</v>
      </c>
      <c r="H38" s="319"/>
      <c r="I38" s="86">
        <v>4884.3493253300048</v>
      </c>
      <c r="J38" s="86">
        <v>2491.7649620700022</v>
      </c>
      <c r="K38" s="317">
        <v>-2392.5843632600026</v>
      </c>
      <c r="L38" s="318">
        <v>-0.48984710222345751</v>
      </c>
      <c r="M38" s="319"/>
      <c r="N38" s="317">
        <v>298.64296207000098</v>
      </c>
    </row>
    <row r="39" spans="1:14" s="625" customFormat="1" ht="15" customHeight="1" x14ac:dyDescent="0.25">
      <c r="A39" s="289" t="s">
        <v>55</v>
      </c>
      <c r="B39" s="287"/>
      <c r="C39" s="287"/>
      <c r="D39" s="86">
        <v>3406.1062839700003</v>
      </c>
      <c r="E39" s="86">
        <v>3907.9300000000003</v>
      </c>
      <c r="F39" s="317">
        <v>501.82371603000001</v>
      </c>
      <c r="G39" s="318">
        <v>0.14733060984964252</v>
      </c>
      <c r="H39" s="319"/>
      <c r="I39" s="86">
        <v>3406.1062839699998</v>
      </c>
      <c r="J39" s="86">
        <v>3744.402430650001</v>
      </c>
      <c r="K39" s="317">
        <v>338.29614668000113</v>
      </c>
      <c r="L39" s="318">
        <v>9.9320490459181787E-2</v>
      </c>
      <c r="M39" s="319"/>
      <c r="N39" s="317">
        <v>-163.52756934999934</v>
      </c>
    </row>
    <row r="40" spans="1:14" s="625" customFormat="1" ht="15" customHeight="1" x14ac:dyDescent="0.25">
      <c r="A40" s="289" t="s">
        <v>240</v>
      </c>
      <c r="B40" s="287"/>
      <c r="C40" s="287"/>
      <c r="D40" s="86">
        <v>2398.3825735700002</v>
      </c>
      <c r="E40" s="86">
        <v>1536.8520000000001</v>
      </c>
      <c r="F40" s="317">
        <v>-861.53057357000012</v>
      </c>
      <c r="G40" s="318">
        <v>-0.35921315600938886</v>
      </c>
      <c r="H40" s="319"/>
      <c r="I40" s="86">
        <v>2398.3825735700002</v>
      </c>
      <c r="J40" s="86">
        <v>1214.3015700900003</v>
      </c>
      <c r="K40" s="317">
        <v>-1184.0810034799999</v>
      </c>
      <c r="L40" s="318">
        <v>-0.49369980274560266</v>
      </c>
      <c r="M40" s="319"/>
      <c r="N40" s="317">
        <v>-322.55042990999982</v>
      </c>
    </row>
    <row r="41" spans="1:14" s="625" customFormat="1" ht="15" customHeight="1" x14ac:dyDescent="0.25">
      <c r="A41" s="289" t="s">
        <v>348</v>
      </c>
      <c r="B41" s="287"/>
      <c r="C41" s="287"/>
      <c r="D41" s="86">
        <v>135</v>
      </c>
      <c r="E41" s="86">
        <v>0.30199999999999999</v>
      </c>
      <c r="F41" s="317">
        <v>-134.69800000000001</v>
      </c>
      <c r="G41" s="318">
        <v>-0.99776296296296296</v>
      </c>
      <c r="H41" s="319"/>
      <c r="I41" s="86">
        <v>135</v>
      </c>
      <c r="J41" s="86">
        <v>5.5799999999999999E-3</v>
      </c>
      <c r="K41" s="317">
        <v>-134.99441999999999</v>
      </c>
      <c r="L41" s="318" t="s">
        <v>146</v>
      </c>
      <c r="M41" s="319"/>
      <c r="N41" s="317">
        <v>-0.29642000000000002</v>
      </c>
    </row>
    <row r="42" spans="1:14" s="624" customFormat="1" ht="15" customHeight="1" x14ac:dyDescent="0.25">
      <c r="A42" s="339" t="s">
        <v>347</v>
      </c>
      <c r="B42" s="288"/>
      <c r="C42" s="288"/>
      <c r="D42" s="340">
        <v>7365.1016691100003</v>
      </c>
      <c r="E42" s="340">
        <v>8384.0810000000001</v>
      </c>
      <c r="F42" s="341">
        <v>1018.9793308899998</v>
      </c>
      <c r="G42" s="342">
        <v>0.13835237810276335</v>
      </c>
      <c r="H42" s="343"/>
      <c r="I42" s="340">
        <v>7365.1016691100012</v>
      </c>
      <c r="J42" s="340">
        <v>6823.7793560299997</v>
      </c>
      <c r="K42" s="341">
        <v>-541.32231308000155</v>
      </c>
      <c r="L42" s="342">
        <v>-7.3498281137158394E-2</v>
      </c>
      <c r="M42" s="343"/>
      <c r="N42" s="341">
        <v>-1560.3016439700004</v>
      </c>
    </row>
    <row r="43" spans="1:14" s="625" customFormat="1" ht="15" customHeight="1" x14ac:dyDescent="0.25">
      <c r="A43" s="289" t="s">
        <v>335</v>
      </c>
      <c r="B43" s="287"/>
      <c r="C43" s="287"/>
      <c r="D43" s="86">
        <v>0</v>
      </c>
      <c r="E43" s="86">
        <v>3.5000000000000003E-2</v>
      </c>
      <c r="F43" s="317">
        <v>3.5000000000000003E-2</v>
      </c>
      <c r="G43" s="318" t="s">
        <v>146</v>
      </c>
      <c r="H43" s="319"/>
      <c r="I43" s="86">
        <v>0</v>
      </c>
      <c r="J43" s="86">
        <v>0.30023100000000003</v>
      </c>
      <c r="K43" s="317">
        <v>0.30023100000000003</v>
      </c>
      <c r="L43" s="318" t="s">
        <v>146</v>
      </c>
      <c r="M43" s="319"/>
      <c r="N43" s="317">
        <v>0.26523099999999999</v>
      </c>
    </row>
    <row r="44" spans="1:14" s="625" customFormat="1" ht="15" customHeight="1" x14ac:dyDescent="0.25">
      <c r="A44" s="289" t="s">
        <v>316</v>
      </c>
      <c r="B44" s="287"/>
      <c r="C44" s="287"/>
      <c r="D44" s="86">
        <v>7365.1016691100003</v>
      </c>
      <c r="E44" s="86">
        <v>8384.0460000000003</v>
      </c>
      <c r="F44" s="317">
        <v>1018.9443308899999</v>
      </c>
      <c r="G44" s="318">
        <v>0.13834762596198202</v>
      </c>
      <c r="H44" s="319"/>
      <c r="I44" s="86">
        <v>7365.1016691100012</v>
      </c>
      <c r="J44" s="86">
        <v>6823.4791250299995</v>
      </c>
      <c r="K44" s="317">
        <v>-541.62254408000172</v>
      </c>
      <c r="L44" s="318">
        <v>-7.3539045136555625E-2</v>
      </c>
      <c r="M44" s="319"/>
      <c r="N44" s="317">
        <v>-1560.5668749700008</v>
      </c>
    </row>
    <row r="45" spans="1:14" s="625" customFormat="1" ht="15" customHeight="1" x14ac:dyDescent="0.25">
      <c r="A45" s="320" t="s">
        <v>2</v>
      </c>
      <c r="B45" s="320"/>
      <c r="C45" s="304"/>
      <c r="D45" s="305">
        <v>120687.27679603998</v>
      </c>
      <c r="E45" s="305">
        <v>123233.41899999991</v>
      </c>
      <c r="F45" s="321">
        <v>2546.1422039599274</v>
      </c>
      <c r="G45" s="322">
        <v>2.1097022582279967E-2</v>
      </c>
      <c r="H45" s="305"/>
      <c r="I45" s="305">
        <v>120687.27679603992</v>
      </c>
      <c r="J45" s="305">
        <v>121467.96395326999</v>
      </c>
      <c r="K45" s="321">
        <v>780.68715723007335</v>
      </c>
      <c r="L45" s="322">
        <v>6.4686782066465387E-3</v>
      </c>
      <c r="M45" s="305"/>
      <c r="N45" s="321">
        <v>-1765.4550467299123</v>
      </c>
    </row>
    <row r="46" spans="1:14" s="627" customFormat="1" ht="15" customHeight="1" x14ac:dyDescent="0.25">
      <c r="A46" s="441" t="s">
        <v>390</v>
      </c>
      <c r="B46" s="442"/>
      <c r="C46" s="442"/>
      <c r="D46" s="443">
        <v>28588.310697210003</v>
      </c>
      <c r="E46" s="443">
        <v>30700.522000000001</v>
      </c>
      <c r="F46" s="341">
        <v>2112.2113027899977</v>
      </c>
      <c r="G46" s="342">
        <v>7.3883739587177866E-2</v>
      </c>
      <c r="H46" s="444"/>
      <c r="I46" s="443">
        <v>28588.310697210018</v>
      </c>
      <c r="J46" s="443">
        <v>31182.185268790028</v>
      </c>
      <c r="K46" s="341">
        <v>2593.8745715800105</v>
      </c>
      <c r="L46" s="342">
        <v>9.0731998789741475E-2</v>
      </c>
      <c r="M46" s="444"/>
      <c r="N46" s="341">
        <v>481.66326879002736</v>
      </c>
    </row>
    <row r="47" spans="1:14" s="628" customFormat="1" ht="15" customHeight="1" x14ac:dyDescent="0.25">
      <c r="A47" s="445" t="s">
        <v>36</v>
      </c>
      <c r="B47" s="298"/>
      <c r="C47" s="298"/>
      <c r="D47" s="446">
        <v>7476.3118838100017</v>
      </c>
      <c r="E47" s="446">
        <v>7718.695999999999</v>
      </c>
      <c r="F47" s="317">
        <v>242.38411618999726</v>
      </c>
      <c r="G47" s="318">
        <v>3.2420278869703223E-2</v>
      </c>
      <c r="H47" s="447"/>
      <c r="I47" s="446">
        <v>7476.3118838099981</v>
      </c>
      <c r="J47" s="446">
        <v>8156.8047995499965</v>
      </c>
      <c r="K47" s="317">
        <v>680.49291573999835</v>
      </c>
      <c r="L47" s="318">
        <v>9.1019867324370285E-2</v>
      </c>
      <c r="M47" s="447"/>
      <c r="N47" s="317">
        <v>438.10879954999746</v>
      </c>
    </row>
    <row r="48" spans="1:14" s="628" customFormat="1" ht="15" customHeight="1" x14ac:dyDescent="0.25">
      <c r="A48" s="445" t="s">
        <v>167</v>
      </c>
      <c r="B48" s="298"/>
      <c r="C48" s="298"/>
      <c r="D48" s="446">
        <v>17356.826703520001</v>
      </c>
      <c r="E48" s="446">
        <v>19446.756999999998</v>
      </c>
      <c r="F48" s="317">
        <v>2089.9302964799972</v>
      </c>
      <c r="G48" s="318">
        <v>0.12040970000905493</v>
      </c>
      <c r="H48" s="447"/>
      <c r="I48" s="446">
        <v>17356.826703520004</v>
      </c>
      <c r="J48" s="446">
        <v>19446.736597280003</v>
      </c>
      <c r="K48" s="317">
        <v>2089.9098937599992</v>
      </c>
      <c r="L48" s="318">
        <v>0.12040852452229411</v>
      </c>
      <c r="M48" s="447"/>
      <c r="N48" s="317">
        <v>-2.0402719994308427E-2</v>
      </c>
    </row>
    <row r="49" spans="1:14" s="628" customFormat="1" ht="15" customHeight="1" x14ac:dyDescent="0.25">
      <c r="A49" s="445" t="s">
        <v>244</v>
      </c>
      <c r="B49" s="298"/>
      <c r="C49" s="298"/>
      <c r="D49" s="446">
        <v>919.69749954000008</v>
      </c>
      <c r="E49" s="446">
        <v>930.851</v>
      </c>
      <c r="F49" s="317">
        <v>11.153500459999918</v>
      </c>
      <c r="G49" s="318">
        <v>1.212735759918715E-2</v>
      </c>
      <c r="H49" s="447"/>
      <c r="I49" s="446">
        <v>919.69749953999997</v>
      </c>
      <c r="J49" s="446">
        <v>933.50697230000014</v>
      </c>
      <c r="K49" s="317">
        <v>13.809472760000176</v>
      </c>
      <c r="L49" s="318">
        <v>1.5015233559846797E-2</v>
      </c>
      <c r="M49" s="447"/>
      <c r="N49" s="317">
        <v>2.6559723000001441</v>
      </c>
    </row>
    <row r="50" spans="1:14" s="628" customFormat="1" ht="15" customHeight="1" x14ac:dyDescent="0.25">
      <c r="A50" s="445" t="s">
        <v>334</v>
      </c>
      <c r="B50" s="298"/>
      <c r="C50" s="298"/>
      <c r="D50" s="446">
        <v>1462.3360540199999</v>
      </c>
      <c r="E50" s="446">
        <v>1351.1210000000001</v>
      </c>
      <c r="F50" s="317">
        <v>-111.2150540199998</v>
      </c>
      <c r="G50" s="318">
        <v>-7.6053006909230447E-2</v>
      </c>
      <c r="H50" s="447"/>
      <c r="I50" s="446">
        <v>1462.3360540199997</v>
      </c>
      <c r="J50" s="446">
        <v>1457.0238489699998</v>
      </c>
      <c r="K50" s="317">
        <v>-5.312205049999875</v>
      </c>
      <c r="L50" s="318">
        <v>-3.6326841804908971E-3</v>
      </c>
      <c r="M50" s="447"/>
      <c r="N50" s="317">
        <v>105.9028489699997</v>
      </c>
    </row>
    <row r="51" spans="1:14" s="628" customFormat="1" ht="15" customHeight="1" x14ac:dyDescent="0.25">
      <c r="A51" s="445" t="s">
        <v>55</v>
      </c>
      <c r="B51" s="298"/>
      <c r="C51" s="298"/>
      <c r="D51" s="446">
        <v>1229.2327506600002</v>
      </c>
      <c r="E51" s="446">
        <v>1246.0909999999999</v>
      </c>
      <c r="F51" s="317">
        <v>16.858249339999702</v>
      </c>
      <c r="G51" s="318">
        <v>1.3714448570417703E-2</v>
      </c>
      <c r="H51" s="447"/>
      <c r="I51" s="446">
        <v>1229.2327506600002</v>
      </c>
      <c r="J51" s="446">
        <v>1173.9691772599999</v>
      </c>
      <c r="K51" s="317">
        <v>-55.263573400000269</v>
      </c>
      <c r="L51" s="318">
        <v>-4.495777823225755E-2</v>
      </c>
      <c r="M51" s="447"/>
      <c r="N51" s="317">
        <v>-72.121822739999971</v>
      </c>
    </row>
    <row r="52" spans="1:14" s="628" customFormat="1" ht="15" customHeight="1" x14ac:dyDescent="0.25">
      <c r="A52" s="445" t="s">
        <v>240</v>
      </c>
      <c r="B52" s="298"/>
      <c r="C52" s="298"/>
      <c r="D52" s="446">
        <v>8.9058056600000004</v>
      </c>
      <c r="E52" s="446">
        <v>7.0060000000000002</v>
      </c>
      <c r="F52" s="317">
        <v>-1.8998056600000002</v>
      </c>
      <c r="G52" s="318">
        <v>-0.21332215551624778</v>
      </c>
      <c r="H52" s="447"/>
      <c r="I52" s="446">
        <v>8.9058056600000004</v>
      </c>
      <c r="J52" s="446">
        <v>14.143873429999999</v>
      </c>
      <c r="K52" s="317">
        <v>5.2380677699999989</v>
      </c>
      <c r="L52" s="318">
        <v>0.5881632689927796</v>
      </c>
      <c r="M52" s="447"/>
      <c r="N52" s="317">
        <v>7.1378734299999991</v>
      </c>
    </row>
    <row r="53" spans="1:14" s="628" customFormat="1" ht="15" customHeight="1" x14ac:dyDescent="0.25">
      <c r="A53" s="448" t="s">
        <v>348</v>
      </c>
      <c r="B53" s="449"/>
      <c r="C53" s="449"/>
      <c r="D53" s="450">
        <v>135</v>
      </c>
      <c r="E53" s="450">
        <v>0</v>
      </c>
      <c r="F53" s="437">
        <v>-135</v>
      </c>
      <c r="G53" s="438" t="s">
        <v>146</v>
      </c>
      <c r="H53" s="451"/>
      <c r="I53" s="450">
        <v>135</v>
      </c>
      <c r="J53" s="450">
        <v>0</v>
      </c>
      <c r="K53" s="437">
        <v>-135</v>
      </c>
      <c r="L53" s="438" t="s">
        <v>146</v>
      </c>
      <c r="M53" s="451"/>
      <c r="N53" s="437">
        <v>0</v>
      </c>
    </row>
    <row r="54" spans="1:14" ht="15" customHeight="1" x14ac:dyDescent="0.2">
      <c r="A54" s="82" t="s">
        <v>147</v>
      </c>
      <c r="D54" s="353"/>
      <c r="E54" s="353"/>
      <c r="G54" s="354"/>
      <c r="L54" s="354"/>
    </row>
  </sheetData>
  <printOptions horizontalCentered="1"/>
  <pageMargins left="0.23622047244094491" right="0.15748031496062992" top="0.62992125984251968" bottom="0.31496062992125984" header="0.19685039370078741" footer="0.19685039370078741"/>
  <pageSetup paperSize="9" scale="38" fitToHeight="0" orientation="portrait" r:id="rId1"/>
  <headerFooter alignWithMargins="0"/>
  <customProperties>
    <customPr name="_pios_id" r:id="rId2"/>
  </customPropertie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C2574-4291-4981-AA80-29F88571680C}">
  <sheetPr codeName="Tabelle43">
    <pageSetUpPr fitToPage="1"/>
  </sheetPr>
  <dimension ref="A1:N46"/>
  <sheetViews>
    <sheetView showGridLines="0" workbookViewId="0"/>
  </sheetViews>
  <sheetFormatPr baseColWidth="10" defaultColWidth="10" defaultRowHeight="12.75" x14ac:dyDescent="0.2"/>
  <cols>
    <col min="1" max="2" width="1.875" style="263" customWidth="1"/>
    <col min="3" max="3" width="42.5" style="263" customWidth="1"/>
    <col min="4" max="7" width="8.375" style="263" customWidth="1"/>
    <col min="8" max="8" width="1.875" style="263" customWidth="1"/>
    <col min="9" max="10" width="8.375" style="353" customWidth="1"/>
    <col min="11" max="12" width="8.375" style="263" customWidth="1"/>
    <col min="13" max="13" width="1.875" style="263" customWidth="1"/>
    <col min="14" max="14" width="8.375" style="263" customWidth="1"/>
    <col min="15" max="16384" width="10" style="622"/>
  </cols>
  <sheetData>
    <row r="1" spans="1:14" s="625" customFormat="1" ht="15" customHeight="1" x14ac:dyDescent="0.25">
      <c r="A1" s="287" t="s">
        <v>837</v>
      </c>
      <c r="B1" s="435"/>
      <c r="C1" s="435"/>
      <c r="D1" s="633"/>
      <c r="E1" s="633"/>
      <c r="F1" s="633"/>
      <c r="G1" s="633"/>
      <c r="H1" s="633"/>
      <c r="I1" s="633"/>
      <c r="J1" s="633"/>
      <c r="K1" s="633"/>
      <c r="L1" s="633"/>
      <c r="M1" s="633"/>
      <c r="N1" s="633"/>
    </row>
    <row r="2" spans="1:14" s="623" customFormat="1" ht="15" customHeight="1" x14ac:dyDescent="0.2">
      <c r="A2" s="310"/>
      <c r="B2" s="311"/>
      <c r="C2" s="311"/>
      <c r="D2" s="267" t="s">
        <v>24</v>
      </c>
      <c r="E2" s="267"/>
      <c r="F2" s="267"/>
      <c r="G2" s="267"/>
      <c r="H2" s="277"/>
      <c r="I2" s="269" t="s">
        <v>25</v>
      </c>
      <c r="J2" s="269"/>
      <c r="K2" s="269"/>
      <c r="L2" s="269"/>
      <c r="M2" s="277"/>
      <c r="N2" s="269" t="s">
        <v>26</v>
      </c>
    </row>
    <row r="3" spans="1:14" s="623" customFormat="1" ht="15" customHeight="1" x14ac:dyDescent="0.2">
      <c r="A3" s="271" t="s">
        <v>27</v>
      </c>
      <c r="B3" s="313"/>
      <c r="C3" s="313"/>
      <c r="D3" s="273" t="s">
        <v>29</v>
      </c>
      <c r="E3" s="274" t="s">
        <v>83</v>
      </c>
      <c r="F3" s="275" t="s">
        <v>28</v>
      </c>
      <c r="G3" s="275"/>
      <c r="H3" s="276"/>
      <c r="I3" s="278" t="s">
        <v>29</v>
      </c>
      <c r="J3" s="278" t="s">
        <v>30</v>
      </c>
      <c r="K3" s="279" t="s">
        <v>28</v>
      </c>
      <c r="L3" s="279"/>
      <c r="M3" s="276"/>
      <c r="N3" s="279" t="s">
        <v>31</v>
      </c>
    </row>
    <row r="4" spans="1:14" s="624" customFormat="1" ht="15" customHeight="1" x14ac:dyDescent="0.25">
      <c r="A4" s="314"/>
      <c r="B4" s="314"/>
      <c r="C4" s="314"/>
      <c r="D4" s="284">
        <v>2024</v>
      </c>
      <c r="E4" s="284">
        <v>2025</v>
      </c>
      <c r="F4" s="285" t="s">
        <v>32</v>
      </c>
      <c r="G4" s="285" t="s">
        <v>33</v>
      </c>
      <c r="H4" s="315"/>
      <c r="I4" s="284">
        <v>2024</v>
      </c>
      <c r="J4" s="284">
        <v>2025</v>
      </c>
      <c r="K4" s="285" t="s">
        <v>32</v>
      </c>
      <c r="L4" s="285" t="s">
        <v>33</v>
      </c>
      <c r="M4" s="315"/>
      <c r="N4" s="285" t="s">
        <v>34</v>
      </c>
    </row>
    <row r="5" spans="1:14" s="624" customFormat="1" ht="15" customHeight="1" x14ac:dyDescent="0.25">
      <c r="A5" s="339" t="s">
        <v>343</v>
      </c>
      <c r="B5" s="288"/>
      <c r="C5" s="288"/>
      <c r="D5" s="340">
        <v>71877.00775681001</v>
      </c>
      <c r="E5" s="340">
        <v>73612.611999999994</v>
      </c>
      <c r="F5" s="341">
        <v>1735.6042431899841</v>
      </c>
      <c r="G5" s="342">
        <v>2.4146862777903344E-2</v>
      </c>
      <c r="H5" s="343"/>
      <c r="I5" s="340">
        <v>71877.007756809966</v>
      </c>
      <c r="J5" s="340">
        <v>75650.739797649992</v>
      </c>
      <c r="K5" s="341">
        <v>3773.7320408400265</v>
      </c>
      <c r="L5" s="342">
        <v>5.2502631350600293E-2</v>
      </c>
      <c r="M5" s="343"/>
      <c r="N5" s="341">
        <v>2038.1277976499987</v>
      </c>
    </row>
    <row r="6" spans="1:14" s="625" customFormat="1" ht="15" customHeight="1" x14ac:dyDescent="0.25">
      <c r="A6" s="289" t="s">
        <v>148</v>
      </c>
      <c r="B6" s="287"/>
      <c r="C6" s="287"/>
      <c r="D6" s="86">
        <v>2.1766560000000001E-2</v>
      </c>
      <c r="E6" s="86">
        <v>2.4999999999999998E-2</v>
      </c>
      <c r="F6" s="317">
        <v>3.2334399999999971E-3</v>
      </c>
      <c r="G6" s="318" t="s">
        <v>146</v>
      </c>
      <c r="H6" s="319"/>
      <c r="I6" s="86">
        <v>2.1766560000000008E-2</v>
      </c>
      <c r="J6" s="86">
        <v>1.2279779999999999E-2</v>
      </c>
      <c r="K6" s="317">
        <v>-9.4867800000000089E-3</v>
      </c>
      <c r="L6" s="318" t="s">
        <v>146</v>
      </c>
      <c r="M6" s="319"/>
      <c r="N6" s="317">
        <v>-1.2720219999999999E-2</v>
      </c>
    </row>
    <row r="7" spans="1:14" s="625" customFormat="1" ht="15" customHeight="1" x14ac:dyDescent="0.25">
      <c r="A7" s="289" t="s">
        <v>149</v>
      </c>
      <c r="B7" s="287"/>
      <c r="C7" s="287"/>
      <c r="D7" s="86">
        <v>1.9933617100000001</v>
      </c>
      <c r="E7" s="86">
        <v>2.3009999999999997</v>
      </c>
      <c r="F7" s="317">
        <v>0.30763828999999965</v>
      </c>
      <c r="G7" s="318">
        <v>0.1543313932723227</v>
      </c>
      <c r="H7" s="319"/>
      <c r="I7" s="86">
        <v>1.9933617100000021</v>
      </c>
      <c r="J7" s="86">
        <v>2.2823325999999997</v>
      </c>
      <c r="K7" s="317">
        <v>0.28897088999999765</v>
      </c>
      <c r="L7" s="318">
        <v>0.14496661019940893</v>
      </c>
      <c r="M7" s="319"/>
      <c r="N7" s="317">
        <v>-1.8667400000000001E-2</v>
      </c>
    </row>
    <row r="8" spans="1:14" s="625" customFormat="1" ht="15" customHeight="1" x14ac:dyDescent="0.25">
      <c r="A8" s="289" t="s">
        <v>150</v>
      </c>
      <c r="B8" s="287"/>
      <c r="C8" s="287"/>
      <c r="D8" s="86">
        <v>0.19243773000000003</v>
      </c>
      <c r="E8" s="86">
        <v>8.5999999999999993E-2</v>
      </c>
      <c r="F8" s="317">
        <v>-0.10643773000000004</v>
      </c>
      <c r="G8" s="318">
        <v>-0.55310219051118525</v>
      </c>
      <c r="H8" s="319"/>
      <c r="I8" s="86">
        <v>0.19243773000000003</v>
      </c>
      <c r="J8" s="86">
        <v>0.16472691</v>
      </c>
      <c r="K8" s="317">
        <v>-2.7710820000000025E-2</v>
      </c>
      <c r="L8" s="318">
        <v>-0.14399889252487041</v>
      </c>
      <c r="M8" s="319"/>
      <c r="N8" s="317">
        <v>7.8726910000000011E-2</v>
      </c>
    </row>
    <row r="9" spans="1:14" s="625" customFormat="1" ht="15" customHeight="1" x14ac:dyDescent="0.25">
      <c r="A9" s="289" t="s">
        <v>151</v>
      </c>
      <c r="B9" s="287"/>
      <c r="C9" s="287"/>
      <c r="D9" s="86">
        <v>1.410105E-2</v>
      </c>
      <c r="E9" s="86">
        <v>5.0000000000000001E-3</v>
      </c>
      <c r="F9" s="317">
        <v>-9.1010499999999994E-3</v>
      </c>
      <c r="G9" s="318" t="s">
        <v>146</v>
      </c>
      <c r="H9" s="319"/>
      <c r="I9" s="86">
        <v>1.4101050000000002E-2</v>
      </c>
      <c r="J9" s="86">
        <v>1.0257999999999998E-2</v>
      </c>
      <c r="K9" s="317">
        <v>-3.8430500000000041E-3</v>
      </c>
      <c r="L9" s="318" t="s">
        <v>146</v>
      </c>
      <c r="M9" s="319"/>
      <c r="N9" s="317">
        <v>5.2579999999999979E-3</v>
      </c>
    </row>
    <row r="10" spans="1:14" s="625" customFormat="1" ht="15" customHeight="1" x14ac:dyDescent="0.25">
      <c r="A10" s="289" t="s">
        <v>152</v>
      </c>
      <c r="B10" s="287"/>
      <c r="C10" s="287"/>
      <c r="D10" s="86">
        <v>0.15429741</v>
      </c>
      <c r="E10" s="86">
        <v>0.12</v>
      </c>
      <c r="F10" s="317">
        <v>-3.429741E-2</v>
      </c>
      <c r="G10" s="318">
        <v>-0.22228117762961808</v>
      </c>
      <c r="H10" s="319"/>
      <c r="I10" s="86">
        <v>0.15429741</v>
      </c>
      <c r="J10" s="86">
        <v>0.14265686999999999</v>
      </c>
      <c r="K10" s="317">
        <v>-1.1640540000000005E-2</v>
      </c>
      <c r="L10" s="318">
        <v>-7.5442225504627758E-2</v>
      </c>
      <c r="M10" s="319"/>
      <c r="N10" s="317">
        <v>2.2656869999999996E-2</v>
      </c>
    </row>
    <row r="11" spans="1:14" s="625" customFormat="1" ht="15" customHeight="1" x14ac:dyDescent="0.25">
      <c r="A11" s="289" t="s">
        <v>153</v>
      </c>
      <c r="B11" s="287"/>
      <c r="C11" s="287"/>
      <c r="D11" s="86">
        <v>0.21781516000000004</v>
      </c>
      <c r="E11" s="86">
        <v>8.6000000000000007E-2</v>
      </c>
      <c r="F11" s="317">
        <v>-0.13181516000000004</v>
      </c>
      <c r="G11" s="318">
        <v>-0.60516981462630981</v>
      </c>
      <c r="H11" s="319"/>
      <c r="I11" s="86">
        <v>0.21781516000000004</v>
      </c>
      <c r="J11" s="86">
        <v>0.11238938999999995</v>
      </c>
      <c r="K11" s="317">
        <v>-0.10542577000000009</v>
      </c>
      <c r="L11" s="318">
        <v>-0.48401484084027979</v>
      </c>
      <c r="M11" s="319"/>
      <c r="N11" s="317">
        <v>2.6389389999999943E-2</v>
      </c>
    </row>
    <row r="12" spans="1:14" s="625" customFormat="1" ht="15" customHeight="1" x14ac:dyDescent="0.25">
      <c r="A12" s="289" t="s">
        <v>154</v>
      </c>
      <c r="B12" s="287"/>
      <c r="C12" s="287"/>
      <c r="D12" s="86">
        <v>21.60316628</v>
      </c>
      <c r="E12" s="86">
        <v>5.9320000000000004</v>
      </c>
      <c r="F12" s="317">
        <v>-15.67116628</v>
      </c>
      <c r="G12" s="318">
        <v>-0.72541062161374981</v>
      </c>
      <c r="H12" s="319"/>
      <c r="I12" s="86">
        <v>21.603166279999996</v>
      </c>
      <c r="J12" s="86">
        <v>5.4647241499999986</v>
      </c>
      <c r="K12" s="317">
        <v>-16.138442129999998</v>
      </c>
      <c r="L12" s="318">
        <v>-0.7470405921441623</v>
      </c>
      <c r="M12" s="319"/>
      <c r="N12" s="317">
        <v>-0.46727585000000182</v>
      </c>
    </row>
    <row r="13" spans="1:14" s="625" customFormat="1" ht="15" customHeight="1" x14ac:dyDescent="0.25">
      <c r="A13" s="289" t="s">
        <v>155</v>
      </c>
      <c r="B13" s="287"/>
      <c r="C13" s="287"/>
      <c r="D13" s="86">
        <v>172.17445663999999</v>
      </c>
      <c r="E13" s="86">
        <v>152.87999999999994</v>
      </c>
      <c r="F13" s="317">
        <v>-19.29445664000005</v>
      </c>
      <c r="G13" s="318">
        <v>-0.11206340950064897</v>
      </c>
      <c r="H13" s="319"/>
      <c r="I13" s="86">
        <v>172.17445664000007</v>
      </c>
      <c r="J13" s="86">
        <v>172.51905801000001</v>
      </c>
      <c r="K13" s="317">
        <v>0.34460136999993551</v>
      </c>
      <c r="L13" s="318">
        <v>2.001466284400566E-3</v>
      </c>
      <c r="M13" s="319"/>
      <c r="N13" s="317">
        <v>19.63905801000007</v>
      </c>
    </row>
    <row r="14" spans="1:14" s="625" customFormat="1" ht="15" customHeight="1" x14ac:dyDescent="0.25">
      <c r="A14" s="289" t="s">
        <v>156</v>
      </c>
      <c r="B14" s="287"/>
      <c r="C14" s="287"/>
      <c r="D14" s="86">
        <v>8.0259884100000001</v>
      </c>
      <c r="E14" s="86">
        <v>6.3909999999999991</v>
      </c>
      <c r="F14" s="317">
        <v>-1.6349884100000009</v>
      </c>
      <c r="G14" s="318">
        <v>-0.20371178308242799</v>
      </c>
      <c r="H14" s="319"/>
      <c r="I14" s="86">
        <v>8.0259884099999983</v>
      </c>
      <c r="J14" s="86">
        <v>7.1117023300000017</v>
      </c>
      <c r="K14" s="317">
        <v>-0.91428607999999656</v>
      </c>
      <c r="L14" s="318">
        <v>-0.11391569901357446</v>
      </c>
      <c r="M14" s="319"/>
      <c r="N14" s="317">
        <v>0.72070233000000261</v>
      </c>
    </row>
    <row r="15" spans="1:14" s="625" customFormat="1" ht="15" customHeight="1" x14ac:dyDescent="0.25">
      <c r="A15" s="289" t="s">
        <v>157</v>
      </c>
      <c r="B15" s="287"/>
      <c r="C15" s="287"/>
      <c r="D15" s="86">
        <v>1280.30532154</v>
      </c>
      <c r="E15" s="86">
        <v>1363.325</v>
      </c>
      <c r="F15" s="317">
        <v>83.019678460000023</v>
      </c>
      <c r="G15" s="318">
        <v>6.4843656480425116E-2</v>
      </c>
      <c r="H15" s="319"/>
      <c r="I15" s="86">
        <v>1280.3053215399998</v>
      </c>
      <c r="J15" s="86">
        <v>1346.67090706</v>
      </c>
      <c r="K15" s="317">
        <v>66.365585520000195</v>
      </c>
      <c r="L15" s="318">
        <v>5.1835749179088841E-2</v>
      </c>
      <c r="M15" s="319"/>
      <c r="N15" s="317">
        <v>-16.654092940000055</v>
      </c>
    </row>
    <row r="16" spans="1:14" s="625" customFormat="1" ht="15" customHeight="1" x14ac:dyDescent="0.25">
      <c r="A16" s="289" t="s">
        <v>56</v>
      </c>
      <c r="B16" s="287"/>
      <c r="C16" s="287"/>
      <c r="D16" s="86">
        <v>58.210066500000003</v>
      </c>
      <c r="E16" s="86">
        <v>50.038000000000004</v>
      </c>
      <c r="F16" s="317">
        <v>-8.1720664999999997</v>
      </c>
      <c r="G16" s="318">
        <v>-0.1403892314742502</v>
      </c>
      <c r="H16" s="319"/>
      <c r="I16" s="86">
        <v>58.210066500000003</v>
      </c>
      <c r="J16" s="86">
        <v>54.98314285</v>
      </c>
      <c r="K16" s="317">
        <v>-3.2269236500000034</v>
      </c>
      <c r="L16" s="318">
        <v>-5.5435835140301815E-2</v>
      </c>
      <c r="M16" s="319"/>
      <c r="N16" s="317">
        <v>4.9451428499999963</v>
      </c>
    </row>
    <row r="17" spans="1:14" s="625" customFormat="1" ht="15" customHeight="1" x14ac:dyDescent="0.25">
      <c r="A17" s="289" t="s">
        <v>158</v>
      </c>
      <c r="B17" s="287"/>
      <c r="C17" s="287"/>
      <c r="D17" s="86">
        <v>273.53111733000026</v>
      </c>
      <c r="E17" s="86">
        <v>220.84000000000003</v>
      </c>
      <c r="F17" s="317">
        <v>-52.691117330000225</v>
      </c>
      <c r="G17" s="318">
        <v>-0.19263299124549438</v>
      </c>
      <c r="H17" s="319"/>
      <c r="I17" s="86">
        <v>273.5311173300002</v>
      </c>
      <c r="J17" s="86">
        <v>238.03958919000007</v>
      </c>
      <c r="K17" s="317">
        <v>-35.491528140000128</v>
      </c>
      <c r="L17" s="318">
        <v>-0.12975316478227794</v>
      </c>
      <c r="M17" s="319"/>
      <c r="N17" s="317">
        <v>17.19958919000004</v>
      </c>
    </row>
    <row r="18" spans="1:14" s="625" customFormat="1" ht="15" customHeight="1" x14ac:dyDescent="0.25">
      <c r="A18" s="289" t="s">
        <v>66</v>
      </c>
      <c r="B18" s="287"/>
      <c r="C18" s="287"/>
      <c r="D18" s="86">
        <v>70016.500276900013</v>
      </c>
      <c r="E18" s="86">
        <v>71762.403999999995</v>
      </c>
      <c r="F18" s="317">
        <v>1745.903723099982</v>
      </c>
      <c r="G18" s="318">
        <v>2.4935603981851573E-2</v>
      </c>
      <c r="H18" s="319"/>
      <c r="I18" s="86">
        <v>70016.500276899969</v>
      </c>
      <c r="J18" s="86">
        <v>73764.755421659997</v>
      </c>
      <c r="K18" s="317">
        <v>3748.2551447600272</v>
      </c>
      <c r="L18" s="318">
        <v>5.353388315520613E-2</v>
      </c>
      <c r="M18" s="319"/>
      <c r="N18" s="317">
        <v>2002.3514216600015</v>
      </c>
    </row>
    <row r="19" spans="1:14" s="625" customFormat="1" ht="15" customHeight="1" x14ac:dyDescent="0.25">
      <c r="A19" s="289" t="s">
        <v>159</v>
      </c>
      <c r="B19" s="287"/>
      <c r="C19" s="287"/>
      <c r="D19" s="86">
        <v>0.63084203999999999</v>
      </c>
      <c r="E19" s="86">
        <v>14.878</v>
      </c>
      <c r="F19" s="317">
        <v>14.247157960000001</v>
      </c>
      <c r="G19" s="318" t="s">
        <v>146</v>
      </c>
      <c r="H19" s="319"/>
      <c r="I19" s="86">
        <v>0.6308420400000001</v>
      </c>
      <c r="J19" s="86">
        <v>26.160962820000005</v>
      </c>
      <c r="K19" s="317">
        <v>25.530120780000004</v>
      </c>
      <c r="L19" s="318" t="s">
        <v>146</v>
      </c>
      <c r="M19" s="319"/>
      <c r="N19" s="317">
        <v>11.282962820000005</v>
      </c>
    </row>
    <row r="20" spans="1:14" s="625" customFormat="1" ht="15" customHeight="1" x14ac:dyDescent="0.25">
      <c r="A20" s="289" t="s">
        <v>160</v>
      </c>
      <c r="B20" s="287"/>
      <c r="C20" s="287"/>
      <c r="D20" s="86">
        <v>43.432741549999996</v>
      </c>
      <c r="E20" s="86">
        <v>33.300999999999995</v>
      </c>
      <c r="F20" s="317">
        <v>-10.131741550000001</v>
      </c>
      <c r="G20" s="318">
        <v>-0.23327428084032609</v>
      </c>
      <c r="H20" s="319"/>
      <c r="I20" s="86">
        <v>43.432741549999996</v>
      </c>
      <c r="J20" s="86">
        <v>32.309646029999996</v>
      </c>
      <c r="K20" s="317">
        <v>-11.12309552</v>
      </c>
      <c r="L20" s="318">
        <v>-0.25609931869474634</v>
      </c>
      <c r="M20" s="319"/>
      <c r="N20" s="317">
        <v>-0.9913539699999987</v>
      </c>
    </row>
    <row r="21" spans="1:14" s="624" customFormat="1" ht="15" customHeight="1" x14ac:dyDescent="0.25">
      <c r="A21" s="339" t="s">
        <v>344</v>
      </c>
      <c r="B21" s="288"/>
      <c r="C21" s="288"/>
      <c r="D21" s="340">
        <v>22338.807147610001</v>
      </c>
      <c r="E21" s="340">
        <v>22545.750000000007</v>
      </c>
      <c r="F21" s="341">
        <v>206.94285239000601</v>
      </c>
      <c r="G21" s="342">
        <v>9.2638273396861148E-3</v>
      </c>
      <c r="H21" s="343"/>
      <c r="I21" s="340">
        <v>22338.807147609994</v>
      </c>
      <c r="J21" s="340">
        <v>22769.714526070005</v>
      </c>
      <c r="K21" s="341">
        <v>430.90737846001139</v>
      </c>
      <c r="L21" s="342">
        <v>1.9289632414688507E-2</v>
      </c>
      <c r="M21" s="343"/>
      <c r="N21" s="341">
        <v>223.9645260699981</v>
      </c>
    </row>
    <row r="22" spans="1:14" s="625" customFormat="1" ht="15" customHeight="1" x14ac:dyDescent="0.25">
      <c r="A22" s="289" t="s">
        <v>36</v>
      </c>
      <c r="B22" s="287"/>
      <c r="C22" s="287"/>
      <c r="D22" s="86">
        <v>9803.9388879699982</v>
      </c>
      <c r="E22" s="86">
        <v>9864.854000000003</v>
      </c>
      <c r="F22" s="317">
        <v>60.915112030004821</v>
      </c>
      <c r="G22" s="318">
        <v>6.2133304507590026E-3</v>
      </c>
      <c r="H22" s="319"/>
      <c r="I22" s="86">
        <v>9803.9388879699927</v>
      </c>
      <c r="J22" s="86">
        <v>9989.958712540003</v>
      </c>
      <c r="K22" s="317">
        <v>186.01982457001031</v>
      </c>
      <c r="L22" s="318">
        <v>1.8973988587206225E-2</v>
      </c>
      <c r="M22" s="319"/>
      <c r="N22" s="317">
        <v>125.10471254000004</v>
      </c>
    </row>
    <row r="23" spans="1:14" s="625" customFormat="1" ht="15" customHeight="1" x14ac:dyDescent="0.25">
      <c r="A23" s="289" t="s">
        <v>161</v>
      </c>
      <c r="B23" s="287"/>
      <c r="C23" s="287"/>
      <c r="D23" s="86">
        <v>1311.6388841200001</v>
      </c>
      <c r="E23" s="86">
        <v>1453.6929999999993</v>
      </c>
      <c r="F23" s="317">
        <v>142.05411587999924</v>
      </c>
      <c r="G23" s="318">
        <v>0.10830276351200552</v>
      </c>
      <c r="H23" s="319"/>
      <c r="I23" s="86">
        <v>1311.6388841199989</v>
      </c>
      <c r="J23" s="86">
        <v>1452.8993908800007</v>
      </c>
      <c r="K23" s="317">
        <v>141.26050676000182</v>
      </c>
      <c r="L23" s="318">
        <v>0.10769771197716205</v>
      </c>
      <c r="M23" s="319"/>
      <c r="N23" s="317">
        <v>-0.79360911999856398</v>
      </c>
    </row>
    <row r="24" spans="1:14" s="625" customFormat="1" ht="15" customHeight="1" x14ac:dyDescent="0.25">
      <c r="A24" s="289" t="s">
        <v>167</v>
      </c>
      <c r="B24" s="287"/>
      <c r="C24" s="287"/>
      <c r="D24" s="86">
        <v>63.436532030000002</v>
      </c>
      <c r="E24" s="86">
        <v>64.599000000000004</v>
      </c>
      <c r="F24" s="317">
        <v>1.1624679700000016</v>
      </c>
      <c r="G24" s="318">
        <v>1.8324897859332223E-2</v>
      </c>
      <c r="H24" s="319"/>
      <c r="I24" s="86">
        <v>63.436532030000002</v>
      </c>
      <c r="J24" s="86">
        <v>65.291352979999985</v>
      </c>
      <c r="K24" s="317">
        <v>1.8548209499999828</v>
      </c>
      <c r="L24" s="318">
        <v>2.9239002994722485E-2</v>
      </c>
      <c r="M24" s="319"/>
      <c r="N24" s="317">
        <v>0.69235297999998124</v>
      </c>
    </row>
    <row r="25" spans="1:14" s="625" customFormat="1" ht="15" customHeight="1" x14ac:dyDescent="0.25">
      <c r="A25" s="289" t="s">
        <v>168</v>
      </c>
      <c r="B25" s="287"/>
      <c r="C25" s="287"/>
      <c r="D25" s="86">
        <v>2192.6099859400006</v>
      </c>
      <c r="E25" s="86">
        <v>2130.3489999999997</v>
      </c>
      <c r="F25" s="317">
        <v>-62.260985940000865</v>
      </c>
      <c r="G25" s="318">
        <v>-2.8395832518891329E-2</v>
      </c>
      <c r="H25" s="319"/>
      <c r="I25" s="86">
        <v>2192.609985940001</v>
      </c>
      <c r="J25" s="86">
        <v>2105.2159074399997</v>
      </c>
      <c r="K25" s="317">
        <v>-87.394078500001342</v>
      </c>
      <c r="L25" s="318">
        <v>-3.9858469614026837E-2</v>
      </c>
      <c r="M25" s="319"/>
      <c r="N25" s="317">
        <v>-25.133092560000023</v>
      </c>
    </row>
    <row r="26" spans="1:14" s="625" customFormat="1" ht="15" customHeight="1" x14ac:dyDescent="0.25">
      <c r="A26" s="289" t="s">
        <v>244</v>
      </c>
      <c r="B26" s="287"/>
      <c r="C26" s="287"/>
      <c r="D26" s="86">
        <v>63.841380700000009</v>
      </c>
      <c r="E26" s="86">
        <v>74.491</v>
      </c>
      <c r="F26" s="317">
        <v>10.649619299999991</v>
      </c>
      <c r="G26" s="318">
        <v>0.1668137371596663</v>
      </c>
      <c r="H26" s="319"/>
      <c r="I26" s="86">
        <v>63.841380699999981</v>
      </c>
      <c r="J26" s="86">
        <v>68.377027789999985</v>
      </c>
      <c r="K26" s="317">
        <v>4.5356470900000048</v>
      </c>
      <c r="L26" s="318">
        <v>7.1045567001654764E-2</v>
      </c>
      <c r="M26" s="319"/>
      <c r="N26" s="317">
        <v>-6.1139722100000142</v>
      </c>
    </row>
    <row r="27" spans="1:14" s="625" customFormat="1" ht="15" customHeight="1" x14ac:dyDescent="0.25">
      <c r="A27" s="289" t="s">
        <v>47</v>
      </c>
      <c r="B27" s="287"/>
      <c r="C27" s="287"/>
      <c r="D27" s="86">
        <v>8903.3414768500024</v>
      </c>
      <c r="E27" s="86">
        <v>8957.7640000000047</v>
      </c>
      <c r="F27" s="317">
        <v>54.422523150002235</v>
      </c>
      <c r="G27" s="318">
        <v>6.1125952870064726E-3</v>
      </c>
      <c r="H27" s="319"/>
      <c r="I27" s="86">
        <v>8903.3414768500024</v>
      </c>
      <c r="J27" s="86">
        <v>9087.9721344400023</v>
      </c>
      <c r="K27" s="317">
        <v>184.63065758999983</v>
      </c>
      <c r="L27" s="318">
        <v>2.0737231978585458E-2</v>
      </c>
      <c r="M27" s="319"/>
      <c r="N27" s="317">
        <v>130.20813443999759</v>
      </c>
    </row>
    <row r="28" spans="1:14" s="624" customFormat="1" ht="15" customHeight="1" x14ac:dyDescent="0.25">
      <c r="A28" s="339" t="s">
        <v>345</v>
      </c>
      <c r="B28" s="288"/>
      <c r="C28" s="288"/>
      <c r="D28" s="340">
        <v>126.43509892000006</v>
      </c>
      <c r="E28" s="340">
        <v>93.445999999999998</v>
      </c>
      <c r="F28" s="341">
        <v>-32.98909892000006</v>
      </c>
      <c r="G28" s="342">
        <v>-0.26091725479546957</v>
      </c>
      <c r="H28" s="343"/>
      <c r="I28" s="340">
        <v>126.43509892</v>
      </c>
      <c r="J28" s="340">
        <v>98.30989396000011</v>
      </c>
      <c r="K28" s="341">
        <v>-28.125204959999891</v>
      </c>
      <c r="L28" s="342">
        <v>-0.22244776332081417</v>
      </c>
      <c r="M28" s="343"/>
      <c r="N28" s="341">
        <v>4.8638939600001123</v>
      </c>
    </row>
    <row r="29" spans="1:14" s="625" customFormat="1" ht="15" customHeight="1" x14ac:dyDescent="0.25">
      <c r="A29" s="289" t="s">
        <v>162</v>
      </c>
      <c r="B29" s="287"/>
      <c r="C29" s="287"/>
      <c r="D29" s="86">
        <v>117.24039509000005</v>
      </c>
      <c r="E29" s="86">
        <v>79.924999999999997</v>
      </c>
      <c r="F29" s="317">
        <v>-37.315395090000052</v>
      </c>
      <c r="G29" s="318">
        <v>-0.31828104179753691</v>
      </c>
      <c r="H29" s="319"/>
      <c r="I29" s="86">
        <v>117.24039508999999</v>
      </c>
      <c r="J29" s="86">
        <v>86.791261670000111</v>
      </c>
      <c r="K29" s="317">
        <v>-30.449133419999882</v>
      </c>
      <c r="L29" s="318">
        <v>-0.25971537708164072</v>
      </c>
      <c r="M29" s="319"/>
      <c r="N29" s="317">
        <v>6.8662616700001138</v>
      </c>
    </row>
    <row r="30" spans="1:14" s="625" customFormat="1" ht="15" customHeight="1" x14ac:dyDescent="0.25">
      <c r="A30" s="289" t="s">
        <v>163</v>
      </c>
      <c r="B30" s="287"/>
      <c r="C30" s="287"/>
      <c r="D30" s="86">
        <v>2.5616012700000002</v>
      </c>
      <c r="E30" s="86">
        <v>6.2919999999999998</v>
      </c>
      <c r="F30" s="317">
        <v>3.7303987299999997</v>
      </c>
      <c r="G30" s="318">
        <v>1.4562761088887184</v>
      </c>
      <c r="H30" s="319"/>
      <c r="I30" s="86">
        <v>2.5616012700000006</v>
      </c>
      <c r="J30" s="86">
        <v>5.5241093400000016</v>
      </c>
      <c r="K30" s="317">
        <v>2.962508070000001</v>
      </c>
      <c r="L30" s="318">
        <v>1.1565063246552811</v>
      </c>
      <c r="M30" s="319"/>
      <c r="N30" s="317">
        <v>-0.76789065999999817</v>
      </c>
    </row>
    <row r="31" spans="1:14" s="625" customFormat="1" ht="15" customHeight="1" x14ac:dyDescent="0.25">
      <c r="A31" s="289" t="s">
        <v>164</v>
      </c>
      <c r="B31" s="287"/>
      <c r="C31" s="287"/>
      <c r="D31" s="86">
        <v>4.2007802999999999</v>
      </c>
      <c r="E31" s="86">
        <v>6.2190000000000012</v>
      </c>
      <c r="F31" s="317">
        <v>2.0182197000000013</v>
      </c>
      <c r="G31" s="318">
        <v>0.48043924125239346</v>
      </c>
      <c r="H31" s="319"/>
      <c r="I31" s="86">
        <v>4.2007802999999999</v>
      </c>
      <c r="J31" s="86">
        <v>4.7746102800000001</v>
      </c>
      <c r="K31" s="317">
        <v>0.57382998000000018</v>
      </c>
      <c r="L31" s="318">
        <v>0.13660080723574142</v>
      </c>
      <c r="M31" s="319"/>
      <c r="N31" s="317">
        <v>-1.4443897200000011</v>
      </c>
    </row>
    <row r="32" spans="1:14" s="625" customFormat="1" ht="15" customHeight="1" x14ac:dyDescent="0.25">
      <c r="A32" s="289" t="s">
        <v>332</v>
      </c>
      <c r="B32" s="287"/>
      <c r="C32" s="287"/>
      <c r="D32" s="86">
        <v>2.4292476399999998</v>
      </c>
      <c r="E32" s="86">
        <v>1.002</v>
      </c>
      <c r="F32" s="317">
        <v>-1.4272476399999998</v>
      </c>
      <c r="G32" s="318">
        <v>-0.58752661379553706</v>
      </c>
      <c r="H32" s="319"/>
      <c r="I32" s="86">
        <v>2.4292476399999998</v>
      </c>
      <c r="J32" s="86">
        <v>1.1724731100000001</v>
      </c>
      <c r="K32" s="317">
        <v>-1.2567745299999997</v>
      </c>
      <c r="L32" s="318">
        <v>-0.51735134339782651</v>
      </c>
      <c r="M32" s="319"/>
      <c r="N32" s="317">
        <v>0.17047311000000009</v>
      </c>
    </row>
    <row r="33" spans="1:14" s="625" customFormat="1" ht="15" customHeight="1" x14ac:dyDescent="0.25">
      <c r="A33" s="289" t="s">
        <v>333</v>
      </c>
      <c r="B33" s="287"/>
      <c r="C33" s="287"/>
      <c r="D33" s="86">
        <v>3.0746200000000001E-3</v>
      </c>
      <c r="E33" s="86">
        <v>8.0000000000000002E-3</v>
      </c>
      <c r="F33" s="317">
        <v>4.92538E-3</v>
      </c>
      <c r="G33" s="318" t="s">
        <v>146</v>
      </c>
      <c r="H33" s="319"/>
      <c r="I33" s="86">
        <v>3.0746200000000001E-3</v>
      </c>
      <c r="J33" s="86">
        <v>4.7439559999999999E-2</v>
      </c>
      <c r="K33" s="317">
        <v>4.4364939999999999E-2</v>
      </c>
      <c r="L33" s="318" t="s">
        <v>146</v>
      </c>
      <c r="M33" s="319"/>
      <c r="N33" s="317">
        <v>3.9439559999999999E-2</v>
      </c>
    </row>
    <row r="34" spans="1:14" s="624" customFormat="1" ht="15" customHeight="1" x14ac:dyDescent="0.25">
      <c r="A34" s="339" t="s">
        <v>346</v>
      </c>
      <c r="B34" s="288"/>
      <c r="C34" s="288"/>
      <c r="D34" s="340">
        <v>5284.9510400300005</v>
      </c>
      <c r="E34" s="340">
        <v>4755.1499999999987</v>
      </c>
      <c r="F34" s="341">
        <v>-529.80104003000179</v>
      </c>
      <c r="G34" s="342">
        <v>-0.10024710465945852</v>
      </c>
      <c r="H34" s="343"/>
      <c r="I34" s="340">
        <v>5284.9510400300014</v>
      </c>
      <c r="J34" s="340">
        <v>4921.0567079899984</v>
      </c>
      <c r="K34" s="341">
        <v>-363.89433204000306</v>
      </c>
      <c r="L34" s="342">
        <v>-6.8854816115370698E-2</v>
      </c>
      <c r="M34" s="343"/>
      <c r="N34" s="341">
        <v>165.90670798999963</v>
      </c>
    </row>
    <row r="35" spans="1:14" s="625" customFormat="1" ht="15" customHeight="1" x14ac:dyDescent="0.25">
      <c r="A35" s="289" t="s">
        <v>165</v>
      </c>
      <c r="B35" s="287"/>
      <c r="C35" s="287"/>
      <c r="D35" s="86">
        <v>72.883429839999991</v>
      </c>
      <c r="E35" s="86">
        <v>1286.5110000000006</v>
      </c>
      <c r="F35" s="317">
        <v>1213.6275701600007</v>
      </c>
      <c r="G35" s="318" t="s">
        <v>146</v>
      </c>
      <c r="H35" s="319"/>
      <c r="I35" s="86">
        <v>72.883429840000034</v>
      </c>
      <c r="J35" s="86">
        <v>1319.1043632199996</v>
      </c>
      <c r="K35" s="317">
        <v>1246.2209333799997</v>
      </c>
      <c r="L35" s="318" t="s">
        <v>146</v>
      </c>
      <c r="M35" s="319"/>
      <c r="N35" s="317">
        <v>32.593363219998992</v>
      </c>
    </row>
    <row r="36" spans="1:14" s="625" customFormat="1" ht="15" customHeight="1" x14ac:dyDescent="0.25">
      <c r="A36" s="289" t="s">
        <v>166</v>
      </c>
      <c r="B36" s="287"/>
      <c r="C36" s="287"/>
      <c r="D36" s="86">
        <v>1030.6247620899999</v>
      </c>
      <c r="E36" s="86">
        <v>1167.9199999999989</v>
      </c>
      <c r="F36" s="317">
        <v>137.29523790999906</v>
      </c>
      <c r="G36" s="318">
        <v>0.13321554358113663</v>
      </c>
      <c r="H36" s="319"/>
      <c r="I36" s="86">
        <v>1030.6247620900001</v>
      </c>
      <c r="J36" s="86">
        <v>1160.1031132499993</v>
      </c>
      <c r="K36" s="317">
        <v>129.47835115999919</v>
      </c>
      <c r="L36" s="318">
        <v>0.12563093370416456</v>
      </c>
      <c r="M36" s="319"/>
      <c r="N36" s="317">
        <v>-7.8168867499996395</v>
      </c>
    </row>
    <row r="37" spans="1:14" s="625" customFormat="1" ht="15" customHeight="1" x14ac:dyDescent="0.25">
      <c r="A37" s="289" t="s">
        <v>334</v>
      </c>
      <c r="B37" s="287"/>
      <c r="C37" s="287"/>
      <c r="D37" s="86">
        <v>521.67524886000001</v>
      </c>
      <c r="E37" s="86">
        <v>478.61400000000003</v>
      </c>
      <c r="F37" s="317">
        <v>-43.061248859999978</v>
      </c>
      <c r="G37" s="318">
        <v>-8.2544166996805668E-2</v>
      </c>
      <c r="H37" s="319"/>
      <c r="I37" s="86">
        <v>521.67524885999978</v>
      </c>
      <c r="J37" s="86">
        <v>480.03382061999963</v>
      </c>
      <c r="K37" s="317">
        <v>-41.641428240000153</v>
      </c>
      <c r="L37" s="318">
        <v>-7.9822510903091226E-2</v>
      </c>
      <c r="M37" s="319"/>
      <c r="N37" s="317">
        <v>1.419820619999598</v>
      </c>
    </row>
    <row r="38" spans="1:14" s="625" customFormat="1" ht="15" customHeight="1" x14ac:dyDescent="0.25">
      <c r="A38" s="289" t="s">
        <v>169</v>
      </c>
      <c r="B38" s="287"/>
      <c r="C38" s="287"/>
      <c r="D38" s="86">
        <v>316.45562273000007</v>
      </c>
      <c r="E38" s="86">
        <v>404.97199999999987</v>
      </c>
      <c r="F38" s="317">
        <v>88.516377269999793</v>
      </c>
      <c r="G38" s="318">
        <v>0.27971181711478699</v>
      </c>
      <c r="H38" s="319"/>
      <c r="I38" s="86">
        <v>316.4556227299999</v>
      </c>
      <c r="J38" s="86">
        <v>288.63005575</v>
      </c>
      <c r="K38" s="317">
        <v>-27.825566979999905</v>
      </c>
      <c r="L38" s="318">
        <v>-8.7928812071513374E-2</v>
      </c>
      <c r="M38" s="319"/>
      <c r="N38" s="317">
        <v>-116.34194424999987</v>
      </c>
    </row>
    <row r="39" spans="1:14" s="625" customFormat="1" ht="15" customHeight="1" x14ac:dyDescent="0.25">
      <c r="A39" s="289" t="s">
        <v>55</v>
      </c>
      <c r="B39" s="287"/>
      <c r="C39" s="287"/>
      <c r="D39" s="86">
        <v>894.63006270000005</v>
      </c>
      <c r="E39" s="86">
        <v>907.697</v>
      </c>
      <c r="F39" s="317">
        <v>13.06693729999995</v>
      </c>
      <c r="G39" s="318">
        <v>1.4605967141953391E-2</v>
      </c>
      <c r="H39" s="319"/>
      <c r="I39" s="86">
        <v>894.63006269999983</v>
      </c>
      <c r="J39" s="86">
        <v>922.6283127099997</v>
      </c>
      <c r="K39" s="317">
        <v>27.998250009999879</v>
      </c>
      <c r="L39" s="318">
        <v>3.1295896681027058E-2</v>
      </c>
      <c r="M39" s="319"/>
      <c r="N39" s="317">
        <v>14.931312709999702</v>
      </c>
    </row>
    <row r="40" spans="1:14" s="625" customFormat="1" ht="15" customHeight="1" x14ac:dyDescent="0.25">
      <c r="A40" s="289" t="s">
        <v>240</v>
      </c>
      <c r="B40" s="287"/>
      <c r="C40" s="287"/>
      <c r="D40" s="86">
        <v>2428.68191381</v>
      </c>
      <c r="E40" s="86">
        <v>509.43099999999993</v>
      </c>
      <c r="F40" s="317">
        <v>-1919.2509138099999</v>
      </c>
      <c r="G40" s="318">
        <v>-0.7902438367481277</v>
      </c>
      <c r="H40" s="319"/>
      <c r="I40" s="86">
        <v>2428.6819138100018</v>
      </c>
      <c r="J40" s="86">
        <v>745.63416370000016</v>
      </c>
      <c r="K40" s="317">
        <v>-1683.0477501100017</v>
      </c>
      <c r="L40" s="318">
        <v>-0.69298813506199974</v>
      </c>
      <c r="M40" s="319"/>
      <c r="N40" s="317">
        <v>236.20316370000023</v>
      </c>
    </row>
    <row r="41" spans="1:14" s="625" customFormat="1" ht="15" customHeight="1" x14ac:dyDescent="0.25">
      <c r="A41" s="289" t="s">
        <v>348</v>
      </c>
      <c r="B41" s="287"/>
      <c r="C41" s="287"/>
      <c r="D41" s="86">
        <v>20</v>
      </c>
      <c r="E41" s="86">
        <v>5.0000000000000001E-3</v>
      </c>
      <c r="F41" s="317">
        <v>-19.995000000000001</v>
      </c>
      <c r="G41" s="318" t="s">
        <v>146</v>
      </c>
      <c r="H41" s="319"/>
      <c r="I41" s="86">
        <v>20</v>
      </c>
      <c r="J41" s="86">
        <v>4.9228787399999998</v>
      </c>
      <c r="K41" s="317">
        <v>-15.07712126</v>
      </c>
      <c r="L41" s="318">
        <v>-0.75385606299999997</v>
      </c>
      <c r="M41" s="319"/>
      <c r="N41" s="317">
        <v>4.9178787399999999</v>
      </c>
    </row>
    <row r="42" spans="1:14" s="624" customFormat="1" ht="15" customHeight="1" x14ac:dyDescent="0.25">
      <c r="A42" s="339" t="s">
        <v>347</v>
      </c>
      <c r="B42" s="288"/>
      <c r="C42" s="288"/>
      <c r="D42" s="340">
        <v>1940.6914975899999</v>
      </c>
      <c r="E42" s="340">
        <v>4094.098</v>
      </c>
      <c r="F42" s="341">
        <v>2153.40650241</v>
      </c>
      <c r="G42" s="342">
        <v>1.1096078408568055</v>
      </c>
      <c r="H42" s="343"/>
      <c r="I42" s="340">
        <v>1940.6914975899995</v>
      </c>
      <c r="J42" s="340">
        <v>3634.4455714999999</v>
      </c>
      <c r="K42" s="341">
        <v>1693.7540739100004</v>
      </c>
      <c r="L42" s="342">
        <v>0.87275802259830981</v>
      </c>
      <c r="M42" s="343"/>
      <c r="N42" s="341">
        <v>-459.65242850000004</v>
      </c>
    </row>
    <row r="43" spans="1:14" s="625" customFormat="1" ht="15" customHeight="1" x14ac:dyDescent="0.25">
      <c r="A43" s="289" t="s">
        <v>335</v>
      </c>
      <c r="B43" s="287"/>
      <c r="C43" s="287"/>
      <c r="D43" s="86">
        <v>1940.6914975899999</v>
      </c>
      <c r="E43" s="86">
        <v>4094.098</v>
      </c>
      <c r="F43" s="317">
        <v>2153.40650241</v>
      </c>
      <c r="G43" s="318">
        <v>1.1096078408568055</v>
      </c>
      <c r="H43" s="319"/>
      <c r="I43" s="86">
        <v>1940.6914975899995</v>
      </c>
      <c r="J43" s="86">
        <v>3634.4455714999999</v>
      </c>
      <c r="K43" s="317">
        <v>1693.7540739100004</v>
      </c>
      <c r="L43" s="318">
        <v>0.87275802259830981</v>
      </c>
      <c r="M43" s="319"/>
      <c r="N43" s="317">
        <v>-459.65242850000004</v>
      </c>
    </row>
    <row r="44" spans="1:14" s="625" customFormat="1" ht="15" customHeight="1" x14ac:dyDescent="0.25">
      <c r="A44" s="289" t="s">
        <v>316</v>
      </c>
      <c r="B44" s="287"/>
      <c r="C44" s="287"/>
      <c r="D44" s="86">
        <v>0</v>
      </c>
      <c r="E44" s="86">
        <v>0</v>
      </c>
      <c r="F44" s="317">
        <v>0</v>
      </c>
      <c r="G44" s="318" t="s">
        <v>146</v>
      </c>
      <c r="H44" s="319"/>
      <c r="I44" s="86">
        <v>0</v>
      </c>
      <c r="J44" s="86">
        <v>0</v>
      </c>
      <c r="K44" s="317">
        <v>0</v>
      </c>
      <c r="L44" s="318" t="s">
        <v>146</v>
      </c>
      <c r="M44" s="319"/>
      <c r="N44" s="317">
        <v>0</v>
      </c>
    </row>
    <row r="45" spans="1:14" s="625" customFormat="1" ht="15" customHeight="1" x14ac:dyDescent="0.25">
      <c r="A45" s="320" t="s">
        <v>1</v>
      </c>
      <c r="B45" s="320"/>
      <c r="C45" s="304"/>
      <c r="D45" s="305">
        <v>101567.89254096006</v>
      </c>
      <c r="E45" s="305">
        <v>105101.05600000014</v>
      </c>
      <c r="F45" s="321">
        <v>3533.163459040079</v>
      </c>
      <c r="G45" s="322">
        <v>3.4786223979347053E-2</v>
      </c>
      <c r="H45" s="305"/>
      <c r="I45" s="305">
        <v>101567.89254096008</v>
      </c>
      <c r="J45" s="305">
        <v>107074.26649717004</v>
      </c>
      <c r="K45" s="321">
        <v>5506.3739562099654</v>
      </c>
      <c r="L45" s="322">
        <v>5.4213726586769262E-2</v>
      </c>
      <c r="M45" s="305"/>
      <c r="N45" s="321">
        <v>1973.2104971699009</v>
      </c>
    </row>
    <row r="46" spans="1:14" ht="15" customHeight="1" x14ac:dyDescent="0.2">
      <c r="A46" s="82" t="s">
        <v>147</v>
      </c>
      <c r="D46" s="353"/>
      <c r="E46" s="353"/>
      <c r="G46" s="354"/>
      <c r="L46" s="354"/>
    </row>
  </sheetData>
  <printOptions horizontalCentered="1"/>
  <pageMargins left="0.23622047244094491" right="0.15748031496062992" top="0.62992125984251968" bottom="0.31496062992125984" header="0.19685039370078741" footer="0.19685039370078741"/>
  <pageSetup paperSize="9" scale="38" fitToHeight="0" orientation="portrait" r:id="rId1"/>
  <headerFooter alignWithMargins="0"/>
  <customProperties>
    <customPr name="_pios_id" r:id="rId2"/>
  </customPropertie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D2567-DC7F-43EC-B9A1-4EF989615F1E}">
  <sheetPr codeName="Tabelle9">
    <pageSetUpPr fitToPage="1"/>
  </sheetPr>
  <dimension ref="A1:N37"/>
  <sheetViews>
    <sheetView showGridLines="0" workbookViewId="0"/>
  </sheetViews>
  <sheetFormatPr baseColWidth="10" defaultColWidth="10" defaultRowHeight="12.75" x14ac:dyDescent="0.2"/>
  <cols>
    <col min="1" max="2" width="1.875" style="263" customWidth="1"/>
    <col min="3" max="3" width="42.5" style="263" customWidth="1"/>
    <col min="4" max="7" width="8.375" style="263" customWidth="1"/>
    <col min="8" max="8" width="1.875" style="263" customWidth="1"/>
    <col min="9" max="10" width="8.375" style="353" customWidth="1"/>
    <col min="11" max="12" width="8.375" style="263" customWidth="1"/>
    <col min="13" max="13" width="1.875" style="263" customWidth="1"/>
    <col min="14" max="14" width="8.375" style="263" customWidth="1"/>
    <col min="15" max="16384" width="10" style="622"/>
  </cols>
  <sheetData>
    <row r="1" spans="1:14" s="625" customFormat="1" ht="15" customHeight="1" x14ac:dyDescent="0.25">
      <c r="A1" s="287" t="s">
        <v>838</v>
      </c>
      <c r="B1" s="287"/>
      <c r="C1" s="287"/>
      <c r="D1" s="287"/>
      <c r="E1" s="287"/>
      <c r="F1" s="287"/>
      <c r="G1" s="287"/>
      <c r="H1" s="287"/>
      <c r="I1" s="630"/>
      <c r="J1" s="630"/>
      <c r="K1" s="287"/>
      <c r="L1" s="287"/>
      <c r="M1" s="287"/>
      <c r="N1" s="287"/>
    </row>
    <row r="2" spans="1:14" s="623" customFormat="1" ht="15" customHeight="1" x14ac:dyDescent="0.2">
      <c r="A2" s="452"/>
      <c r="B2" s="453"/>
      <c r="C2" s="453"/>
      <c r="D2" s="454" t="s">
        <v>24</v>
      </c>
      <c r="E2" s="454"/>
      <c r="F2" s="454"/>
      <c r="G2" s="454"/>
      <c r="H2" s="455"/>
      <c r="I2" s="454" t="s">
        <v>25</v>
      </c>
      <c r="J2" s="454"/>
      <c r="K2" s="454"/>
      <c r="L2" s="454"/>
      <c r="M2" s="455"/>
      <c r="N2" s="454" t="s">
        <v>26</v>
      </c>
    </row>
    <row r="3" spans="1:14" s="623" customFormat="1" ht="15" customHeight="1" x14ac:dyDescent="0.2">
      <c r="A3" s="334" t="s">
        <v>27</v>
      </c>
      <c r="B3" s="456"/>
      <c r="C3" s="456"/>
      <c r="D3" s="457" t="s">
        <v>29</v>
      </c>
      <c r="E3" s="458" t="s">
        <v>83</v>
      </c>
      <c r="F3" s="459" t="s">
        <v>28</v>
      </c>
      <c r="G3" s="459"/>
      <c r="H3" s="282"/>
      <c r="I3" s="460" t="s">
        <v>29</v>
      </c>
      <c r="J3" s="460" t="s">
        <v>30</v>
      </c>
      <c r="K3" s="461" t="s">
        <v>28</v>
      </c>
      <c r="L3" s="461"/>
      <c r="M3" s="282"/>
      <c r="N3" s="461" t="s">
        <v>31</v>
      </c>
    </row>
    <row r="4" spans="1:14" s="624" customFormat="1" ht="15" customHeight="1" x14ac:dyDescent="0.25">
      <c r="A4" s="462"/>
      <c r="B4" s="462"/>
      <c r="C4" s="462"/>
      <c r="D4" s="463">
        <v>2024</v>
      </c>
      <c r="E4" s="463">
        <v>2025</v>
      </c>
      <c r="F4" s="464" t="s">
        <v>32</v>
      </c>
      <c r="G4" s="464" t="s">
        <v>33</v>
      </c>
      <c r="H4" s="463"/>
      <c r="I4" s="463">
        <v>2024</v>
      </c>
      <c r="J4" s="463">
        <v>2025</v>
      </c>
      <c r="K4" s="464" t="s">
        <v>32</v>
      </c>
      <c r="L4" s="464" t="s">
        <v>33</v>
      </c>
      <c r="M4" s="463"/>
      <c r="N4" s="464" t="s">
        <v>34</v>
      </c>
    </row>
    <row r="5" spans="1:14" s="626" customFormat="1" ht="15" customHeight="1" x14ac:dyDescent="0.25">
      <c r="A5" s="465" t="s">
        <v>2</v>
      </c>
      <c r="B5" s="465"/>
      <c r="C5" s="466"/>
      <c r="D5" s="467">
        <v>120687.27679604005</v>
      </c>
      <c r="E5" s="467">
        <v>123233.41899999999</v>
      </c>
      <c r="F5" s="468">
        <v>2546.142203959942</v>
      </c>
      <c r="G5" s="469">
        <v>2.1097022582279967E-2</v>
      </c>
      <c r="H5" s="308"/>
      <c r="I5" s="470">
        <v>120687.27679604026</v>
      </c>
      <c r="J5" s="470">
        <v>121467.96395327001</v>
      </c>
      <c r="K5" s="468">
        <v>780.68715722975321</v>
      </c>
      <c r="L5" s="469">
        <v>6.4686782066438742E-3</v>
      </c>
      <c r="M5" s="308"/>
      <c r="N5" s="468">
        <v>-1765.455046729985</v>
      </c>
    </row>
    <row r="6" spans="1:14" s="624" customFormat="1" ht="15" customHeight="1" x14ac:dyDescent="0.25">
      <c r="A6" s="471" t="s">
        <v>72</v>
      </c>
      <c r="B6" s="471"/>
      <c r="C6" s="472"/>
      <c r="D6" s="473">
        <v>1578.5088109300018</v>
      </c>
      <c r="E6" s="473">
        <v>1596.1339999999998</v>
      </c>
      <c r="F6" s="474">
        <v>17.625189069997987</v>
      </c>
      <c r="G6" s="475">
        <v>1.116572105772029E-2</v>
      </c>
      <c r="H6" s="476"/>
      <c r="I6" s="477">
        <v>1578.5088109300025</v>
      </c>
      <c r="J6" s="477">
        <v>1826.8502015400006</v>
      </c>
      <c r="K6" s="474">
        <v>248.34139060999814</v>
      </c>
      <c r="L6" s="475">
        <v>0.15732657866108712</v>
      </c>
      <c r="M6" s="476"/>
      <c r="N6" s="474">
        <v>230.71620154000084</v>
      </c>
    </row>
    <row r="7" spans="1:14" s="624" customFormat="1" ht="15" customHeight="1" x14ac:dyDescent="0.25">
      <c r="A7" s="471" t="s">
        <v>73</v>
      </c>
      <c r="B7" s="471"/>
      <c r="C7" s="472"/>
      <c r="D7" s="473">
        <v>542.92160975000002</v>
      </c>
      <c r="E7" s="473">
        <v>562.40699999999981</v>
      </c>
      <c r="F7" s="474">
        <v>19.485390249999796</v>
      </c>
      <c r="G7" s="475">
        <v>3.5889877838851003E-2</v>
      </c>
      <c r="H7" s="476"/>
      <c r="I7" s="477">
        <v>542.92160975000002</v>
      </c>
      <c r="J7" s="477">
        <v>307.10025217999998</v>
      </c>
      <c r="K7" s="474">
        <v>-235.82135757000003</v>
      </c>
      <c r="L7" s="475">
        <v>-0.43435618206206428</v>
      </c>
      <c r="M7" s="476"/>
      <c r="N7" s="474">
        <v>-255.30674781999983</v>
      </c>
    </row>
    <row r="8" spans="1:14" s="624" customFormat="1" ht="15" customHeight="1" x14ac:dyDescent="0.25">
      <c r="A8" s="478" t="s">
        <v>75</v>
      </c>
      <c r="B8" s="478"/>
      <c r="C8" s="479"/>
      <c r="D8" s="480">
        <v>118565.84637536005</v>
      </c>
      <c r="E8" s="480">
        <v>121074.878</v>
      </c>
      <c r="F8" s="481">
        <v>2509.0316246399452</v>
      </c>
      <c r="G8" s="482">
        <v>2.1161503935094084E-2</v>
      </c>
      <c r="H8" s="476"/>
      <c r="I8" s="483">
        <v>118565.84637536026</v>
      </c>
      <c r="J8" s="483">
        <v>119334.01349955001</v>
      </c>
      <c r="K8" s="481">
        <v>768.16712418975658</v>
      </c>
      <c r="L8" s="482">
        <v>6.4788229298162747E-3</v>
      </c>
      <c r="M8" s="476"/>
      <c r="N8" s="481">
        <v>-1740.8645004499849</v>
      </c>
    </row>
    <row r="9" spans="1:14" s="625" customFormat="1" ht="15" customHeight="1" x14ac:dyDescent="0.25">
      <c r="A9" s="484"/>
      <c r="B9" s="485" t="s">
        <v>76</v>
      </c>
      <c r="C9" s="486"/>
      <c r="D9" s="487">
        <v>12204.17113495999</v>
      </c>
      <c r="E9" s="487">
        <v>12781.147000000001</v>
      </c>
      <c r="F9" s="488">
        <v>576.97586504001083</v>
      </c>
      <c r="G9" s="489">
        <v>4.7276939880596114E-2</v>
      </c>
      <c r="H9" s="476"/>
      <c r="I9" s="487">
        <v>12204.171134960061</v>
      </c>
      <c r="J9" s="487">
        <v>12704.070981629975</v>
      </c>
      <c r="K9" s="488">
        <v>499.89984666991404</v>
      </c>
      <c r="L9" s="489">
        <v>4.0961392719076395E-2</v>
      </c>
      <c r="M9" s="476"/>
      <c r="N9" s="488">
        <v>-77.076018370025849</v>
      </c>
    </row>
    <row r="10" spans="1:14" s="625" customFormat="1" ht="15" customHeight="1" x14ac:dyDescent="0.25">
      <c r="A10" s="490"/>
      <c r="B10" s="490"/>
      <c r="C10" s="323" t="s">
        <v>288</v>
      </c>
      <c r="D10" s="86">
        <v>8298.6571766399993</v>
      </c>
      <c r="E10" s="86">
        <v>8867.0209999999988</v>
      </c>
      <c r="F10" s="491">
        <v>568.36382335999951</v>
      </c>
      <c r="G10" s="492">
        <v>6.8488649580548344E-2</v>
      </c>
      <c r="H10" s="493"/>
      <c r="I10" s="86">
        <v>8298.6571766399938</v>
      </c>
      <c r="J10" s="86">
        <v>8722.5062841099971</v>
      </c>
      <c r="K10" s="491">
        <v>423.84910747000322</v>
      </c>
      <c r="L10" s="492">
        <v>5.1074420650018215E-2</v>
      </c>
      <c r="M10" s="493"/>
      <c r="N10" s="491">
        <v>-144.51471589000175</v>
      </c>
    </row>
    <row r="11" spans="1:14" s="625" customFormat="1" ht="15" customHeight="1" x14ac:dyDescent="0.25">
      <c r="A11" s="490"/>
      <c r="B11" s="490"/>
      <c r="C11" s="323" t="s">
        <v>289</v>
      </c>
      <c r="D11" s="86">
        <v>941.9268917099995</v>
      </c>
      <c r="E11" s="86">
        <v>900.31899999999973</v>
      </c>
      <c r="F11" s="491">
        <v>-41.607891709999762</v>
      </c>
      <c r="G11" s="492">
        <v>-4.4173164686341693E-2</v>
      </c>
      <c r="H11" s="493"/>
      <c r="I11" s="86">
        <v>941.92689171000018</v>
      </c>
      <c r="J11" s="86">
        <v>929.2119368499998</v>
      </c>
      <c r="K11" s="491">
        <v>-12.714954860000375</v>
      </c>
      <c r="L11" s="492">
        <v>-1.3498876581511832E-2</v>
      </c>
      <c r="M11" s="493"/>
      <c r="N11" s="491">
        <v>28.892936850000069</v>
      </c>
    </row>
    <row r="12" spans="1:14" s="625" customFormat="1" ht="15" customHeight="1" x14ac:dyDescent="0.25">
      <c r="A12" s="490"/>
      <c r="B12" s="490"/>
      <c r="C12" s="323" t="s">
        <v>290</v>
      </c>
      <c r="D12" s="86">
        <v>537.65190517999986</v>
      </c>
      <c r="E12" s="86">
        <v>546.66199999999958</v>
      </c>
      <c r="F12" s="491">
        <v>9.0100948199997219</v>
      </c>
      <c r="G12" s="492">
        <v>1.675823099145024E-2</v>
      </c>
      <c r="H12" s="493"/>
      <c r="I12" s="86">
        <v>537.65190517999997</v>
      </c>
      <c r="J12" s="86">
        <v>545.30373306999945</v>
      </c>
      <c r="K12" s="491">
        <v>7.6518278899994812</v>
      </c>
      <c r="L12" s="492">
        <v>1.4231936716448068E-2</v>
      </c>
      <c r="M12" s="493"/>
      <c r="N12" s="491">
        <v>-1.3582669300001271</v>
      </c>
    </row>
    <row r="13" spans="1:14" s="625" customFormat="1" ht="15" customHeight="1" x14ac:dyDescent="0.25">
      <c r="A13" s="490"/>
      <c r="B13" s="490"/>
      <c r="C13" s="323" t="s">
        <v>291</v>
      </c>
      <c r="D13" s="86">
        <v>2166.1289879700007</v>
      </c>
      <c r="E13" s="86">
        <v>2239.4520000000002</v>
      </c>
      <c r="F13" s="491">
        <v>73.323012029999518</v>
      </c>
      <c r="G13" s="492">
        <v>3.3849790311293759E-2</v>
      </c>
      <c r="H13" s="493"/>
      <c r="I13" s="86">
        <v>2166.1289879699989</v>
      </c>
      <c r="J13" s="86">
        <v>2248.8281006299981</v>
      </c>
      <c r="K13" s="491">
        <v>82.699112659999173</v>
      </c>
      <c r="L13" s="492">
        <v>3.8178295530545192E-2</v>
      </c>
      <c r="M13" s="493"/>
      <c r="N13" s="491">
        <v>9.3761006299978362</v>
      </c>
    </row>
    <row r="14" spans="1:14" s="625" customFormat="1" ht="15" customHeight="1" x14ac:dyDescent="0.25">
      <c r="A14" s="490"/>
      <c r="B14" s="490"/>
      <c r="C14" s="323" t="s">
        <v>292</v>
      </c>
      <c r="D14" s="86">
        <v>175.37589854000004</v>
      </c>
      <c r="E14" s="86">
        <v>145.08300000000003</v>
      </c>
      <c r="F14" s="491">
        <v>-30.29289854000001</v>
      </c>
      <c r="G14" s="492">
        <v>-0.17273125208302642</v>
      </c>
      <c r="H14" s="493"/>
      <c r="I14" s="86">
        <v>175.37589854000015</v>
      </c>
      <c r="J14" s="86">
        <v>177.30922000000001</v>
      </c>
      <c r="K14" s="491">
        <v>1.9333214599998598</v>
      </c>
      <c r="L14" s="492">
        <v>1.1023872014881864E-2</v>
      </c>
      <c r="M14" s="493"/>
      <c r="N14" s="491">
        <v>32.226219999999984</v>
      </c>
    </row>
    <row r="15" spans="1:14" s="625" customFormat="1" ht="15" customHeight="1" x14ac:dyDescent="0.25">
      <c r="A15" s="490"/>
      <c r="B15" s="490"/>
      <c r="C15" s="323" t="s">
        <v>293</v>
      </c>
      <c r="D15" s="86">
        <v>46.301333190000008</v>
      </c>
      <c r="E15" s="86">
        <v>42.561000000000007</v>
      </c>
      <c r="F15" s="491">
        <v>-3.7403331900000012</v>
      </c>
      <c r="G15" s="492">
        <v>-8.0782408028108876E-2</v>
      </c>
      <c r="H15" s="493"/>
      <c r="I15" s="86">
        <v>46.301333190000001</v>
      </c>
      <c r="J15" s="86">
        <v>42.274309560000042</v>
      </c>
      <c r="K15" s="491">
        <v>-4.0270236299999596</v>
      </c>
      <c r="L15" s="492">
        <v>-8.6974247879102129E-2</v>
      </c>
      <c r="M15" s="493"/>
      <c r="N15" s="491">
        <v>-0.28669043999996546</v>
      </c>
    </row>
    <row r="16" spans="1:14" s="625" customFormat="1" ht="15" customHeight="1" x14ac:dyDescent="0.25">
      <c r="A16" s="494"/>
      <c r="B16" s="494"/>
      <c r="C16" s="323" t="s">
        <v>294</v>
      </c>
      <c r="D16" s="86">
        <v>38.128941730000001</v>
      </c>
      <c r="E16" s="86">
        <v>40.049000000000014</v>
      </c>
      <c r="F16" s="491">
        <v>1.9200582700000126</v>
      </c>
      <c r="G16" s="492">
        <v>5.0356977741380815E-2</v>
      </c>
      <c r="H16" s="493"/>
      <c r="I16" s="86">
        <v>38.128941729999987</v>
      </c>
      <c r="J16" s="86">
        <v>38.637397409999963</v>
      </c>
      <c r="K16" s="491">
        <v>0.50845567999997598</v>
      </c>
      <c r="L16" s="492">
        <v>1.3335163708462439E-2</v>
      </c>
      <c r="M16" s="493"/>
      <c r="N16" s="491">
        <v>-1.4116025900000508</v>
      </c>
    </row>
    <row r="17" spans="1:14" s="625" customFormat="1" ht="15" customHeight="1" x14ac:dyDescent="0.25">
      <c r="A17" s="484"/>
      <c r="B17" s="485" t="s">
        <v>78</v>
      </c>
      <c r="C17" s="486"/>
      <c r="D17" s="487">
        <v>8267.6311782799967</v>
      </c>
      <c r="E17" s="487">
        <v>8505.3080000000082</v>
      </c>
      <c r="F17" s="488">
        <v>237.6768217200115</v>
      </c>
      <c r="G17" s="489">
        <v>2.8747874281622066E-2</v>
      </c>
      <c r="H17" s="476"/>
      <c r="I17" s="487">
        <v>8267.6311782799949</v>
      </c>
      <c r="J17" s="487">
        <v>8312.4738701099996</v>
      </c>
      <c r="K17" s="488">
        <v>44.842691830004696</v>
      </c>
      <c r="L17" s="489">
        <v>5.4238863421740557E-3</v>
      </c>
      <c r="M17" s="476"/>
      <c r="N17" s="488">
        <v>-192.83412989000863</v>
      </c>
    </row>
    <row r="18" spans="1:14" s="625" customFormat="1" ht="15" customHeight="1" x14ac:dyDescent="0.25">
      <c r="A18" s="494"/>
      <c r="B18" s="494"/>
      <c r="C18" s="412" t="s">
        <v>296</v>
      </c>
      <c r="D18" s="86">
        <v>82.297941850000029</v>
      </c>
      <c r="E18" s="86">
        <v>10.444999999999999</v>
      </c>
      <c r="F18" s="491">
        <v>-71.852941850000036</v>
      </c>
      <c r="G18" s="492">
        <v>-0.87308309581985011</v>
      </c>
      <c r="H18" s="493"/>
      <c r="I18" s="86">
        <v>82.297941849999901</v>
      </c>
      <c r="J18" s="86">
        <v>5.8730668299999991</v>
      </c>
      <c r="K18" s="491">
        <v>-76.424875019999902</v>
      </c>
      <c r="L18" s="492">
        <v>-0.92863652847230949</v>
      </c>
      <c r="M18" s="493"/>
      <c r="N18" s="491">
        <v>-4.5719331699999994</v>
      </c>
    </row>
    <row r="19" spans="1:14" s="625" customFormat="1" ht="15" customHeight="1" x14ac:dyDescent="0.25">
      <c r="A19" s="494"/>
      <c r="B19" s="494"/>
      <c r="C19" s="412" t="s">
        <v>297</v>
      </c>
      <c r="D19" s="86">
        <v>14.221676329999999</v>
      </c>
      <c r="E19" s="86">
        <v>14.080999999999994</v>
      </c>
      <c r="F19" s="491">
        <v>-0.14067633000000512</v>
      </c>
      <c r="G19" s="492">
        <v>-9.8916841261008637E-3</v>
      </c>
      <c r="H19" s="493"/>
      <c r="I19" s="86">
        <v>14.221676330000001</v>
      </c>
      <c r="J19" s="86">
        <v>12.425977259999998</v>
      </c>
      <c r="K19" s="491">
        <v>-1.7956990700000031</v>
      </c>
      <c r="L19" s="492">
        <v>-0.12626493729238197</v>
      </c>
      <c r="M19" s="493"/>
      <c r="N19" s="491">
        <v>-1.6550227399999962</v>
      </c>
    </row>
    <row r="20" spans="1:14" s="625" customFormat="1" ht="15" customHeight="1" x14ac:dyDescent="0.25">
      <c r="A20" s="494"/>
      <c r="B20" s="494"/>
      <c r="C20" s="412" t="s">
        <v>298</v>
      </c>
      <c r="D20" s="86">
        <v>1311.9358236799997</v>
      </c>
      <c r="E20" s="86">
        <v>1383.6239999999998</v>
      </c>
      <c r="F20" s="491">
        <v>71.688176320000139</v>
      </c>
      <c r="G20" s="492">
        <v>5.4643051150866206E-2</v>
      </c>
      <c r="H20" s="493"/>
      <c r="I20" s="86">
        <v>1311.9358236799999</v>
      </c>
      <c r="J20" s="86">
        <v>1376.6156599599985</v>
      </c>
      <c r="K20" s="491">
        <v>64.679836279998653</v>
      </c>
      <c r="L20" s="492">
        <v>4.9301067256910969E-2</v>
      </c>
      <c r="M20" s="493"/>
      <c r="N20" s="491">
        <v>-7.0083400400012579</v>
      </c>
    </row>
    <row r="21" spans="1:14" s="625" customFormat="1" ht="15" customHeight="1" x14ac:dyDescent="0.25">
      <c r="A21" s="494"/>
      <c r="B21" s="494"/>
      <c r="C21" s="412" t="s">
        <v>299</v>
      </c>
      <c r="D21" s="86">
        <v>388.24180983000002</v>
      </c>
      <c r="E21" s="86">
        <v>390.76299999999998</v>
      </c>
      <c r="F21" s="491">
        <v>2.5211901699999544</v>
      </c>
      <c r="G21" s="492">
        <v>6.4938656944337758E-3</v>
      </c>
      <c r="H21" s="493"/>
      <c r="I21" s="86">
        <v>388.24180982999997</v>
      </c>
      <c r="J21" s="86">
        <v>407.92136255999947</v>
      </c>
      <c r="K21" s="491">
        <v>19.6795527299995</v>
      </c>
      <c r="L21" s="492">
        <v>5.0688906325201399E-2</v>
      </c>
      <c r="M21" s="493"/>
      <c r="N21" s="491">
        <v>17.158362559999489</v>
      </c>
    </row>
    <row r="22" spans="1:14" s="625" customFormat="1" ht="15" customHeight="1" x14ac:dyDescent="0.25">
      <c r="A22" s="494"/>
      <c r="B22" s="494"/>
      <c r="C22" s="412" t="s">
        <v>300</v>
      </c>
      <c r="D22" s="86">
        <v>139.49719115000008</v>
      </c>
      <c r="E22" s="86">
        <v>138.43500000000006</v>
      </c>
      <c r="F22" s="491">
        <v>-1.0621911500000181</v>
      </c>
      <c r="G22" s="492">
        <v>-7.6144267941413712E-3</v>
      </c>
      <c r="H22" s="493"/>
      <c r="I22" s="86">
        <v>139.49719114999988</v>
      </c>
      <c r="J22" s="86">
        <v>123.33047819999994</v>
      </c>
      <c r="K22" s="491">
        <v>-16.166712949999933</v>
      </c>
      <c r="L22" s="492">
        <v>-0.11589274892722412</v>
      </c>
      <c r="M22" s="493"/>
      <c r="N22" s="491">
        <v>-15.104521800000114</v>
      </c>
    </row>
    <row r="23" spans="1:14" s="625" customFormat="1" ht="15" customHeight="1" x14ac:dyDescent="0.25">
      <c r="A23" s="494"/>
      <c r="B23" s="494"/>
      <c r="C23" s="412" t="s">
        <v>301</v>
      </c>
      <c r="D23" s="86">
        <v>113.89072992000008</v>
      </c>
      <c r="E23" s="86">
        <v>111.60500000000002</v>
      </c>
      <c r="F23" s="491">
        <v>-2.2857299200000654</v>
      </c>
      <c r="G23" s="492">
        <v>-2.006949926131496E-2</v>
      </c>
      <c r="H23" s="493"/>
      <c r="I23" s="86">
        <v>113.89072991999998</v>
      </c>
      <c r="J23" s="86">
        <v>116.28031749999994</v>
      </c>
      <c r="K23" s="491">
        <v>2.3895875799999544</v>
      </c>
      <c r="L23" s="492">
        <v>2.0981405437285883E-2</v>
      </c>
      <c r="M23" s="493"/>
      <c r="N23" s="491">
        <v>4.6753174999999203</v>
      </c>
    </row>
    <row r="24" spans="1:14" s="625" customFormat="1" ht="15" customHeight="1" x14ac:dyDescent="0.25">
      <c r="A24" s="494"/>
      <c r="B24" s="494"/>
      <c r="C24" s="412" t="s">
        <v>302</v>
      </c>
      <c r="D24" s="86">
        <v>3582.2384290900022</v>
      </c>
      <c r="E24" s="86">
        <v>3829.4710000000032</v>
      </c>
      <c r="F24" s="491">
        <v>247.23257091000096</v>
      </c>
      <c r="G24" s="492">
        <v>6.9016224297723694E-2</v>
      </c>
      <c r="H24" s="493"/>
      <c r="I24" s="86">
        <v>3582.2384290900009</v>
      </c>
      <c r="J24" s="86">
        <v>3734.4594095499992</v>
      </c>
      <c r="K24" s="491">
        <v>152.22098045999837</v>
      </c>
      <c r="L24" s="492">
        <v>4.2493257630164871E-2</v>
      </c>
      <c r="M24" s="493"/>
      <c r="N24" s="491">
        <v>-95.011590450003951</v>
      </c>
    </row>
    <row r="25" spans="1:14" s="624" customFormat="1" ht="15" customHeight="1" x14ac:dyDescent="0.25">
      <c r="A25" s="494"/>
      <c r="B25" s="494"/>
      <c r="C25" s="412" t="s">
        <v>303</v>
      </c>
      <c r="D25" s="86">
        <v>363.63305685000006</v>
      </c>
      <c r="E25" s="86">
        <v>373.07600000000008</v>
      </c>
      <c r="F25" s="491">
        <v>9.4429431500000192</v>
      </c>
      <c r="G25" s="492">
        <v>2.5968329809727075E-2</v>
      </c>
      <c r="H25" s="493"/>
      <c r="I25" s="86">
        <v>363.63305685000017</v>
      </c>
      <c r="J25" s="86">
        <v>370.09143983000013</v>
      </c>
      <c r="K25" s="491">
        <v>6.4583829799999535</v>
      </c>
      <c r="L25" s="492">
        <v>1.7760714704945224E-2</v>
      </c>
      <c r="M25" s="493"/>
      <c r="N25" s="491">
        <v>-2.984560169999952</v>
      </c>
    </row>
    <row r="26" spans="1:14" s="624" customFormat="1" ht="15" customHeight="1" x14ac:dyDescent="0.25">
      <c r="A26" s="494"/>
      <c r="B26" s="494"/>
      <c r="C26" s="412" t="s">
        <v>304</v>
      </c>
      <c r="D26" s="86">
        <v>552.63490515000035</v>
      </c>
      <c r="E26" s="86">
        <v>553.64599999999973</v>
      </c>
      <c r="F26" s="491">
        <v>1.011094849999381</v>
      </c>
      <c r="G26" s="492">
        <v>1.8295891927508912E-3</v>
      </c>
      <c r="H26" s="493"/>
      <c r="I26" s="86">
        <v>552.63490515000012</v>
      </c>
      <c r="J26" s="86">
        <v>561.85548943000038</v>
      </c>
      <c r="K26" s="491">
        <v>9.2205842800002529</v>
      </c>
      <c r="L26" s="492">
        <v>1.6684766369394533E-2</v>
      </c>
      <c r="M26" s="493"/>
      <c r="N26" s="491">
        <v>8.2094894300006445</v>
      </c>
    </row>
    <row r="27" spans="1:14" s="625" customFormat="1" ht="15" customHeight="1" x14ac:dyDescent="0.25">
      <c r="A27" s="494"/>
      <c r="B27" s="494"/>
      <c r="C27" s="412" t="s">
        <v>305</v>
      </c>
      <c r="D27" s="86">
        <v>180.98405961999998</v>
      </c>
      <c r="E27" s="86">
        <v>174.68200000000007</v>
      </c>
      <c r="F27" s="491">
        <v>-6.302059619999909</v>
      </c>
      <c r="G27" s="492">
        <v>-3.482107558661196E-2</v>
      </c>
      <c r="H27" s="493"/>
      <c r="I27" s="86">
        <v>180.98405961999995</v>
      </c>
      <c r="J27" s="86">
        <v>218.52833995</v>
      </c>
      <c r="K27" s="491">
        <v>37.544280330000049</v>
      </c>
      <c r="L27" s="492">
        <v>0.20744523251842861</v>
      </c>
      <c r="M27" s="493"/>
      <c r="N27" s="491">
        <v>43.84633994999993</v>
      </c>
    </row>
    <row r="28" spans="1:14" s="625" customFormat="1" ht="15" customHeight="1" x14ac:dyDescent="0.25">
      <c r="A28" s="494"/>
      <c r="B28" s="494"/>
      <c r="C28" s="412" t="s">
        <v>306</v>
      </c>
      <c r="D28" s="86">
        <v>108.22390520000002</v>
      </c>
      <c r="E28" s="86">
        <v>113.411</v>
      </c>
      <c r="F28" s="491">
        <v>5.1870947999999828</v>
      </c>
      <c r="G28" s="492">
        <v>4.7929288731672681E-2</v>
      </c>
      <c r="H28" s="493"/>
      <c r="I28" s="86">
        <v>108.22390520000005</v>
      </c>
      <c r="J28" s="86">
        <v>111.82024232999999</v>
      </c>
      <c r="K28" s="491">
        <v>3.596337129999938</v>
      </c>
      <c r="L28" s="492">
        <v>3.323052447011432E-2</v>
      </c>
      <c r="M28" s="493"/>
      <c r="N28" s="491">
        <v>-1.5907576700000163</v>
      </c>
    </row>
    <row r="29" spans="1:14" s="625" customFormat="1" ht="15" customHeight="1" x14ac:dyDescent="0.25">
      <c r="A29" s="494"/>
      <c r="B29" s="494"/>
      <c r="C29" s="412" t="s">
        <v>307</v>
      </c>
      <c r="D29" s="86">
        <v>102.38872856999994</v>
      </c>
      <c r="E29" s="86">
        <v>103.07000000000001</v>
      </c>
      <c r="F29" s="491">
        <v>0.6812714300000664</v>
      </c>
      <c r="G29" s="492">
        <v>6.6537737064906732E-3</v>
      </c>
      <c r="H29" s="493"/>
      <c r="I29" s="86">
        <v>102.38872856999993</v>
      </c>
      <c r="J29" s="86">
        <v>78.686977960000007</v>
      </c>
      <c r="K29" s="491">
        <v>-23.70175060999992</v>
      </c>
      <c r="L29" s="492">
        <v>-0.2314878887649805</v>
      </c>
      <c r="M29" s="493"/>
      <c r="N29" s="491">
        <v>-24.38302204</v>
      </c>
    </row>
    <row r="30" spans="1:14" s="625" customFormat="1" ht="15" customHeight="1" x14ac:dyDescent="0.25">
      <c r="A30" s="494"/>
      <c r="B30" s="494"/>
      <c r="C30" s="412" t="s">
        <v>308</v>
      </c>
      <c r="D30" s="86">
        <v>1327.4429210399994</v>
      </c>
      <c r="E30" s="86">
        <v>1308.9989999999989</v>
      </c>
      <c r="F30" s="491">
        <v>-18.443921040000532</v>
      </c>
      <c r="G30" s="492">
        <v>-1.3894323249357021E-2</v>
      </c>
      <c r="H30" s="493"/>
      <c r="I30" s="86">
        <v>1327.442921040001</v>
      </c>
      <c r="J30" s="86">
        <v>1194.5851087500005</v>
      </c>
      <c r="K30" s="491">
        <v>-132.85781229000054</v>
      </c>
      <c r="L30" s="492">
        <v>-0.1000855179414506</v>
      </c>
      <c r="M30" s="493"/>
      <c r="N30" s="491">
        <v>-114.41389124999841</v>
      </c>
    </row>
    <row r="31" spans="1:14" s="625" customFormat="1" ht="15" customHeight="1" x14ac:dyDescent="0.25">
      <c r="A31" s="484"/>
      <c r="B31" s="485" t="s">
        <v>79</v>
      </c>
      <c r="C31" s="486"/>
      <c r="D31" s="487">
        <v>90728.507579479934</v>
      </c>
      <c r="E31" s="487">
        <v>91403.948999999993</v>
      </c>
      <c r="F31" s="488">
        <v>675.44142052005918</v>
      </c>
      <c r="G31" s="489">
        <v>7.4446437899176043E-3</v>
      </c>
      <c r="H31" s="476"/>
      <c r="I31" s="487">
        <v>90728.507579480211</v>
      </c>
      <c r="J31" s="487">
        <v>91493.663956899807</v>
      </c>
      <c r="K31" s="488">
        <v>765.15637741959654</v>
      </c>
      <c r="L31" s="489">
        <v>8.4334725416848055E-3</v>
      </c>
      <c r="M31" s="476"/>
      <c r="N31" s="488">
        <v>89.714956899813842</v>
      </c>
    </row>
    <row r="32" spans="1:14" s="625" customFormat="1" ht="15" customHeight="1" x14ac:dyDescent="0.25">
      <c r="A32" s="494"/>
      <c r="B32" s="494"/>
      <c r="C32" s="412" t="s">
        <v>310</v>
      </c>
      <c r="D32" s="86">
        <v>51165.392461759999</v>
      </c>
      <c r="E32" s="86">
        <v>54613.642999999975</v>
      </c>
      <c r="F32" s="491">
        <v>3448.2505382399759</v>
      </c>
      <c r="G32" s="492">
        <v>6.7394196982210719E-2</v>
      </c>
      <c r="H32" s="493"/>
      <c r="I32" s="86">
        <v>51165.392461760006</v>
      </c>
      <c r="J32" s="86">
        <v>54595.671898269946</v>
      </c>
      <c r="K32" s="491">
        <v>3430.2794365099398</v>
      </c>
      <c r="L32" s="492">
        <v>6.7042961491474262E-2</v>
      </c>
      <c r="M32" s="493"/>
      <c r="N32" s="491">
        <v>-17.971101730028749</v>
      </c>
    </row>
    <row r="33" spans="1:14" s="625" customFormat="1" ht="15" customHeight="1" x14ac:dyDescent="0.25">
      <c r="A33" s="494"/>
      <c r="B33" s="494"/>
      <c r="C33" s="412" t="s">
        <v>311</v>
      </c>
      <c r="D33" s="86">
        <v>879.68411918000015</v>
      </c>
      <c r="E33" s="86">
        <v>775.74599999999998</v>
      </c>
      <c r="F33" s="491">
        <v>-103.93811918000017</v>
      </c>
      <c r="G33" s="492">
        <v>-0.1181539110617188</v>
      </c>
      <c r="H33" s="493"/>
      <c r="I33" s="86">
        <v>879.68411917999936</v>
      </c>
      <c r="J33" s="86">
        <v>782.3734461900001</v>
      </c>
      <c r="K33" s="491">
        <v>-97.310672989999262</v>
      </c>
      <c r="L33" s="492">
        <v>-0.11062001787722142</v>
      </c>
      <c r="M33" s="493"/>
      <c r="N33" s="491">
        <v>6.6274461900001143</v>
      </c>
    </row>
    <row r="34" spans="1:14" s="625" customFormat="1" ht="15" customHeight="1" x14ac:dyDescent="0.25">
      <c r="A34" s="494"/>
      <c r="B34" s="494"/>
      <c r="C34" s="412" t="s">
        <v>312</v>
      </c>
      <c r="D34" s="86">
        <v>13445.899476819997</v>
      </c>
      <c r="E34" s="86">
        <v>12266.148999999994</v>
      </c>
      <c r="F34" s="491">
        <v>-1179.7504768200033</v>
      </c>
      <c r="G34" s="492">
        <v>-8.7740539697907849E-2</v>
      </c>
      <c r="H34" s="493"/>
      <c r="I34" s="86">
        <v>13445.899476819988</v>
      </c>
      <c r="J34" s="86">
        <v>11977.374386500016</v>
      </c>
      <c r="K34" s="491">
        <v>-1468.5250903199722</v>
      </c>
      <c r="L34" s="492">
        <v>-0.10921731884517139</v>
      </c>
      <c r="M34" s="493"/>
      <c r="N34" s="491">
        <v>-288.77461349997793</v>
      </c>
    </row>
    <row r="35" spans="1:14" s="624" customFormat="1" ht="15" customHeight="1" x14ac:dyDescent="0.25">
      <c r="A35" s="494"/>
      <c r="B35" s="494"/>
      <c r="C35" s="412" t="s">
        <v>313</v>
      </c>
      <c r="D35" s="86">
        <v>24881.670007599994</v>
      </c>
      <c r="E35" s="86">
        <v>23384.218999999994</v>
      </c>
      <c r="F35" s="491">
        <v>-1497.4510076000006</v>
      </c>
      <c r="G35" s="492">
        <v>-6.0182897978415917E-2</v>
      </c>
      <c r="H35" s="493"/>
      <c r="I35" s="86">
        <v>24881.670007600023</v>
      </c>
      <c r="J35" s="86">
        <v>23782.345311259978</v>
      </c>
      <c r="K35" s="491">
        <v>-1099.3246963400452</v>
      </c>
      <c r="L35" s="492">
        <v>-4.4182110606091118E-2</v>
      </c>
      <c r="M35" s="493"/>
      <c r="N35" s="491">
        <v>398.1263112599845</v>
      </c>
    </row>
    <row r="36" spans="1:14" s="624" customFormat="1" ht="15" customHeight="1" x14ac:dyDescent="0.25">
      <c r="A36" s="494"/>
      <c r="B36" s="494"/>
      <c r="C36" s="412" t="s">
        <v>314</v>
      </c>
      <c r="D36" s="86">
        <v>355.86151412000004</v>
      </c>
      <c r="E36" s="86">
        <v>364.19200000000001</v>
      </c>
      <c r="F36" s="491">
        <v>8.3304858799999693</v>
      </c>
      <c r="G36" s="492">
        <v>2.3409347595792163E-2</v>
      </c>
      <c r="H36" s="493"/>
      <c r="I36" s="86">
        <v>355.86151412000004</v>
      </c>
      <c r="J36" s="86">
        <v>355.89891468000002</v>
      </c>
      <c r="K36" s="491">
        <v>3.7400559999980487E-2</v>
      </c>
      <c r="L36" s="492">
        <v>1.0509863673369146E-4</v>
      </c>
      <c r="M36" s="493"/>
      <c r="N36" s="491">
        <v>-8.2930853199999888</v>
      </c>
    </row>
    <row r="37" spans="1:14" s="625" customFormat="1" ht="15" customHeight="1" x14ac:dyDescent="0.25">
      <c r="A37" s="495"/>
      <c r="B37" s="496" t="s">
        <v>81</v>
      </c>
      <c r="C37" s="497"/>
      <c r="D37" s="340">
        <v>7365.53648264</v>
      </c>
      <c r="E37" s="340">
        <v>8384.4740000000002</v>
      </c>
      <c r="F37" s="498">
        <v>1018.9375173600001</v>
      </c>
      <c r="G37" s="499">
        <v>0.13833853375942917</v>
      </c>
      <c r="H37" s="500"/>
      <c r="I37" s="340">
        <v>7365.5364826400019</v>
      </c>
      <c r="J37" s="340">
        <v>6823.8046909099967</v>
      </c>
      <c r="K37" s="498">
        <v>-541.73179173000517</v>
      </c>
      <c r="L37" s="499">
        <v>-7.3549536141301441E-2</v>
      </c>
      <c r="M37" s="500"/>
      <c r="N37" s="498">
        <v>-1560.6693090900035</v>
      </c>
    </row>
  </sheetData>
  <printOptions horizontalCentered="1"/>
  <pageMargins left="0.23622047244094491" right="0.15748031496062992" top="0.62992125984251968" bottom="0.31496062992125984" header="0.19685039370078741" footer="0.19685039370078741"/>
  <pageSetup paperSize="9" scale="66" fitToHeight="0" orientation="portrait" r:id="rId1"/>
  <headerFooter alignWithMargins="0"/>
  <customProperties>
    <customPr name="_pios_id" r:id="rId2"/>
  </customPropertie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ABE3A-F61D-4D6F-9A61-F483B4984BE4}">
  <sheetPr codeName="Tabelle10">
    <pageSetUpPr fitToPage="1"/>
  </sheetPr>
  <dimension ref="A1:N26"/>
  <sheetViews>
    <sheetView showGridLines="0" workbookViewId="0"/>
  </sheetViews>
  <sheetFormatPr baseColWidth="10" defaultColWidth="17.875" defaultRowHeight="12.75" x14ac:dyDescent="0.2"/>
  <cols>
    <col min="1" max="2" width="1.875" style="263" customWidth="1"/>
    <col min="3" max="3" width="44" style="263" customWidth="1"/>
    <col min="4" max="7" width="8.375" style="263" customWidth="1"/>
    <col min="8" max="8" width="1.875" style="263" customWidth="1"/>
    <col min="9" max="12" width="8.375" style="263" customWidth="1"/>
    <col min="13" max="13" width="1.875" style="263" customWidth="1"/>
    <col min="14" max="14" width="8.375" style="263" customWidth="1"/>
    <col min="15" max="16384" width="17.875" style="263"/>
  </cols>
  <sheetData>
    <row r="1" spans="1:14" s="287" customFormat="1" ht="15" customHeight="1" x14ac:dyDescent="0.25">
      <c r="A1" s="287" t="s">
        <v>839</v>
      </c>
    </row>
    <row r="2" spans="1:14" ht="15" customHeight="1" x14ac:dyDescent="0.2">
      <c r="A2" s="452"/>
      <c r="B2" s="453"/>
      <c r="C2" s="453"/>
      <c r="D2" s="454" t="s">
        <v>24</v>
      </c>
      <c r="E2" s="454"/>
      <c r="F2" s="454"/>
      <c r="G2" s="454"/>
      <c r="H2" s="455"/>
      <c r="I2" s="454" t="s">
        <v>25</v>
      </c>
      <c r="J2" s="454"/>
      <c r="K2" s="454"/>
      <c r="L2" s="454"/>
      <c r="M2" s="455"/>
      <c r="N2" s="454" t="s">
        <v>26</v>
      </c>
    </row>
    <row r="3" spans="1:14" s="264" customFormat="1" ht="15" customHeight="1" x14ac:dyDescent="0.2">
      <c r="A3" s="334" t="s">
        <v>27</v>
      </c>
      <c r="B3" s="456"/>
      <c r="C3" s="456"/>
      <c r="D3" s="457" t="s">
        <v>29</v>
      </c>
      <c r="E3" s="458" t="s">
        <v>83</v>
      </c>
      <c r="F3" s="459" t="s">
        <v>28</v>
      </c>
      <c r="G3" s="459"/>
      <c r="H3" s="282"/>
      <c r="I3" s="460" t="s">
        <v>29</v>
      </c>
      <c r="J3" s="460" t="s">
        <v>30</v>
      </c>
      <c r="K3" s="461" t="s">
        <v>28</v>
      </c>
      <c r="L3" s="461"/>
      <c r="M3" s="282"/>
      <c r="N3" s="461" t="s">
        <v>31</v>
      </c>
    </row>
    <row r="4" spans="1:14" ht="15" customHeight="1" x14ac:dyDescent="0.2">
      <c r="A4" s="462"/>
      <c r="B4" s="462"/>
      <c r="C4" s="462"/>
      <c r="D4" s="463">
        <v>2024</v>
      </c>
      <c r="E4" s="463">
        <v>2025</v>
      </c>
      <c r="F4" s="464" t="s">
        <v>32</v>
      </c>
      <c r="G4" s="464" t="s">
        <v>33</v>
      </c>
      <c r="H4" s="463"/>
      <c r="I4" s="463">
        <v>2024</v>
      </c>
      <c r="J4" s="463">
        <v>2025</v>
      </c>
      <c r="K4" s="464" t="s">
        <v>32</v>
      </c>
      <c r="L4" s="464" t="s">
        <v>33</v>
      </c>
      <c r="M4" s="463"/>
      <c r="N4" s="464" t="s">
        <v>34</v>
      </c>
    </row>
    <row r="5" spans="1:14" s="303" customFormat="1" ht="15" customHeight="1" x14ac:dyDescent="0.25">
      <c r="A5" s="465" t="s">
        <v>1</v>
      </c>
      <c r="B5" s="465"/>
      <c r="C5" s="465"/>
      <c r="D5" s="502">
        <v>101567.89254096005</v>
      </c>
      <c r="E5" s="502">
        <v>105101.05600000022</v>
      </c>
      <c r="F5" s="503">
        <v>3533.1634590401663</v>
      </c>
      <c r="G5" s="504">
        <v>3.4786223979347719E-2</v>
      </c>
      <c r="H5" s="505"/>
      <c r="I5" s="502">
        <v>101567.89254096001</v>
      </c>
      <c r="J5" s="502">
        <v>107074.26649716996</v>
      </c>
      <c r="K5" s="503">
        <v>5506.3739562099508</v>
      </c>
      <c r="L5" s="504">
        <v>5.421372658676904E-2</v>
      </c>
      <c r="M5" s="505"/>
      <c r="N5" s="503">
        <v>1973.2104971697408</v>
      </c>
    </row>
    <row r="6" spans="1:14" s="282" customFormat="1" ht="15" customHeight="1" x14ac:dyDescent="0.25">
      <c r="A6" s="506" t="s">
        <v>337</v>
      </c>
      <c r="B6" s="506"/>
      <c r="C6" s="506"/>
      <c r="D6" s="507">
        <v>28.43858504</v>
      </c>
      <c r="E6" s="507">
        <v>4.3239999999999998</v>
      </c>
      <c r="F6" s="508">
        <v>-24.114585040000001</v>
      </c>
      <c r="G6" s="509">
        <v>-0.84795305413690159</v>
      </c>
      <c r="H6" s="510"/>
      <c r="I6" s="511">
        <v>28.438585039999996</v>
      </c>
      <c r="J6" s="507">
        <v>19.424464650000004</v>
      </c>
      <c r="K6" s="508">
        <v>-9.0141203899999915</v>
      </c>
      <c r="L6" s="509">
        <v>-0.31696796367756253</v>
      </c>
      <c r="M6" s="510"/>
      <c r="N6" s="508">
        <v>15.100464650000005</v>
      </c>
    </row>
    <row r="7" spans="1:14" s="282" customFormat="1" ht="15" customHeight="1" x14ac:dyDescent="0.25">
      <c r="A7" s="506" t="s">
        <v>338</v>
      </c>
      <c r="B7" s="506"/>
      <c r="C7" s="506"/>
      <c r="D7" s="512">
        <v>373.31172631000004</v>
      </c>
      <c r="E7" s="512">
        <v>189.62900000000005</v>
      </c>
      <c r="F7" s="513">
        <v>-183.68272630999999</v>
      </c>
      <c r="G7" s="514">
        <v>-0.49203577965688894</v>
      </c>
      <c r="H7" s="510"/>
      <c r="I7" s="512">
        <v>373.31172631000004</v>
      </c>
      <c r="J7" s="512">
        <v>305.50364768999987</v>
      </c>
      <c r="K7" s="513">
        <v>-67.808078620000174</v>
      </c>
      <c r="L7" s="514">
        <v>-0.18163929456556094</v>
      </c>
      <c r="M7" s="510"/>
      <c r="N7" s="513">
        <v>115.87464768999982</v>
      </c>
    </row>
    <row r="8" spans="1:14" s="282" customFormat="1" ht="15" customHeight="1" x14ac:dyDescent="0.25">
      <c r="A8" s="515" t="s">
        <v>391</v>
      </c>
      <c r="B8" s="515"/>
      <c r="C8" s="515"/>
      <c r="D8" s="516">
        <v>101166.14222961005</v>
      </c>
      <c r="E8" s="516">
        <v>104907.10300000022</v>
      </c>
      <c r="F8" s="517">
        <v>3740.9607703901711</v>
      </c>
      <c r="G8" s="518">
        <v>3.6978387115914391E-2</v>
      </c>
      <c r="H8" s="510"/>
      <c r="I8" s="516">
        <v>101166.14222961001</v>
      </c>
      <c r="J8" s="516">
        <v>106749.33838482996</v>
      </c>
      <c r="K8" s="517">
        <v>5583.19615521995</v>
      </c>
      <c r="L8" s="518">
        <v>5.5188386471712425E-2</v>
      </c>
      <c r="M8" s="510"/>
      <c r="N8" s="517">
        <v>1842.2353848297353</v>
      </c>
    </row>
    <row r="9" spans="1:14" ht="15" customHeight="1" x14ac:dyDescent="0.2">
      <c r="A9" s="323"/>
      <c r="B9" s="412" t="s">
        <v>67</v>
      </c>
      <c r="C9" s="412"/>
      <c r="D9" s="413">
        <v>114268.77880649001</v>
      </c>
      <c r="E9" s="413">
        <v>117398.01</v>
      </c>
      <c r="F9" s="416">
        <v>3129.231193509986</v>
      </c>
      <c r="G9" s="417">
        <v>2.7384830976527885E-2</v>
      </c>
      <c r="H9" s="415"/>
      <c r="I9" s="413">
        <v>114268.77880648994</v>
      </c>
      <c r="J9" s="413">
        <v>119736.66659906003</v>
      </c>
      <c r="K9" s="416">
        <v>5467.8877925700945</v>
      </c>
      <c r="L9" s="417">
        <v>4.7851109022787108E-2</v>
      </c>
      <c r="M9" s="415"/>
      <c r="N9" s="416">
        <v>2338.6565990600357</v>
      </c>
    </row>
    <row r="10" spans="1:14" ht="15" customHeight="1" x14ac:dyDescent="0.2">
      <c r="A10" s="323"/>
      <c r="B10" s="412" t="s">
        <v>69</v>
      </c>
      <c r="C10" s="412"/>
      <c r="D10" s="413">
        <v>-44252.268802390005</v>
      </c>
      <c r="E10" s="413">
        <v>-45635.595999999998</v>
      </c>
      <c r="F10" s="416">
        <v>-1383.3271976099932</v>
      </c>
      <c r="G10" s="417">
        <v>3.126002880863088E-2</v>
      </c>
      <c r="H10" s="415"/>
      <c r="I10" s="413">
        <v>-44252.268802390019</v>
      </c>
      <c r="J10" s="413">
        <v>-45971.900877399996</v>
      </c>
      <c r="K10" s="416">
        <v>-1719.6320750099767</v>
      </c>
      <c r="L10" s="417">
        <v>3.8859749376671582E-2</v>
      </c>
      <c r="M10" s="415"/>
      <c r="N10" s="416">
        <v>-336.30487739999808</v>
      </c>
    </row>
    <row r="11" spans="1:14" ht="15" customHeight="1" x14ac:dyDescent="0.2">
      <c r="A11" s="323"/>
      <c r="B11" s="412" t="s">
        <v>339</v>
      </c>
      <c r="C11" s="412"/>
      <c r="D11" s="413">
        <v>17977.984603050001</v>
      </c>
      <c r="E11" s="413">
        <v>18536.629999999997</v>
      </c>
      <c r="F11" s="416">
        <v>558.64539694999621</v>
      </c>
      <c r="G11" s="417">
        <v>3.1073861129863323E-2</v>
      </c>
      <c r="H11" s="415"/>
      <c r="I11" s="413">
        <v>17977.984603050001</v>
      </c>
      <c r="J11" s="413">
        <v>18731.565095310001</v>
      </c>
      <c r="K11" s="416">
        <v>753.58049226000003</v>
      </c>
      <c r="L11" s="417">
        <v>4.1916850464548405E-2</v>
      </c>
      <c r="M11" s="415"/>
      <c r="N11" s="416">
        <v>194.93509531000382</v>
      </c>
    </row>
    <row r="12" spans="1:14" ht="15" customHeight="1" x14ac:dyDescent="0.2">
      <c r="A12" s="323"/>
      <c r="B12" s="287"/>
      <c r="C12" s="287" t="s">
        <v>392</v>
      </c>
      <c r="D12" s="413">
        <v>9361.2156176099998</v>
      </c>
      <c r="E12" s="413">
        <v>9679.98</v>
      </c>
      <c r="F12" s="416">
        <v>318.76438238999981</v>
      </c>
      <c r="G12" s="417">
        <v>3.4051601352964367E-2</v>
      </c>
      <c r="H12" s="415"/>
      <c r="I12" s="413">
        <v>9361.2156176099998</v>
      </c>
      <c r="J12" s="413">
        <v>9813.4983847300009</v>
      </c>
      <c r="K12" s="416">
        <v>452.28276712000115</v>
      </c>
      <c r="L12" s="417">
        <v>4.8314533666886428E-2</v>
      </c>
      <c r="M12" s="415"/>
      <c r="N12" s="416">
        <v>133.51838473000134</v>
      </c>
    </row>
    <row r="13" spans="1:14" ht="15" customHeight="1" x14ac:dyDescent="0.2">
      <c r="A13" s="323"/>
      <c r="B13" s="287"/>
      <c r="C13" s="287" t="s">
        <v>393</v>
      </c>
      <c r="D13" s="413">
        <v>8547.8034534100007</v>
      </c>
      <c r="E13" s="413">
        <v>8788.1640000000007</v>
      </c>
      <c r="F13" s="416">
        <v>240.36054659000001</v>
      </c>
      <c r="G13" s="417">
        <v>2.8119568717283938E-2</v>
      </c>
      <c r="H13" s="415"/>
      <c r="I13" s="413">
        <v>8547.8034534100007</v>
      </c>
      <c r="J13" s="413">
        <v>8847.1559576000018</v>
      </c>
      <c r="K13" s="416">
        <v>299.35250419000113</v>
      </c>
      <c r="L13" s="417">
        <v>3.502098589674274E-2</v>
      </c>
      <c r="M13" s="415"/>
      <c r="N13" s="416">
        <v>58.991957600001115</v>
      </c>
    </row>
    <row r="14" spans="1:14" ht="15" customHeight="1" x14ac:dyDescent="0.2">
      <c r="A14" s="323"/>
      <c r="B14" s="287"/>
      <c r="C14" s="287" t="s">
        <v>394</v>
      </c>
      <c r="D14" s="413">
        <v>68.965532030000006</v>
      </c>
      <c r="E14" s="413">
        <v>68.486000000000004</v>
      </c>
      <c r="F14" s="416">
        <v>-0.47953203000000144</v>
      </c>
      <c r="G14" s="417">
        <v>-6.9532129439877632E-3</v>
      </c>
      <c r="H14" s="415"/>
      <c r="I14" s="413">
        <v>68.965532030000006</v>
      </c>
      <c r="J14" s="413">
        <v>70.910752979999984</v>
      </c>
      <c r="K14" s="416">
        <v>1.9452209499999782</v>
      </c>
      <c r="L14" s="417">
        <v>2.8205697726710888E-2</v>
      </c>
      <c r="M14" s="415"/>
      <c r="N14" s="416">
        <v>2.4247529799999796</v>
      </c>
    </row>
    <row r="15" spans="1:14" ht="15" customHeight="1" x14ac:dyDescent="0.2">
      <c r="A15" s="323"/>
      <c r="B15" s="412" t="s">
        <v>340</v>
      </c>
      <c r="C15" s="412"/>
      <c r="D15" s="413">
        <v>864.68490073999999</v>
      </c>
      <c r="E15" s="413">
        <v>881.755</v>
      </c>
      <c r="F15" s="416">
        <v>17.070099260000006</v>
      </c>
      <c r="G15" s="417">
        <v>1.974141013147257E-2</v>
      </c>
      <c r="H15" s="415"/>
      <c r="I15" s="413">
        <v>864.6849007400009</v>
      </c>
      <c r="J15" s="413">
        <v>812.28075406999915</v>
      </c>
      <c r="K15" s="416">
        <v>-52.404146670001751</v>
      </c>
      <c r="L15" s="417">
        <v>-6.0604905469210935E-2</v>
      </c>
      <c r="M15" s="415"/>
      <c r="N15" s="416">
        <v>-69.474245930000848</v>
      </c>
    </row>
    <row r="16" spans="1:14" ht="15" customHeight="1" x14ac:dyDescent="0.2">
      <c r="A16" s="323"/>
      <c r="B16" s="412" t="s">
        <v>143</v>
      </c>
      <c r="C16" s="412"/>
      <c r="D16" s="413">
        <v>1584.1699420100003</v>
      </c>
      <c r="E16" s="413">
        <v>1721.9650000000006</v>
      </c>
      <c r="F16" s="416">
        <v>137.79505799000026</v>
      </c>
      <c r="G16" s="417">
        <v>8.6982497480772469E-2</v>
      </c>
      <c r="H16" s="415"/>
      <c r="I16" s="413">
        <v>1584.1699420099997</v>
      </c>
      <c r="J16" s="413">
        <v>1739.1348372499997</v>
      </c>
      <c r="K16" s="416">
        <v>154.96489524000003</v>
      </c>
      <c r="L16" s="417">
        <v>9.7820878385926235E-2</v>
      </c>
      <c r="M16" s="415"/>
      <c r="N16" s="416">
        <v>17.169837249999091</v>
      </c>
    </row>
    <row r="17" spans="1:14" ht="15" customHeight="1" x14ac:dyDescent="0.2">
      <c r="A17" s="323"/>
      <c r="B17" s="412" t="s">
        <v>80</v>
      </c>
      <c r="C17" s="412"/>
      <c r="D17" s="413">
        <v>7692.5567849100016</v>
      </c>
      <c r="E17" s="413">
        <v>9764.9340000000066</v>
      </c>
      <c r="F17" s="416">
        <v>2072.3772150900049</v>
      </c>
      <c r="G17" s="417">
        <v>0.26940031423040711</v>
      </c>
      <c r="H17" s="415"/>
      <c r="I17" s="413">
        <v>7692.5567849100034</v>
      </c>
      <c r="J17" s="413">
        <v>9251.8735232500076</v>
      </c>
      <c r="K17" s="416">
        <v>1559.3167383400041</v>
      </c>
      <c r="L17" s="417">
        <v>0.20270461199569123</v>
      </c>
      <c r="M17" s="415"/>
      <c r="N17" s="416">
        <v>-513.060476749999</v>
      </c>
    </row>
    <row r="18" spans="1:14" ht="15" customHeight="1" x14ac:dyDescent="0.2">
      <c r="A18" s="458"/>
      <c r="B18" s="457"/>
      <c r="C18" s="287" t="s">
        <v>395</v>
      </c>
      <c r="D18" s="413">
        <v>1170.41986718</v>
      </c>
      <c r="E18" s="413">
        <v>662.24399999999991</v>
      </c>
      <c r="F18" s="416">
        <v>-508.17586718000007</v>
      </c>
      <c r="G18" s="417">
        <v>-0.43418253690822495</v>
      </c>
      <c r="H18" s="415"/>
      <c r="I18" s="413">
        <v>1170.4198671800009</v>
      </c>
      <c r="J18" s="413">
        <v>726.02874906</v>
      </c>
      <c r="K18" s="416">
        <v>-444.3911181200009</v>
      </c>
      <c r="L18" s="417">
        <v>-0.37968521432459346</v>
      </c>
      <c r="M18" s="415"/>
      <c r="N18" s="416">
        <v>63.784749060000081</v>
      </c>
    </row>
    <row r="19" spans="1:14" ht="15" customHeight="1" x14ac:dyDescent="0.2">
      <c r="A19" s="458"/>
      <c r="B19" s="457"/>
      <c r="C19" s="287" t="s">
        <v>396</v>
      </c>
      <c r="D19" s="413">
        <v>1631.79260032</v>
      </c>
      <c r="E19" s="413">
        <v>4026.6090000000004</v>
      </c>
      <c r="F19" s="416">
        <v>2394.8163996800004</v>
      </c>
      <c r="G19" s="417">
        <v>1.4675985166315675</v>
      </c>
      <c r="H19" s="415"/>
      <c r="I19" s="413">
        <v>1631.7926003199998</v>
      </c>
      <c r="J19" s="413">
        <v>3528.8035863200016</v>
      </c>
      <c r="K19" s="416">
        <v>1897.0109860000018</v>
      </c>
      <c r="L19" s="417">
        <v>1.1625319208016949</v>
      </c>
      <c r="M19" s="415"/>
      <c r="N19" s="416">
        <v>-497.80541367999876</v>
      </c>
    </row>
    <row r="20" spans="1:14" ht="15" customHeight="1" x14ac:dyDescent="0.2">
      <c r="A20" s="323"/>
      <c r="B20" s="457"/>
      <c r="C20" s="287" t="s">
        <v>397</v>
      </c>
      <c r="D20" s="413">
        <v>585.06289462999996</v>
      </c>
      <c r="E20" s="413">
        <v>632.52699999999982</v>
      </c>
      <c r="F20" s="416">
        <v>47.464105369999857</v>
      </c>
      <c r="G20" s="417">
        <v>8.11265007670956E-2</v>
      </c>
      <c r="H20" s="415"/>
      <c r="I20" s="413">
        <v>585.06289462999985</v>
      </c>
      <c r="J20" s="413">
        <v>646.09323885000015</v>
      </c>
      <c r="K20" s="416">
        <v>61.030344220000302</v>
      </c>
      <c r="L20" s="417">
        <v>0.10431415969149183</v>
      </c>
      <c r="M20" s="415"/>
      <c r="N20" s="416">
        <v>13.566238850000332</v>
      </c>
    </row>
    <row r="21" spans="1:14" ht="15" customHeight="1" x14ac:dyDescent="0.2">
      <c r="A21" s="323"/>
      <c r="B21" s="457"/>
      <c r="C21" s="287" t="s">
        <v>398</v>
      </c>
      <c r="D21" s="413">
        <v>315.54974675999995</v>
      </c>
      <c r="E21" s="413">
        <v>320.14</v>
      </c>
      <c r="F21" s="416">
        <v>4.5902532400000382</v>
      </c>
      <c r="G21" s="417">
        <v>1.4546844949589799E-2</v>
      </c>
      <c r="H21" s="415"/>
      <c r="I21" s="413">
        <v>315.54974676</v>
      </c>
      <c r="J21" s="413">
        <v>318.88358044999995</v>
      </c>
      <c r="K21" s="416">
        <v>3.333833689999949</v>
      </c>
      <c r="L21" s="417">
        <v>1.0565160404123475E-2</v>
      </c>
      <c r="M21" s="415"/>
      <c r="N21" s="416">
        <v>-1.2564195500000324</v>
      </c>
    </row>
    <row r="22" spans="1:14" ht="15" customHeight="1" x14ac:dyDescent="0.2">
      <c r="A22" s="323"/>
      <c r="B22" s="457"/>
      <c r="C22" s="287" t="s">
        <v>399</v>
      </c>
      <c r="D22" s="413">
        <v>3449.7698868100001</v>
      </c>
      <c r="E22" s="413">
        <v>3582.4640000000013</v>
      </c>
      <c r="F22" s="416">
        <v>132.69411319000119</v>
      </c>
      <c r="G22" s="417">
        <v>3.8464627364668491E-2</v>
      </c>
      <c r="H22" s="415"/>
      <c r="I22" s="413">
        <v>3449.7698868099992</v>
      </c>
      <c r="J22" s="413">
        <v>3494.7400235300001</v>
      </c>
      <c r="K22" s="416">
        <v>44.970136720000937</v>
      </c>
      <c r="L22" s="417">
        <v>1.3035691711479558E-2</v>
      </c>
      <c r="M22" s="415"/>
      <c r="N22" s="416">
        <v>-87.723976470001162</v>
      </c>
    </row>
    <row r="23" spans="1:14" ht="15" customHeight="1" x14ac:dyDescent="0.2">
      <c r="A23" s="323"/>
      <c r="B23" s="457"/>
      <c r="C23" s="287" t="s">
        <v>400</v>
      </c>
      <c r="D23" s="413">
        <v>539.96178921000001</v>
      </c>
      <c r="E23" s="413">
        <v>540.94999999999993</v>
      </c>
      <c r="F23" s="416">
        <v>0.98821078999992551</v>
      </c>
      <c r="G23" s="417">
        <v>1.8301494841805876E-3</v>
      </c>
      <c r="H23" s="415"/>
      <c r="I23" s="413">
        <v>539.96178920999989</v>
      </c>
      <c r="J23" s="413">
        <v>537.32434504000003</v>
      </c>
      <c r="K23" s="416">
        <v>-2.637444169999867</v>
      </c>
      <c r="L23" s="417">
        <v>-4.8845015012239923E-3</v>
      </c>
      <c r="M23" s="415"/>
      <c r="N23" s="416">
        <v>-3.6256549599999062</v>
      </c>
    </row>
    <row r="24" spans="1:14" ht="15" customHeight="1" x14ac:dyDescent="0.2">
      <c r="A24" s="323"/>
      <c r="B24" s="412" t="s">
        <v>296</v>
      </c>
      <c r="C24" s="412"/>
      <c r="D24" s="413">
        <v>45.274908969999984</v>
      </c>
      <c r="E24" s="413">
        <v>9.9949999999999974</v>
      </c>
      <c r="F24" s="416">
        <v>-35.279908969999987</v>
      </c>
      <c r="G24" s="417">
        <v>-0.77923754619533581</v>
      </c>
      <c r="H24" s="415"/>
      <c r="I24" s="413">
        <v>45.274908969999991</v>
      </c>
      <c r="J24" s="413">
        <v>5.8713354199999994</v>
      </c>
      <c r="K24" s="416">
        <v>-39.40357354999999</v>
      </c>
      <c r="L24" s="417">
        <v>-0.87031811761586408</v>
      </c>
      <c r="M24" s="415"/>
      <c r="N24" s="416">
        <v>-4.123664579999998</v>
      </c>
    </row>
    <row r="25" spans="1:14" ht="15" customHeight="1" x14ac:dyDescent="0.2">
      <c r="A25" s="323"/>
      <c r="B25" s="412" t="s">
        <v>8</v>
      </c>
      <c r="C25" s="412"/>
      <c r="D25" s="413">
        <v>541.23653208999997</v>
      </c>
      <c r="E25" s="413">
        <v>384.00200000000012</v>
      </c>
      <c r="F25" s="416">
        <v>-157.23453208999985</v>
      </c>
      <c r="G25" s="417">
        <v>-0.29050982845306894</v>
      </c>
      <c r="H25" s="415"/>
      <c r="I25" s="413">
        <v>541.23653209000031</v>
      </c>
      <c r="J25" s="413">
        <v>565.57460146999949</v>
      </c>
      <c r="K25" s="416">
        <v>24.338069379999183</v>
      </c>
      <c r="L25" s="417">
        <v>4.4967528865830664E-2</v>
      </c>
      <c r="M25" s="415"/>
      <c r="N25" s="416">
        <v>181.57260146999937</v>
      </c>
    </row>
    <row r="26" spans="1:14" ht="15" customHeight="1" x14ac:dyDescent="0.2">
      <c r="A26" s="495"/>
      <c r="B26" s="418" t="s">
        <v>341</v>
      </c>
      <c r="C26" s="418"/>
      <c r="D26" s="419">
        <v>2443.7245537399999</v>
      </c>
      <c r="E26" s="419">
        <v>1845.4079999999999</v>
      </c>
      <c r="F26" s="420">
        <v>-598.31655374000002</v>
      </c>
      <c r="G26" s="421">
        <v>-0.24483796785701806</v>
      </c>
      <c r="H26" s="415"/>
      <c r="I26" s="419">
        <v>2443.7245537399995</v>
      </c>
      <c r="J26" s="419">
        <v>1878.2725164000003</v>
      </c>
      <c r="K26" s="420">
        <v>-565.45203733999915</v>
      </c>
      <c r="L26" s="421">
        <v>-0.23138943236241694</v>
      </c>
      <c r="M26" s="415"/>
      <c r="N26" s="420">
        <v>32.864516400000412</v>
      </c>
    </row>
  </sheetData>
  <pageMargins left="0.31496062992125984" right="0.11811023622047245" top="0.78740157480314965" bottom="0.78740157480314965" header="0.31496062992125984" footer="0.31496062992125984"/>
  <pageSetup paperSize="9" scale="71" orientation="portrait" r:id="rId1"/>
  <customProperties>
    <customPr name="_pios_id" r:id="rId2"/>
  </customPropertie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5FD05-4B26-4B9D-ACDF-6B1608D1E0CA}">
  <sheetPr codeName="Tabelle50">
    <pageSetUpPr fitToPage="1"/>
  </sheetPr>
  <dimension ref="A1:O72"/>
  <sheetViews>
    <sheetView showGridLines="0" workbookViewId="0"/>
  </sheetViews>
  <sheetFormatPr baseColWidth="10" defaultColWidth="10" defaultRowHeight="12.75" x14ac:dyDescent="0.2"/>
  <cols>
    <col min="1" max="1" width="1.5" style="620" customWidth="1"/>
    <col min="2" max="3" width="1.5" style="575" customWidth="1"/>
    <col min="4" max="4" width="45.375" style="575" customWidth="1"/>
    <col min="5" max="8" width="8.375" style="519" customWidth="1"/>
    <col min="9" max="9" width="1.875" style="519" customWidth="1"/>
    <col min="10" max="10" width="8.375" style="519" customWidth="1"/>
    <col min="11" max="11" width="8.375" style="535" customWidth="1"/>
    <col min="12" max="13" width="8.375" style="519" customWidth="1"/>
    <col min="14" max="14" width="1.875" style="519" customWidth="1"/>
    <col min="15" max="15" width="8.375" style="519" customWidth="1"/>
    <col min="16" max="16384" width="10" style="519"/>
  </cols>
  <sheetData>
    <row r="1" spans="1:15" s="552" customFormat="1" ht="15" customHeight="1" x14ac:dyDescent="0.25">
      <c r="A1" s="552" t="s">
        <v>840</v>
      </c>
      <c r="B1" s="631"/>
      <c r="C1" s="631"/>
      <c r="D1" s="631"/>
      <c r="K1" s="632"/>
    </row>
    <row r="2" spans="1:15" s="521" customFormat="1" ht="15" customHeight="1" x14ac:dyDescent="0.2">
      <c r="A2" s="614"/>
      <c r="B2" s="520"/>
      <c r="C2" s="520"/>
      <c r="D2" s="520"/>
      <c r="E2" s="267" t="s">
        <v>24</v>
      </c>
      <c r="F2" s="267"/>
      <c r="G2" s="267"/>
      <c r="H2" s="267"/>
      <c r="I2" s="270"/>
      <c r="J2" s="269" t="s">
        <v>25</v>
      </c>
      <c r="K2" s="269"/>
      <c r="L2" s="269"/>
      <c r="M2" s="269"/>
      <c r="N2" s="270"/>
      <c r="O2" s="269" t="s">
        <v>26</v>
      </c>
    </row>
    <row r="3" spans="1:15" s="521" customFormat="1" ht="15" customHeight="1" x14ac:dyDescent="0.2">
      <c r="A3" s="522" t="s">
        <v>27</v>
      </c>
      <c r="B3" s="523"/>
      <c r="C3" s="523"/>
      <c r="D3" s="523"/>
      <c r="E3" s="273" t="s">
        <v>29</v>
      </c>
      <c r="F3" s="274" t="s">
        <v>83</v>
      </c>
      <c r="G3" s="275" t="s">
        <v>28</v>
      </c>
      <c r="H3" s="275"/>
      <c r="I3" s="280"/>
      <c r="J3" s="278" t="s">
        <v>451</v>
      </c>
      <c r="K3" s="278"/>
      <c r="L3" s="279" t="s">
        <v>28</v>
      </c>
      <c r="M3" s="279"/>
      <c r="N3" s="280"/>
      <c r="O3" s="279" t="s">
        <v>336</v>
      </c>
    </row>
    <row r="4" spans="1:15" ht="15" customHeight="1" x14ac:dyDescent="0.2">
      <c r="A4" s="522"/>
      <c r="B4" s="523"/>
      <c r="C4" s="523"/>
      <c r="D4" s="523"/>
      <c r="E4" s="284">
        <v>2024</v>
      </c>
      <c r="F4" s="284">
        <v>2025</v>
      </c>
      <c r="G4" s="285" t="s">
        <v>32</v>
      </c>
      <c r="H4" s="285" t="s">
        <v>33</v>
      </c>
      <c r="I4" s="284"/>
      <c r="J4" s="284">
        <v>2024</v>
      </c>
      <c r="K4" s="284">
        <v>2025</v>
      </c>
      <c r="L4" s="285" t="s">
        <v>32</v>
      </c>
      <c r="M4" s="285" t="s">
        <v>33</v>
      </c>
      <c r="N4" s="284"/>
      <c r="O4" s="285" t="s">
        <v>4</v>
      </c>
    </row>
    <row r="5" spans="1:15" ht="15" customHeight="1" x14ac:dyDescent="0.2">
      <c r="A5" s="524" t="s">
        <v>401</v>
      </c>
      <c r="B5" s="524"/>
      <c r="C5" s="524"/>
      <c r="D5" s="524"/>
      <c r="E5" s="525">
        <v>114268.76907929</v>
      </c>
      <c r="F5" s="525">
        <v>117398</v>
      </c>
      <c r="G5" s="526">
        <v>3129.2309207100043</v>
      </c>
      <c r="H5" s="527">
        <v>2.7384830920324843E-2</v>
      </c>
      <c r="I5" s="528"/>
      <c r="J5" s="525">
        <v>114268.76907929</v>
      </c>
      <c r="K5" s="525">
        <v>119736.65629906004</v>
      </c>
      <c r="L5" s="526">
        <v>5467.8872197700402</v>
      </c>
      <c r="M5" s="527">
        <v>4.7851108083398763E-2</v>
      </c>
      <c r="N5" s="528"/>
      <c r="O5" s="526">
        <v>2338.656299060036</v>
      </c>
    </row>
    <row r="6" spans="1:15" ht="15" customHeight="1" x14ac:dyDescent="0.2">
      <c r="A6" s="529"/>
      <c r="B6" s="529" t="s">
        <v>402</v>
      </c>
      <c r="C6" s="530"/>
      <c r="D6" s="529"/>
      <c r="E6" s="531">
        <v>206.62677207999999</v>
      </c>
      <c r="F6" s="531">
        <v>0</v>
      </c>
      <c r="G6" s="532">
        <v>-206.62677207999999</v>
      </c>
      <c r="H6" s="533" t="s">
        <v>146</v>
      </c>
      <c r="I6" s="534"/>
      <c r="J6" s="531">
        <v>206.62677208000005</v>
      </c>
      <c r="K6" s="531">
        <v>18.778592709999998</v>
      </c>
      <c r="L6" s="532">
        <v>-187.84817937000005</v>
      </c>
      <c r="M6" s="533">
        <v>-0.9091182980745135</v>
      </c>
      <c r="N6" s="534"/>
      <c r="O6" s="532">
        <v>18.778592709999998</v>
      </c>
    </row>
    <row r="7" spans="1:15" ht="15" customHeight="1" x14ac:dyDescent="0.2">
      <c r="A7" s="524" t="s">
        <v>403</v>
      </c>
      <c r="B7" s="524"/>
      <c r="C7" s="536"/>
      <c r="D7" s="524"/>
      <c r="E7" s="525">
        <v>114062.14230721</v>
      </c>
      <c r="F7" s="525">
        <v>117398</v>
      </c>
      <c r="G7" s="526">
        <v>3335.8576927899994</v>
      </c>
      <c r="H7" s="527">
        <v>2.9245967376321458E-2</v>
      </c>
      <c r="I7" s="528"/>
      <c r="J7" s="525">
        <v>114062.14230721</v>
      </c>
      <c r="K7" s="525">
        <v>119717.87770635003</v>
      </c>
      <c r="L7" s="526">
        <v>5655.7353991400305</v>
      </c>
      <c r="M7" s="527">
        <v>4.9584685021144992E-2</v>
      </c>
      <c r="N7" s="528"/>
      <c r="O7" s="526">
        <v>2319.8777063500311</v>
      </c>
    </row>
    <row r="8" spans="1:15" ht="3.95" customHeight="1" x14ac:dyDescent="0.2">
      <c r="A8" s="537"/>
      <c r="B8" s="537"/>
      <c r="C8" s="537"/>
      <c r="D8" s="537"/>
      <c r="E8" s="538"/>
      <c r="F8" s="538"/>
      <c r="G8" s="539"/>
      <c r="H8" s="540"/>
      <c r="I8" s="528"/>
      <c r="J8" s="538"/>
      <c r="K8" s="538"/>
      <c r="L8" s="539"/>
      <c r="M8" s="540"/>
      <c r="N8" s="528"/>
      <c r="O8" s="539">
        <v>0</v>
      </c>
    </row>
    <row r="9" spans="1:15" ht="15" customHeight="1" x14ac:dyDescent="0.2">
      <c r="A9" s="537"/>
      <c r="B9" s="541" t="s">
        <v>105</v>
      </c>
      <c r="C9" s="542"/>
      <c r="D9" s="541"/>
      <c r="E9" s="543">
        <v>112885.58113929001</v>
      </c>
      <c r="F9" s="543">
        <v>115950</v>
      </c>
      <c r="G9" s="544">
        <v>3064.4188607099932</v>
      </c>
      <c r="H9" s="545">
        <v>2.714623807383143E-2</v>
      </c>
      <c r="I9" s="458"/>
      <c r="J9" s="543">
        <v>112885.58113929001</v>
      </c>
      <c r="K9" s="543">
        <v>118301.29107710003</v>
      </c>
      <c r="L9" s="544">
        <v>5415.7099378100247</v>
      </c>
      <c r="M9" s="545">
        <v>4.797521422268769E-2</v>
      </c>
      <c r="N9" s="458"/>
      <c r="O9" s="544">
        <v>2351.2910771000315</v>
      </c>
    </row>
    <row r="10" spans="1:15" s="546" customFormat="1" ht="15" customHeight="1" x14ac:dyDescent="0.25">
      <c r="B10" s="547"/>
      <c r="C10" s="541" t="s">
        <v>404</v>
      </c>
      <c r="D10" s="548"/>
      <c r="E10" s="549">
        <v>60009.062490249999</v>
      </c>
      <c r="F10" s="549">
        <v>60127.1</v>
      </c>
      <c r="G10" s="544">
        <v>118.03750975000003</v>
      </c>
      <c r="H10" s="550">
        <v>1.966994731323668E-3</v>
      </c>
      <c r="I10" s="551"/>
      <c r="J10" s="549">
        <v>60009.062490249999</v>
      </c>
      <c r="K10" s="549">
        <v>62459.646147050022</v>
      </c>
      <c r="L10" s="544">
        <v>2450.5836568000232</v>
      </c>
      <c r="M10" s="550">
        <v>4.0836892880940834E-2</v>
      </c>
      <c r="N10" s="551"/>
      <c r="O10" s="544">
        <v>2332.5461470500231</v>
      </c>
    </row>
    <row r="11" spans="1:15" s="552" customFormat="1" ht="15" customHeight="1" x14ac:dyDescent="0.25">
      <c r="D11" s="552" t="s">
        <v>106</v>
      </c>
      <c r="E11" s="553">
        <v>5005.4907860599997</v>
      </c>
      <c r="F11" s="553">
        <v>4500</v>
      </c>
      <c r="G11" s="554">
        <v>-505.49078605999966</v>
      </c>
      <c r="H11" s="555">
        <v>-0.10098725732704616</v>
      </c>
      <c r="I11" s="556"/>
      <c r="J11" s="553">
        <v>5005.4907860599997</v>
      </c>
      <c r="K11" s="553">
        <v>5094.8713536400001</v>
      </c>
      <c r="L11" s="554">
        <v>89.380567580000388</v>
      </c>
      <c r="M11" s="557">
        <v>1.4914708171709847</v>
      </c>
      <c r="N11" s="556"/>
      <c r="O11" s="554">
        <v>594.87135364000005</v>
      </c>
    </row>
    <row r="12" spans="1:15" s="552" customFormat="1" ht="15" customHeight="1" x14ac:dyDescent="0.25">
      <c r="D12" s="552" t="s">
        <v>107</v>
      </c>
      <c r="E12" s="553">
        <v>36214.246026519999</v>
      </c>
      <c r="F12" s="553">
        <v>37200</v>
      </c>
      <c r="G12" s="554">
        <v>985.75397348000115</v>
      </c>
      <c r="H12" s="555">
        <v>2.7220060656740541E-2</v>
      </c>
      <c r="I12" s="556"/>
      <c r="J12" s="553">
        <v>36214.246026519999</v>
      </c>
      <c r="K12" s="553">
        <v>37832.618316380001</v>
      </c>
      <c r="L12" s="554">
        <v>1618.3722898600026</v>
      </c>
      <c r="M12" s="555">
        <v>4.4688830154709036E-2</v>
      </c>
      <c r="N12" s="556"/>
      <c r="O12" s="554">
        <v>632.61831638000149</v>
      </c>
    </row>
    <row r="13" spans="1:15" s="552" customFormat="1" ht="15" customHeight="1" x14ac:dyDescent="0.25">
      <c r="D13" s="552" t="s">
        <v>405</v>
      </c>
      <c r="E13" s="553">
        <v>5635.0922856399993</v>
      </c>
      <c r="F13" s="553">
        <v>5500</v>
      </c>
      <c r="G13" s="554">
        <v>-135.09228563999932</v>
      </c>
      <c r="H13" s="555">
        <v>-2.3973393653952568E-2</v>
      </c>
      <c r="I13" s="556"/>
      <c r="J13" s="553">
        <v>5635.0922856399993</v>
      </c>
      <c r="K13" s="553">
        <v>6705.9495862599997</v>
      </c>
      <c r="L13" s="554">
        <v>1070.8573006200004</v>
      </c>
      <c r="M13" s="555">
        <v>0.19003367581909592</v>
      </c>
      <c r="N13" s="556"/>
      <c r="O13" s="554">
        <v>1205.9495862599997</v>
      </c>
    </row>
    <row r="14" spans="1:15" s="552" customFormat="1" ht="15" customHeight="1" x14ac:dyDescent="0.25">
      <c r="D14" s="558" t="s">
        <v>406</v>
      </c>
      <c r="E14" s="559">
        <v>3370.0371527399998</v>
      </c>
      <c r="F14" s="559">
        <v>0</v>
      </c>
      <c r="G14" s="560">
        <v>-3370.0371527399998</v>
      </c>
      <c r="H14" s="561" t="s">
        <v>146</v>
      </c>
      <c r="I14" s="562"/>
      <c r="J14" s="559">
        <v>3370.0371527399998</v>
      </c>
      <c r="K14" s="559">
        <v>3738.8542165399999</v>
      </c>
      <c r="L14" s="560">
        <v>368.81706380000014</v>
      </c>
      <c r="M14" s="561">
        <v>0.10944005869494178</v>
      </c>
      <c r="N14" s="562"/>
      <c r="O14" s="560">
        <v>3738.8542165399999</v>
      </c>
    </row>
    <row r="15" spans="1:15" s="552" customFormat="1" ht="15" customHeight="1" x14ac:dyDescent="0.25">
      <c r="D15" s="558" t="s">
        <v>407</v>
      </c>
      <c r="E15" s="559">
        <v>2265.0551329</v>
      </c>
      <c r="F15" s="559">
        <v>0</v>
      </c>
      <c r="G15" s="560">
        <v>-2265.0551329</v>
      </c>
      <c r="H15" s="561" t="s">
        <v>146</v>
      </c>
      <c r="I15" s="562"/>
      <c r="J15" s="559">
        <v>2265.0551329</v>
      </c>
      <c r="K15" s="559">
        <v>2967.0953697200002</v>
      </c>
      <c r="L15" s="560">
        <v>702.04023682000025</v>
      </c>
      <c r="M15" s="561">
        <v>0.30994399501488634</v>
      </c>
      <c r="N15" s="562"/>
      <c r="O15" s="560">
        <v>2967.0953697200002</v>
      </c>
    </row>
    <row r="16" spans="1:15" s="552" customFormat="1" ht="15" customHeight="1" x14ac:dyDescent="0.25">
      <c r="D16" s="552" t="s">
        <v>109</v>
      </c>
      <c r="E16" s="553">
        <v>12657.8446073</v>
      </c>
      <c r="F16" s="553">
        <v>12100</v>
      </c>
      <c r="G16" s="554">
        <v>-557.84460729999955</v>
      </c>
      <c r="H16" s="555">
        <v>-4.4071058273087105E-2</v>
      </c>
      <c r="I16" s="556"/>
      <c r="J16" s="553">
        <v>12657.8446073</v>
      </c>
      <c r="K16" s="553">
        <v>11859.731741340001</v>
      </c>
      <c r="L16" s="554">
        <v>-798.11286595999809</v>
      </c>
      <c r="M16" s="555">
        <v>-6.3052825399650736E-2</v>
      </c>
      <c r="N16" s="556"/>
      <c r="O16" s="554">
        <v>-240.26825865999854</v>
      </c>
    </row>
    <row r="17" spans="1:15" s="552" customFormat="1" ht="15" customHeight="1" x14ac:dyDescent="0.25">
      <c r="D17" s="552" t="s">
        <v>408</v>
      </c>
      <c r="E17" s="553">
        <v>271.92058836000001</v>
      </c>
      <c r="F17" s="553">
        <v>250</v>
      </c>
      <c r="G17" s="554">
        <v>-21.920588360000011</v>
      </c>
      <c r="H17" s="555">
        <v>-8.0613933987885411E-2</v>
      </c>
      <c r="I17" s="556"/>
      <c r="J17" s="553">
        <v>271.92058836000001</v>
      </c>
      <c r="K17" s="553">
        <v>367.30446840000002</v>
      </c>
      <c r="L17" s="554">
        <v>95.383880040000008</v>
      </c>
      <c r="M17" s="555">
        <v>0.35077844092378818</v>
      </c>
      <c r="N17" s="556"/>
      <c r="O17" s="554">
        <v>117.30446840000002</v>
      </c>
    </row>
    <row r="18" spans="1:15" s="552" customFormat="1" ht="15" customHeight="1" x14ac:dyDescent="0.25">
      <c r="D18" s="552" t="s">
        <v>409</v>
      </c>
      <c r="E18" s="553">
        <v>29.94965616</v>
      </c>
      <c r="F18" s="553">
        <v>30</v>
      </c>
      <c r="G18" s="554">
        <v>5.0343840000000029E-2</v>
      </c>
      <c r="H18" s="555">
        <v>1.6809488473272793E-3</v>
      </c>
      <c r="I18" s="556"/>
      <c r="J18" s="553">
        <v>29.949656159999996</v>
      </c>
      <c r="K18" s="553">
        <v>54.377352590000001</v>
      </c>
      <c r="L18" s="554">
        <v>24.427696430000005</v>
      </c>
      <c r="M18" s="555">
        <v>0.81562527127189588</v>
      </c>
      <c r="N18" s="556"/>
      <c r="O18" s="554">
        <v>24.377352590000001</v>
      </c>
    </row>
    <row r="19" spans="1:15" s="552" customFormat="1" ht="15" customHeight="1" x14ac:dyDescent="0.25">
      <c r="D19" s="552" t="s">
        <v>410</v>
      </c>
      <c r="E19" s="553">
        <v>-0.24857008</v>
      </c>
      <c r="F19" s="553">
        <v>0.1</v>
      </c>
      <c r="G19" s="554">
        <v>0.34857008</v>
      </c>
      <c r="H19" s="555" t="s">
        <v>146</v>
      </c>
      <c r="I19" s="556"/>
      <c r="J19" s="553">
        <v>-0.24857008000000003</v>
      </c>
      <c r="K19" s="553">
        <v>-3.9611800000001196E-3</v>
      </c>
      <c r="L19" s="554">
        <v>0.24460889999999991</v>
      </c>
      <c r="M19" s="555" t="s">
        <v>146</v>
      </c>
      <c r="N19" s="556"/>
      <c r="O19" s="554">
        <v>-0.10396118000000013</v>
      </c>
    </row>
    <row r="20" spans="1:15" s="552" customFormat="1" ht="15" customHeight="1" x14ac:dyDescent="0.25">
      <c r="D20" s="552" t="s">
        <v>411</v>
      </c>
      <c r="E20" s="553">
        <v>3.7667773200000001</v>
      </c>
      <c r="F20" s="553">
        <v>0</v>
      </c>
      <c r="G20" s="554">
        <v>-3.7667773200000001</v>
      </c>
      <c r="H20" s="555" t="s">
        <v>146</v>
      </c>
      <c r="I20" s="556"/>
      <c r="J20" s="553">
        <v>3.7667773200000001</v>
      </c>
      <c r="K20" s="553">
        <v>0</v>
      </c>
      <c r="L20" s="554">
        <v>-3.7667773200000001</v>
      </c>
      <c r="M20" s="555" t="s">
        <v>146</v>
      </c>
      <c r="N20" s="556"/>
      <c r="O20" s="554">
        <v>0</v>
      </c>
    </row>
    <row r="21" spans="1:15" s="552" customFormat="1" ht="15" customHeight="1" x14ac:dyDescent="0.25">
      <c r="D21" s="552" t="s">
        <v>412</v>
      </c>
      <c r="E21" s="553">
        <v>33.095958809999999</v>
      </c>
      <c r="F21" s="553">
        <v>35</v>
      </c>
      <c r="G21" s="554">
        <v>1.9040411900000009</v>
      </c>
      <c r="H21" s="555">
        <v>5.7530926991143483E-2</v>
      </c>
      <c r="I21" s="556"/>
      <c r="J21" s="553">
        <v>33.095958809999999</v>
      </c>
      <c r="K21" s="553">
        <v>32.732902169999996</v>
      </c>
      <c r="L21" s="554">
        <v>-0.36305664000000348</v>
      </c>
      <c r="M21" s="555">
        <v>-1.0969817858556996E-2</v>
      </c>
      <c r="N21" s="556"/>
      <c r="O21" s="554">
        <v>-2.2670978300000044</v>
      </c>
    </row>
    <row r="22" spans="1:15" s="552" customFormat="1" ht="15" customHeight="1" x14ac:dyDescent="0.25">
      <c r="D22" s="552" t="s">
        <v>413</v>
      </c>
      <c r="E22" s="553">
        <v>6.9387444599999997</v>
      </c>
      <c r="F22" s="553">
        <v>7</v>
      </c>
      <c r="G22" s="554">
        <v>6.125554000000033E-2</v>
      </c>
      <c r="H22" s="555">
        <v>8.8280437985750471E-3</v>
      </c>
      <c r="I22" s="556"/>
      <c r="J22" s="553">
        <v>6.9387444600000006</v>
      </c>
      <c r="K22" s="553">
        <v>5.7366326100000009</v>
      </c>
      <c r="L22" s="554">
        <v>-1.2021118499999996</v>
      </c>
      <c r="M22" s="555">
        <v>-0.17324630658036932</v>
      </c>
      <c r="N22" s="556"/>
      <c r="O22" s="554">
        <v>-1.2633673899999991</v>
      </c>
    </row>
    <row r="23" spans="1:15" s="552" customFormat="1" ht="15" customHeight="1" x14ac:dyDescent="0.25">
      <c r="D23" s="552" t="s">
        <v>414</v>
      </c>
      <c r="E23" s="553">
        <v>150.96562969999999</v>
      </c>
      <c r="F23" s="553">
        <v>205</v>
      </c>
      <c r="G23" s="554">
        <v>54.034370300000006</v>
      </c>
      <c r="H23" s="555">
        <v>0.35792498204642675</v>
      </c>
      <c r="I23" s="556"/>
      <c r="J23" s="553">
        <v>150.96562969999999</v>
      </c>
      <c r="K23" s="553">
        <v>205.47906233999998</v>
      </c>
      <c r="L23" s="554">
        <v>54.513432639999991</v>
      </c>
      <c r="M23" s="555">
        <v>0.36109830262907838</v>
      </c>
      <c r="N23" s="556"/>
      <c r="O23" s="554">
        <v>0.47906233999998449</v>
      </c>
    </row>
    <row r="24" spans="1:15" s="552" customFormat="1" ht="15" customHeight="1" x14ac:dyDescent="0.25">
      <c r="D24" s="563" t="s">
        <v>415</v>
      </c>
      <c r="E24" s="553">
        <v>0</v>
      </c>
      <c r="F24" s="553">
        <v>300</v>
      </c>
      <c r="G24" s="554">
        <v>300</v>
      </c>
      <c r="H24" s="555" t="s">
        <v>146</v>
      </c>
      <c r="I24" s="556"/>
      <c r="J24" s="553">
        <v>0</v>
      </c>
      <c r="K24" s="553">
        <v>300.84869249999997</v>
      </c>
      <c r="L24" s="554">
        <v>300.84869249999997</v>
      </c>
      <c r="M24" s="555" t="s">
        <v>146</v>
      </c>
      <c r="N24" s="556"/>
      <c r="O24" s="554">
        <v>0.8486924999999701</v>
      </c>
    </row>
    <row r="25" spans="1:15" s="552" customFormat="1" ht="15" customHeight="1" x14ac:dyDescent="0.25">
      <c r="A25" s="546"/>
      <c r="B25" s="546"/>
      <c r="C25" s="541" t="s">
        <v>416</v>
      </c>
      <c r="D25" s="541"/>
      <c r="E25" s="543">
        <v>52142.852645070008</v>
      </c>
      <c r="F25" s="543">
        <v>54946.5</v>
      </c>
      <c r="G25" s="544">
        <v>2803.6473549299917</v>
      </c>
      <c r="H25" s="564">
        <v>5.3768584047636958E-2</v>
      </c>
      <c r="I25" s="551"/>
      <c r="J25" s="543">
        <v>52142.852645070008</v>
      </c>
      <c r="K25" s="543">
        <v>55007.775734380004</v>
      </c>
      <c r="L25" s="544">
        <v>2864.9230893099957</v>
      </c>
      <c r="M25" s="564">
        <v>5.4943735219305623E-2</v>
      </c>
      <c r="N25" s="551"/>
      <c r="O25" s="544">
        <v>61.275734380003996</v>
      </c>
    </row>
    <row r="26" spans="1:15" s="552" customFormat="1" ht="15" customHeight="1" x14ac:dyDescent="0.25">
      <c r="D26" s="552" t="s">
        <v>110</v>
      </c>
      <c r="E26" s="553">
        <v>38628.155422529999</v>
      </c>
      <c r="F26" s="553">
        <v>40100</v>
      </c>
      <c r="G26" s="554">
        <v>1471.8445774700012</v>
      </c>
      <c r="H26" s="555">
        <v>3.8102895708334694E-2</v>
      </c>
      <c r="I26" s="556"/>
      <c r="J26" s="553">
        <v>38628.155422530006</v>
      </c>
      <c r="K26" s="553">
        <v>40177.075671320003</v>
      </c>
      <c r="L26" s="554">
        <v>1548.9202487899965</v>
      </c>
      <c r="M26" s="555">
        <v>4.0098219338907004E-2</v>
      </c>
      <c r="N26" s="556"/>
      <c r="O26" s="554">
        <v>77.075671320002584</v>
      </c>
    </row>
    <row r="27" spans="1:15" s="552" customFormat="1" ht="15" customHeight="1" x14ac:dyDescent="0.25">
      <c r="D27" s="552" t="s">
        <v>417</v>
      </c>
      <c r="E27" s="553">
        <v>2126.07126948</v>
      </c>
      <c r="F27" s="553">
        <v>2200</v>
      </c>
      <c r="G27" s="554">
        <v>73.928730520000045</v>
      </c>
      <c r="H27" s="555">
        <v>3.4772461102906327E-2</v>
      </c>
      <c r="I27" s="556"/>
      <c r="J27" s="553">
        <v>2126.0712694800004</v>
      </c>
      <c r="K27" s="553">
        <v>2170.4261045499998</v>
      </c>
      <c r="L27" s="554">
        <v>44.354835069999353</v>
      </c>
      <c r="M27" s="555">
        <v>2.0862346294180378E-2</v>
      </c>
      <c r="N27" s="556"/>
      <c r="O27" s="554">
        <v>-29.573895450000236</v>
      </c>
    </row>
    <row r="28" spans="1:15" s="552" customFormat="1" ht="15" customHeight="1" x14ac:dyDescent="0.25">
      <c r="D28" s="552" t="s">
        <v>418</v>
      </c>
      <c r="E28" s="553">
        <v>191.52923597</v>
      </c>
      <c r="F28" s="553">
        <v>195</v>
      </c>
      <c r="G28" s="554">
        <v>3.470764029999998</v>
      </c>
      <c r="H28" s="555">
        <v>1.8121327600051806E-2</v>
      </c>
      <c r="I28" s="556"/>
      <c r="J28" s="553">
        <v>191.52923597</v>
      </c>
      <c r="K28" s="553">
        <v>178.75515202000003</v>
      </c>
      <c r="L28" s="554">
        <v>-12.774083949999977</v>
      </c>
      <c r="M28" s="555">
        <v>-6.6695216974607674E-2</v>
      </c>
      <c r="N28" s="556"/>
      <c r="O28" s="554">
        <v>-16.244847979999975</v>
      </c>
    </row>
    <row r="29" spans="1:15" s="552" customFormat="1" ht="15" customHeight="1" x14ac:dyDescent="0.25">
      <c r="D29" s="552" t="s">
        <v>419</v>
      </c>
      <c r="E29" s="553">
        <v>154.26559877</v>
      </c>
      <c r="F29" s="553">
        <v>155</v>
      </c>
      <c r="G29" s="554">
        <v>0.73440123000000312</v>
      </c>
      <c r="H29" s="555">
        <v>4.7606286550960775E-3</v>
      </c>
      <c r="I29" s="556"/>
      <c r="J29" s="553">
        <v>154.26559877</v>
      </c>
      <c r="K29" s="553">
        <v>145.08857484000001</v>
      </c>
      <c r="L29" s="554">
        <v>-9.1770239299999901</v>
      </c>
      <c r="M29" s="555">
        <v>-5.9488466665094553E-2</v>
      </c>
      <c r="N29" s="556"/>
      <c r="O29" s="554">
        <v>-9.9114251599999932</v>
      </c>
    </row>
    <row r="30" spans="1:15" s="552" customFormat="1" ht="15" customHeight="1" x14ac:dyDescent="0.25">
      <c r="D30" s="552" t="s">
        <v>420</v>
      </c>
      <c r="E30" s="553">
        <v>1.9115841499999999</v>
      </c>
      <c r="F30" s="553">
        <v>2</v>
      </c>
      <c r="G30" s="554">
        <v>8.8415850000000074E-2</v>
      </c>
      <c r="H30" s="555">
        <v>4.6252659083828584E-2</v>
      </c>
      <c r="I30" s="556"/>
      <c r="J30" s="553">
        <v>1.9115841499999999</v>
      </c>
      <c r="K30" s="553">
        <v>1.8472357100000001</v>
      </c>
      <c r="L30" s="554">
        <v>-6.434843999999984E-2</v>
      </c>
      <c r="M30" s="555">
        <v>-3.3662363228948E-2</v>
      </c>
      <c r="N30" s="556"/>
      <c r="O30" s="554">
        <v>-0.15276428999999991</v>
      </c>
    </row>
    <row r="31" spans="1:15" s="552" customFormat="1" ht="15" customHeight="1" x14ac:dyDescent="0.25">
      <c r="D31" s="552" t="s">
        <v>421</v>
      </c>
      <c r="E31" s="553">
        <v>124.13110519</v>
      </c>
      <c r="F31" s="553">
        <v>130</v>
      </c>
      <c r="G31" s="554">
        <v>5.8688948100000005</v>
      </c>
      <c r="H31" s="555">
        <v>4.7279807917740113E-2</v>
      </c>
      <c r="I31" s="556"/>
      <c r="J31" s="553">
        <v>124.13110519</v>
      </c>
      <c r="K31" s="553">
        <v>137.08421368</v>
      </c>
      <c r="L31" s="554">
        <v>12.953108490000005</v>
      </c>
      <c r="M31" s="555">
        <v>0.10435022285649898</v>
      </c>
      <c r="N31" s="556"/>
      <c r="O31" s="554">
        <v>7.0842136800000048</v>
      </c>
    </row>
    <row r="32" spans="1:15" s="552" customFormat="1" ht="15" customHeight="1" x14ac:dyDescent="0.25">
      <c r="D32" s="552" t="s">
        <v>112</v>
      </c>
      <c r="E32" s="553">
        <v>3803.7219475500001</v>
      </c>
      <c r="F32" s="553">
        <v>3700</v>
      </c>
      <c r="G32" s="554">
        <v>-103.7219475500001</v>
      </c>
      <c r="H32" s="555">
        <v>-2.7268540913409356E-2</v>
      </c>
      <c r="I32" s="556"/>
      <c r="J32" s="553">
        <v>3803.7219475499996</v>
      </c>
      <c r="K32" s="553">
        <v>3687.1594638799997</v>
      </c>
      <c r="L32" s="554">
        <v>-116.56248366999989</v>
      </c>
      <c r="M32" s="555">
        <v>-3.0644322922993461E-2</v>
      </c>
      <c r="N32" s="556"/>
      <c r="O32" s="554">
        <v>-12.840536120000252</v>
      </c>
    </row>
    <row r="33" spans="1:15" s="552" customFormat="1" ht="15" customHeight="1" x14ac:dyDescent="0.25">
      <c r="D33" s="552" t="s">
        <v>111</v>
      </c>
      <c r="E33" s="553">
        <v>32.766137550000003</v>
      </c>
      <c r="F33" s="553">
        <v>1000</v>
      </c>
      <c r="G33" s="554">
        <v>967.23386244999995</v>
      </c>
      <c r="H33" s="555" t="s">
        <v>146</v>
      </c>
      <c r="I33" s="556"/>
      <c r="J33" s="553">
        <v>32.766137549999996</v>
      </c>
      <c r="K33" s="553">
        <v>922.43458801999998</v>
      </c>
      <c r="L33" s="554">
        <v>889.66845046999993</v>
      </c>
      <c r="M33" s="555" t="s">
        <v>146</v>
      </c>
      <c r="N33" s="556"/>
      <c r="O33" s="554">
        <v>-77.565411980000022</v>
      </c>
    </row>
    <row r="34" spans="1:15" s="552" customFormat="1" ht="15" customHeight="1" x14ac:dyDescent="0.25">
      <c r="D34" s="552" t="s">
        <v>422</v>
      </c>
      <c r="E34" s="553">
        <v>541.01176076000002</v>
      </c>
      <c r="F34" s="553">
        <v>530</v>
      </c>
      <c r="G34" s="554">
        <v>-11.011760760000016</v>
      </c>
      <c r="H34" s="555">
        <v>-2.0354013643864133E-2</v>
      </c>
      <c r="I34" s="556"/>
      <c r="J34" s="553">
        <v>541.01176076000002</v>
      </c>
      <c r="K34" s="553">
        <v>518.68164980000006</v>
      </c>
      <c r="L34" s="554">
        <v>-22.330110959999956</v>
      </c>
      <c r="M34" s="555">
        <v>-4.1274723729907814E-2</v>
      </c>
      <c r="N34" s="556"/>
      <c r="O34" s="554">
        <v>-11.318350199999941</v>
      </c>
    </row>
    <row r="35" spans="1:15" s="552" customFormat="1" ht="15" customHeight="1" x14ac:dyDescent="0.25">
      <c r="D35" s="552" t="s">
        <v>423</v>
      </c>
      <c r="E35" s="553">
        <v>58.626305780000003</v>
      </c>
      <c r="F35" s="553">
        <v>59</v>
      </c>
      <c r="G35" s="554">
        <v>0.3736942199999973</v>
      </c>
      <c r="H35" s="555">
        <v>6.3741730785888961E-3</v>
      </c>
      <c r="I35" s="556"/>
      <c r="J35" s="553">
        <v>58.62630578000001</v>
      </c>
      <c r="K35" s="553">
        <v>57.676390559999994</v>
      </c>
      <c r="L35" s="554">
        <v>-0.94991522000001538</v>
      </c>
      <c r="M35" s="555">
        <v>-1.6202883796987866E-2</v>
      </c>
      <c r="N35" s="556"/>
      <c r="O35" s="554">
        <v>-1.3236094400000056</v>
      </c>
    </row>
    <row r="36" spans="1:15" s="552" customFormat="1" ht="15" customHeight="1" x14ac:dyDescent="0.25">
      <c r="D36" s="552" t="s">
        <v>424</v>
      </c>
      <c r="E36" s="553">
        <v>2777.0807694</v>
      </c>
      <c r="F36" s="553">
        <v>2875</v>
      </c>
      <c r="G36" s="554">
        <v>97.919230599999992</v>
      </c>
      <c r="H36" s="555">
        <v>3.5259770503958343E-2</v>
      </c>
      <c r="I36" s="556"/>
      <c r="J36" s="553">
        <v>2777.0807693999996</v>
      </c>
      <c r="K36" s="553">
        <v>2902.3525425799999</v>
      </c>
      <c r="L36" s="554">
        <v>125.27177318000031</v>
      </c>
      <c r="M36" s="555">
        <v>4.5109157270591727E-2</v>
      </c>
      <c r="N36" s="556"/>
      <c r="O36" s="554">
        <v>27.352542579999863</v>
      </c>
    </row>
    <row r="37" spans="1:15" s="552" customFormat="1" ht="15" customHeight="1" x14ac:dyDescent="0.25">
      <c r="D37" s="552" t="s">
        <v>425</v>
      </c>
      <c r="E37" s="553">
        <v>1559.6761754900001</v>
      </c>
      <c r="F37" s="553">
        <v>1600</v>
      </c>
      <c r="G37" s="554">
        <v>40.323824509999895</v>
      </c>
      <c r="H37" s="555">
        <v>2.5853972217874999E-2</v>
      </c>
      <c r="I37" s="556"/>
      <c r="J37" s="553">
        <v>1559.6761754900001</v>
      </c>
      <c r="K37" s="553">
        <v>1640.6303865799998</v>
      </c>
      <c r="L37" s="554">
        <v>80.954211089999717</v>
      </c>
      <c r="M37" s="555">
        <v>5.1904499384025415E-2</v>
      </c>
      <c r="N37" s="556"/>
      <c r="O37" s="554">
        <v>40.630386579999822</v>
      </c>
    </row>
    <row r="38" spans="1:15" s="552" customFormat="1" ht="15" customHeight="1" x14ac:dyDescent="0.25">
      <c r="D38" s="552" t="s">
        <v>426</v>
      </c>
      <c r="E38" s="553">
        <v>168.33031496999999</v>
      </c>
      <c r="F38" s="553">
        <v>180</v>
      </c>
      <c r="G38" s="554">
        <v>11.669685030000011</v>
      </c>
      <c r="H38" s="555">
        <v>6.9326104641815656E-2</v>
      </c>
      <c r="I38" s="556"/>
      <c r="J38" s="553">
        <v>168.33031496999996</v>
      </c>
      <c r="K38" s="553">
        <v>178.92218098999999</v>
      </c>
      <c r="L38" s="554">
        <v>10.591866020000026</v>
      </c>
      <c r="M38" s="555">
        <v>6.2923104622525816E-2</v>
      </c>
      <c r="N38" s="556"/>
      <c r="O38" s="554">
        <v>-1.0778190100000131</v>
      </c>
    </row>
    <row r="39" spans="1:15" s="552" customFormat="1" ht="15" customHeight="1" x14ac:dyDescent="0.25">
      <c r="D39" s="552" t="s">
        <v>427</v>
      </c>
      <c r="E39" s="553">
        <v>1116.03305942</v>
      </c>
      <c r="F39" s="553">
        <v>1300</v>
      </c>
      <c r="G39" s="554">
        <v>183.96694058000003</v>
      </c>
      <c r="H39" s="555">
        <v>0.16484004575599864</v>
      </c>
      <c r="I39" s="556"/>
      <c r="J39" s="553">
        <v>1116.03305942</v>
      </c>
      <c r="K39" s="553">
        <v>1304.13702306</v>
      </c>
      <c r="L39" s="554">
        <v>188.10396364000007</v>
      </c>
      <c r="M39" s="555">
        <v>0.16854694585638641</v>
      </c>
      <c r="N39" s="556"/>
      <c r="O39" s="554">
        <v>4.1370230600000468</v>
      </c>
    </row>
    <row r="40" spans="1:15" s="552" customFormat="1" ht="15" customHeight="1" x14ac:dyDescent="0.25">
      <c r="D40" s="552" t="s">
        <v>428</v>
      </c>
      <c r="E40" s="553">
        <v>700.31201483999996</v>
      </c>
      <c r="F40" s="553">
        <v>750.5</v>
      </c>
      <c r="G40" s="554">
        <v>50.187985160000039</v>
      </c>
      <c r="H40" s="555">
        <v>7.1665177944243208E-2</v>
      </c>
      <c r="I40" s="556"/>
      <c r="J40" s="553">
        <v>700.31201483999996</v>
      </c>
      <c r="K40" s="553">
        <v>825.43496477000008</v>
      </c>
      <c r="L40" s="554">
        <v>125.12294993000012</v>
      </c>
      <c r="M40" s="555">
        <v>0.17866743291358045</v>
      </c>
      <c r="N40" s="556"/>
      <c r="O40" s="554">
        <v>74.934964770000079</v>
      </c>
    </row>
    <row r="41" spans="1:15" s="552" customFormat="1" ht="15" customHeight="1" x14ac:dyDescent="0.25">
      <c r="D41" s="552" t="s">
        <v>429</v>
      </c>
      <c r="E41" s="553">
        <v>97.712002920000003</v>
      </c>
      <c r="F41" s="553">
        <v>100</v>
      </c>
      <c r="G41" s="554">
        <v>2.2879970799999967</v>
      </c>
      <c r="H41" s="555">
        <v>2.3415721831771874E-2</v>
      </c>
      <c r="I41" s="556"/>
      <c r="J41" s="553">
        <v>97.712002919999989</v>
      </c>
      <c r="K41" s="553">
        <v>90.338097199999993</v>
      </c>
      <c r="L41" s="554">
        <v>-7.3739057199999962</v>
      </c>
      <c r="M41" s="555">
        <v>-7.5465710451532275E-2</v>
      </c>
      <c r="N41" s="556"/>
      <c r="O41" s="554">
        <v>-9.6619028000000071</v>
      </c>
    </row>
    <row r="42" spans="1:15" s="552" customFormat="1" ht="15" customHeight="1" x14ac:dyDescent="0.25">
      <c r="D42" s="552" t="s">
        <v>430</v>
      </c>
      <c r="E42" s="553">
        <v>61.517940300000006</v>
      </c>
      <c r="F42" s="553">
        <v>70</v>
      </c>
      <c r="G42" s="554">
        <v>8.4820596999999935</v>
      </c>
      <c r="H42" s="555">
        <v>0.13787944880202674</v>
      </c>
      <c r="I42" s="556"/>
      <c r="J42" s="553">
        <v>61.517940299999999</v>
      </c>
      <c r="K42" s="553">
        <v>69.731494820000009</v>
      </c>
      <c r="L42" s="554">
        <v>8.2135545200000095</v>
      </c>
      <c r="M42" s="555">
        <v>0.13351478414175721</v>
      </c>
      <c r="N42" s="556"/>
      <c r="O42" s="554">
        <v>-0.26850517999999113</v>
      </c>
    </row>
    <row r="43" spans="1:15" s="546" customFormat="1" ht="15" customHeight="1" x14ac:dyDescent="0.25">
      <c r="C43" s="541" t="s">
        <v>431</v>
      </c>
      <c r="D43" s="541"/>
      <c r="E43" s="543">
        <v>733.66600397000002</v>
      </c>
      <c r="F43" s="543">
        <v>876.4</v>
      </c>
      <c r="G43" s="544">
        <v>142.73399602999996</v>
      </c>
      <c r="H43" s="564">
        <v>0.19454901175417749</v>
      </c>
      <c r="I43" s="551"/>
      <c r="J43" s="543">
        <v>733.66600397000002</v>
      </c>
      <c r="K43" s="543">
        <v>833.86919567000007</v>
      </c>
      <c r="L43" s="544">
        <v>100.20319170000005</v>
      </c>
      <c r="M43" s="564">
        <v>0.13657875812397235</v>
      </c>
      <c r="N43" s="551"/>
      <c r="O43" s="544">
        <v>-42.53080432999991</v>
      </c>
    </row>
    <row r="44" spans="1:15" s="552" customFormat="1" ht="15" customHeight="1" x14ac:dyDescent="0.25">
      <c r="D44" s="552" t="s">
        <v>432</v>
      </c>
      <c r="E44" s="553">
        <v>610.73082511000007</v>
      </c>
      <c r="F44" s="553">
        <v>730</v>
      </c>
      <c r="G44" s="554">
        <v>119.26917488999993</v>
      </c>
      <c r="H44" s="555">
        <v>0.19528926654147205</v>
      </c>
      <c r="I44" s="556"/>
      <c r="J44" s="553">
        <v>610.73082511000007</v>
      </c>
      <c r="K44" s="553">
        <v>702.51636282000004</v>
      </c>
      <c r="L44" s="554">
        <v>91.785537709999971</v>
      </c>
      <c r="M44" s="555">
        <v>0.1502880384226033</v>
      </c>
      <c r="N44" s="556"/>
      <c r="O44" s="554">
        <v>-27.48363717999996</v>
      </c>
    </row>
    <row r="45" spans="1:15" s="546" customFormat="1" ht="15" customHeight="1" x14ac:dyDescent="0.25">
      <c r="D45" s="552" t="s">
        <v>433</v>
      </c>
      <c r="E45" s="553">
        <v>122.93517885999999</v>
      </c>
      <c r="F45" s="553">
        <v>146.4</v>
      </c>
      <c r="G45" s="554">
        <v>23.464821140000012</v>
      </c>
      <c r="H45" s="555">
        <v>0.19087149307133666</v>
      </c>
      <c r="I45" s="556"/>
      <c r="J45" s="553">
        <v>122.93517885999998</v>
      </c>
      <c r="K45" s="553">
        <v>131.35283285</v>
      </c>
      <c r="L45" s="554">
        <v>8.4176539900000193</v>
      </c>
      <c r="M45" s="555">
        <v>6.8472296278888178E-2</v>
      </c>
      <c r="N45" s="556"/>
      <c r="O45" s="554">
        <v>-15.047167150000007</v>
      </c>
    </row>
    <row r="46" spans="1:15" ht="3.95" customHeight="1" x14ac:dyDescent="0.2">
      <c r="A46" s="537"/>
      <c r="B46" s="537"/>
      <c r="C46" s="537"/>
      <c r="D46" s="537"/>
      <c r="E46" s="538"/>
      <c r="F46" s="538"/>
      <c r="G46" s="539"/>
      <c r="H46" s="540"/>
      <c r="I46" s="528"/>
      <c r="J46" s="538"/>
      <c r="K46" s="538"/>
      <c r="L46" s="539"/>
      <c r="M46" s="540"/>
      <c r="N46" s="528"/>
      <c r="O46" s="539">
        <v>0</v>
      </c>
    </row>
    <row r="47" spans="1:15" s="546" customFormat="1" ht="15" customHeight="1" x14ac:dyDescent="0.25">
      <c r="B47" s="541" t="s">
        <v>114</v>
      </c>
      <c r="C47" s="565"/>
      <c r="D47" s="541"/>
      <c r="E47" s="543">
        <v>1176.5611679199999</v>
      </c>
      <c r="F47" s="543">
        <v>1448</v>
      </c>
      <c r="G47" s="544">
        <v>271.43883208000011</v>
      </c>
      <c r="H47" s="564">
        <v>0.23070524464092856</v>
      </c>
      <c r="I47" s="551"/>
      <c r="J47" s="543">
        <v>1176.5611679199999</v>
      </c>
      <c r="K47" s="543">
        <v>1416.5866292499998</v>
      </c>
      <c r="L47" s="544">
        <v>240.02546132999987</v>
      </c>
      <c r="M47" s="564">
        <v>0.20400593515620802</v>
      </c>
      <c r="N47" s="551"/>
      <c r="O47" s="544">
        <v>-31.41337075000024</v>
      </c>
    </row>
    <row r="48" spans="1:15" s="552" customFormat="1" ht="15" customHeight="1" x14ac:dyDescent="0.25">
      <c r="D48" s="552" t="s">
        <v>434</v>
      </c>
      <c r="E48" s="553">
        <v>1176.5611679199999</v>
      </c>
      <c r="F48" s="553">
        <v>1448</v>
      </c>
      <c r="G48" s="554">
        <v>271.43883208000011</v>
      </c>
      <c r="H48" s="555">
        <v>0.23070524464092856</v>
      </c>
      <c r="I48" s="556"/>
      <c r="J48" s="553">
        <v>1176.5611679199999</v>
      </c>
      <c r="K48" s="553">
        <v>1416.5866292499998</v>
      </c>
      <c r="L48" s="554">
        <v>240.02546132999987</v>
      </c>
      <c r="M48" s="555">
        <v>0.20400593515620802</v>
      </c>
      <c r="N48" s="556"/>
      <c r="O48" s="554">
        <v>-31.41337075000024</v>
      </c>
    </row>
    <row r="49" spans="1:15" s="546" customFormat="1" ht="7.5" customHeight="1" x14ac:dyDescent="0.25">
      <c r="D49" s="552"/>
      <c r="E49" s="566"/>
      <c r="F49" s="566"/>
      <c r="G49" s="554"/>
      <c r="H49" s="555"/>
      <c r="I49" s="556"/>
      <c r="J49" s="566"/>
      <c r="K49" s="566"/>
      <c r="L49" s="554"/>
      <c r="M49" s="555"/>
      <c r="N49" s="556"/>
      <c r="O49" s="554">
        <v>0</v>
      </c>
    </row>
    <row r="50" spans="1:15" ht="15" customHeight="1" x14ac:dyDescent="0.2">
      <c r="A50" s="567" t="s">
        <v>69</v>
      </c>
      <c r="B50" s="567"/>
      <c r="C50" s="567"/>
      <c r="D50" s="568"/>
      <c r="E50" s="569">
        <v>-44252.268802390005</v>
      </c>
      <c r="F50" s="569">
        <v>-45635.595999999998</v>
      </c>
      <c r="G50" s="570">
        <v>-1383.3271976099932</v>
      </c>
      <c r="H50" s="571">
        <v>3.126002880863088E-2</v>
      </c>
      <c r="I50" s="572"/>
      <c r="J50" s="569">
        <v>-44252.268802390012</v>
      </c>
      <c r="K50" s="569">
        <v>-45971.900877399996</v>
      </c>
      <c r="L50" s="570">
        <v>-1719.632075009984</v>
      </c>
      <c r="M50" s="571">
        <v>3.8859749376671804E-2</v>
      </c>
      <c r="N50" s="572"/>
      <c r="O50" s="570">
        <v>-336.30487739999808</v>
      </c>
    </row>
    <row r="51" spans="1:15" s="521" customFormat="1" ht="15" customHeight="1" x14ac:dyDescent="0.2">
      <c r="A51" s="621"/>
      <c r="B51" s="541" t="s">
        <v>435</v>
      </c>
      <c r="C51" s="541"/>
      <c r="D51" s="541"/>
      <c r="E51" s="549">
        <v>-36279.59514089</v>
      </c>
      <c r="F51" s="543">
        <v>-37173.771000000001</v>
      </c>
      <c r="G51" s="544">
        <v>-894.1758591100006</v>
      </c>
      <c r="H51" s="564">
        <v>2.4646798169536188E-2</v>
      </c>
      <c r="I51" s="551"/>
      <c r="J51" s="549">
        <v>-36279.595140890007</v>
      </c>
      <c r="K51" s="543">
        <v>-37545.538431779998</v>
      </c>
      <c r="L51" s="544">
        <v>-1265.9432908899907</v>
      </c>
      <c r="M51" s="564">
        <v>3.4894085393559759E-2</v>
      </c>
      <c r="N51" s="551"/>
      <c r="O51" s="544">
        <v>-371.76743177999742</v>
      </c>
    </row>
    <row r="52" spans="1:15" ht="15" customHeight="1" x14ac:dyDescent="0.2">
      <c r="A52" s="552"/>
      <c r="B52" s="552"/>
      <c r="C52" s="552" t="s">
        <v>118</v>
      </c>
      <c r="D52" s="552"/>
      <c r="E52" s="573">
        <v>-13419.044947999999</v>
      </c>
      <c r="F52" s="553">
        <v>-13615.938</v>
      </c>
      <c r="G52" s="554">
        <v>-196.89305200000126</v>
      </c>
      <c r="H52" s="555">
        <v>1.4672657611847884E-2</v>
      </c>
      <c r="I52" s="556"/>
      <c r="J52" s="573">
        <v>-13419.044947999999</v>
      </c>
      <c r="K52" s="553">
        <v>-13754.821665999998</v>
      </c>
      <c r="L52" s="554">
        <v>-335.77671799999916</v>
      </c>
      <c r="M52" s="555">
        <v>2.5022400573301962E-2</v>
      </c>
      <c r="N52" s="556"/>
      <c r="O52" s="554">
        <v>-138.8836659999979</v>
      </c>
    </row>
    <row r="53" spans="1:15" ht="15" customHeight="1" x14ac:dyDescent="0.2">
      <c r="A53" s="552"/>
      <c r="B53" s="552"/>
      <c r="C53" s="552" t="s">
        <v>117</v>
      </c>
      <c r="D53" s="552"/>
      <c r="E53" s="553">
        <v>-20589.812146</v>
      </c>
      <c r="F53" s="553">
        <v>-21131.679</v>
      </c>
      <c r="G53" s="554">
        <v>-541.86685399999988</v>
      </c>
      <c r="H53" s="555">
        <v>2.6317231558873999E-2</v>
      </c>
      <c r="I53" s="556"/>
      <c r="J53" s="553">
        <v>-20589.812146000004</v>
      </c>
      <c r="K53" s="553">
        <v>-21358.649863000002</v>
      </c>
      <c r="L53" s="554">
        <v>-768.83771699999852</v>
      </c>
      <c r="M53" s="555">
        <v>3.7340686333039663E-2</v>
      </c>
      <c r="N53" s="556"/>
      <c r="O53" s="554">
        <v>-226.97086300000228</v>
      </c>
    </row>
    <row r="54" spans="1:15" ht="15" customHeight="1" x14ac:dyDescent="0.2">
      <c r="A54" s="552"/>
      <c r="B54" s="552"/>
      <c r="C54" s="552" t="s">
        <v>436</v>
      </c>
      <c r="D54" s="552"/>
      <c r="E54" s="553">
        <v>-227.53442100000001</v>
      </c>
      <c r="F54" s="553">
        <v>-234.273</v>
      </c>
      <c r="G54" s="554">
        <v>-6.7385789999999872</v>
      </c>
      <c r="H54" s="555">
        <v>2.9615646592653366E-2</v>
      </c>
      <c r="I54" s="556"/>
      <c r="J54" s="553">
        <v>-227.53442099999995</v>
      </c>
      <c r="K54" s="553">
        <v>-233.77955200000002</v>
      </c>
      <c r="L54" s="554">
        <v>-6.2451310000000717</v>
      </c>
      <c r="M54" s="555">
        <v>2.744697251762207E-2</v>
      </c>
      <c r="N54" s="556"/>
      <c r="O54" s="554">
        <v>0.49344799999997235</v>
      </c>
    </row>
    <row r="55" spans="1:15" ht="15" customHeight="1" x14ac:dyDescent="0.2">
      <c r="A55" s="552"/>
      <c r="B55" s="552"/>
      <c r="C55" s="552" t="s">
        <v>437</v>
      </c>
      <c r="D55" s="552"/>
      <c r="E55" s="553">
        <v>-7.25</v>
      </c>
      <c r="F55" s="553">
        <v>-7.25</v>
      </c>
      <c r="G55" s="554">
        <v>0</v>
      </c>
      <c r="H55" s="555">
        <v>0</v>
      </c>
      <c r="I55" s="556"/>
      <c r="J55" s="553">
        <v>-7.2500000000000009</v>
      </c>
      <c r="K55" s="553">
        <v>-7.2500000000000009</v>
      </c>
      <c r="L55" s="554">
        <v>0</v>
      </c>
      <c r="M55" s="555">
        <v>0</v>
      </c>
      <c r="N55" s="556"/>
      <c r="O55" s="554">
        <v>0</v>
      </c>
    </row>
    <row r="56" spans="1:15" ht="15" customHeight="1" x14ac:dyDescent="0.2">
      <c r="A56" s="552"/>
      <c r="B56" s="552"/>
      <c r="C56" s="552" t="s">
        <v>438</v>
      </c>
      <c r="D56" s="552"/>
      <c r="E56" s="553">
        <v>-69.222444859999996</v>
      </c>
      <c r="F56" s="553">
        <v>-66.209999999999994</v>
      </c>
      <c r="G56" s="554">
        <v>3.0124448600000022</v>
      </c>
      <c r="H56" s="555">
        <v>-4.3518325105282973E-2</v>
      </c>
      <c r="I56" s="556"/>
      <c r="J56" s="553">
        <v>-69.222444859999996</v>
      </c>
      <c r="K56" s="553">
        <v>-63.125951399999998</v>
      </c>
      <c r="L56" s="554">
        <v>6.0964934599999978</v>
      </c>
      <c r="M56" s="555">
        <v>-8.8071050832283504E-2</v>
      </c>
      <c r="N56" s="556"/>
      <c r="O56" s="554">
        <v>3.0840485999999956</v>
      </c>
    </row>
    <row r="57" spans="1:15" s="521" customFormat="1" ht="15" customHeight="1" x14ac:dyDescent="0.2">
      <c r="A57" s="546"/>
      <c r="B57" s="546"/>
      <c r="C57" s="552" t="s">
        <v>97</v>
      </c>
      <c r="D57" s="552"/>
      <c r="E57" s="553">
        <v>-666.73118103000002</v>
      </c>
      <c r="F57" s="553">
        <v>-673.42100000000005</v>
      </c>
      <c r="G57" s="554">
        <v>-6.689818970000033</v>
      </c>
      <c r="H57" s="555">
        <v>1.0033757472787341E-2</v>
      </c>
      <c r="I57" s="556"/>
      <c r="J57" s="553">
        <v>-666.73118103000002</v>
      </c>
      <c r="K57" s="553">
        <v>-688.01834210999994</v>
      </c>
      <c r="L57" s="554">
        <v>-21.287161079999919</v>
      </c>
      <c r="M57" s="555">
        <v>3.1927651931794143E-2</v>
      </c>
      <c r="N57" s="556"/>
      <c r="O57" s="554">
        <v>-14.597342109999886</v>
      </c>
    </row>
    <row r="58" spans="1:15" s="521" customFormat="1" ht="15" customHeight="1" x14ac:dyDescent="0.2">
      <c r="A58" s="546"/>
      <c r="B58" s="546"/>
      <c r="C58" s="552" t="s">
        <v>439</v>
      </c>
      <c r="D58" s="552"/>
      <c r="E58" s="553">
        <v>-200</v>
      </c>
      <c r="F58" s="553">
        <v>-200</v>
      </c>
      <c r="G58" s="554">
        <v>0</v>
      </c>
      <c r="H58" s="555">
        <v>0</v>
      </c>
      <c r="I58" s="556"/>
      <c r="J58" s="553">
        <v>-200</v>
      </c>
      <c r="K58" s="553">
        <v>-200</v>
      </c>
      <c r="L58" s="554">
        <v>0</v>
      </c>
      <c r="M58" s="555">
        <v>0</v>
      </c>
      <c r="N58" s="556"/>
      <c r="O58" s="554">
        <v>0</v>
      </c>
    </row>
    <row r="59" spans="1:15" s="521" customFormat="1" ht="15" customHeight="1" x14ac:dyDescent="0.2">
      <c r="A59" s="552"/>
      <c r="B59" s="552"/>
      <c r="C59" s="552" t="s">
        <v>136</v>
      </c>
      <c r="D59" s="552"/>
      <c r="E59" s="553">
        <v>-1100</v>
      </c>
      <c r="F59" s="553">
        <v>-1155</v>
      </c>
      <c r="G59" s="554">
        <v>-55</v>
      </c>
      <c r="H59" s="555">
        <v>5.0000000000000044E-2</v>
      </c>
      <c r="I59" s="556"/>
      <c r="J59" s="553">
        <v>-1100</v>
      </c>
      <c r="K59" s="553">
        <v>-1155</v>
      </c>
      <c r="L59" s="554">
        <v>-55</v>
      </c>
      <c r="M59" s="555">
        <v>5.0000000000000044E-2</v>
      </c>
      <c r="N59" s="556"/>
      <c r="O59" s="554">
        <v>0</v>
      </c>
    </row>
    <row r="60" spans="1:15" ht="15" customHeight="1" x14ac:dyDescent="0.2">
      <c r="A60" s="552"/>
      <c r="B60" s="552"/>
      <c r="C60" s="552" t="s">
        <v>440</v>
      </c>
      <c r="D60" s="552"/>
      <c r="E60" s="553">
        <v>0</v>
      </c>
      <c r="F60" s="553">
        <v>-90</v>
      </c>
      <c r="G60" s="554">
        <v>-90</v>
      </c>
      <c r="H60" s="555" t="s">
        <v>146</v>
      </c>
      <c r="I60" s="556"/>
      <c r="J60" s="553">
        <v>0</v>
      </c>
      <c r="K60" s="553">
        <v>-84.89305727</v>
      </c>
      <c r="L60" s="554">
        <v>-84.89305727</v>
      </c>
      <c r="M60" s="555" t="s">
        <v>146</v>
      </c>
      <c r="N60" s="556"/>
      <c r="O60" s="554">
        <v>5.1069427300000001</v>
      </c>
    </row>
    <row r="61" spans="1:15" ht="15" customHeight="1" x14ac:dyDescent="0.2">
      <c r="B61" s="541" t="s">
        <v>441</v>
      </c>
      <c r="C61" s="541"/>
      <c r="D61" s="541"/>
      <c r="E61" s="543">
        <v>-4955.286616039999</v>
      </c>
      <c r="F61" s="543">
        <v>-5185.8249999999998</v>
      </c>
      <c r="G61" s="544">
        <v>-230.53838396000083</v>
      </c>
      <c r="H61" s="564">
        <v>4.6523723413648854E-2</v>
      </c>
      <c r="I61" s="551"/>
      <c r="J61" s="543">
        <v>-4955.2866160399999</v>
      </c>
      <c r="K61" s="543">
        <v>-5188.3210696299993</v>
      </c>
      <c r="L61" s="544">
        <v>-233.03445358999943</v>
      </c>
      <c r="M61" s="564">
        <v>4.7027441931548175E-2</v>
      </c>
      <c r="N61" s="551"/>
      <c r="O61" s="544">
        <v>-2.4960696299995107</v>
      </c>
    </row>
    <row r="62" spans="1:15" ht="15" customHeight="1" x14ac:dyDescent="0.2">
      <c r="A62" s="552"/>
      <c r="B62" s="552"/>
      <c r="C62" s="552" t="s">
        <v>442</v>
      </c>
      <c r="D62" s="552"/>
      <c r="E62" s="553">
        <v>-1992.222215</v>
      </c>
      <c r="F62" s="553">
        <v>-2150</v>
      </c>
      <c r="G62" s="554">
        <v>-157.77778499999999</v>
      </c>
      <c r="H62" s="555">
        <v>7.9196880655203472E-2</v>
      </c>
      <c r="I62" s="556"/>
      <c r="J62" s="553">
        <v>-1992.2222149999998</v>
      </c>
      <c r="K62" s="553">
        <v>-2088.8069377699999</v>
      </c>
      <c r="L62" s="554">
        <v>-96.584722770000099</v>
      </c>
      <c r="M62" s="555">
        <v>4.8480898387130988E-2</v>
      </c>
      <c r="N62" s="556"/>
      <c r="O62" s="554">
        <v>61.193062230000123</v>
      </c>
    </row>
    <row r="63" spans="1:15" ht="15" customHeight="1" x14ac:dyDescent="0.2">
      <c r="A63" s="552"/>
      <c r="B63" s="552"/>
      <c r="C63" s="552" t="s">
        <v>443</v>
      </c>
      <c r="D63" s="552"/>
      <c r="E63" s="553">
        <v>-59.148159790000001</v>
      </c>
      <c r="F63" s="553">
        <v>-65</v>
      </c>
      <c r="G63" s="554">
        <v>-5.8518402099999989</v>
      </c>
      <c r="H63" s="555">
        <v>9.8935287771866554E-2</v>
      </c>
      <c r="I63" s="556"/>
      <c r="J63" s="553">
        <v>-59.148159789999994</v>
      </c>
      <c r="K63" s="553">
        <v>-61.822811170000008</v>
      </c>
      <c r="L63" s="554">
        <v>-2.6746513800000145</v>
      </c>
      <c r="M63" s="555">
        <v>4.5219519753380455E-2</v>
      </c>
      <c r="N63" s="556"/>
      <c r="O63" s="554">
        <v>3.1771888299999915</v>
      </c>
    </row>
    <row r="64" spans="1:15" ht="15" customHeight="1" x14ac:dyDescent="0.2">
      <c r="A64" s="552"/>
      <c r="B64" s="552"/>
      <c r="C64" s="552" t="s">
        <v>444</v>
      </c>
      <c r="D64" s="552"/>
      <c r="E64" s="553">
        <v>-1318.89545226</v>
      </c>
      <c r="F64" s="553">
        <v>-1385</v>
      </c>
      <c r="G64" s="554">
        <v>-66.104547740000044</v>
      </c>
      <c r="H64" s="555">
        <v>5.0121143132858759E-2</v>
      </c>
      <c r="I64" s="556"/>
      <c r="J64" s="553">
        <v>-1318.8954522600002</v>
      </c>
      <c r="K64" s="553">
        <v>-1420.4452597</v>
      </c>
      <c r="L64" s="554">
        <v>-101.54980743999977</v>
      </c>
      <c r="M64" s="555">
        <v>7.6996100991923555E-2</v>
      </c>
      <c r="N64" s="556"/>
      <c r="O64" s="554">
        <v>-35.445259699999951</v>
      </c>
    </row>
    <row r="65" spans="1:15" s="521" customFormat="1" ht="15" customHeight="1" x14ac:dyDescent="0.2">
      <c r="A65" s="546"/>
      <c r="B65" s="546"/>
      <c r="C65" s="552" t="s">
        <v>445</v>
      </c>
      <c r="D65" s="552"/>
      <c r="E65" s="553">
        <v>-894.62878898999998</v>
      </c>
      <c r="F65" s="553">
        <v>-895.43299999999999</v>
      </c>
      <c r="G65" s="554">
        <v>-0.80421101000001727</v>
      </c>
      <c r="H65" s="555">
        <v>8.98932629820548E-4</v>
      </c>
      <c r="I65" s="556"/>
      <c r="J65" s="553">
        <v>-894.62878899000009</v>
      </c>
      <c r="K65" s="553">
        <v>-926.85406099000011</v>
      </c>
      <c r="L65" s="554">
        <v>-32.225272000000018</v>
      </c>
      <c r="M65" s="555">
        <v>3.6020830535065995E-2</v>
      </c>
      <c r="N65" s="556"/>
      <c r="O65" s="554">
        <v>-31.421060990000115</v>
      </c>
    </row>
    <row r="66" spans="1:15" s="521" customFormat="1" ht="15" customHeight="1" x14ac:dyDescent="0.2">
      <c r="A66" s="546"/>
      <c r="B66" s="546"/>
      <c r="C66" s="552" t="s">
        <v>446</v>
      </c>
      <c r="D66" s="552"/>
      <c r="E66" s="553">
        <v>-690.39200000000005</v>
      </c>
      <c r="F66" s="553">
        <v>-690.39200000000005</v>
      </c>
      <c r="G66" s="554">
        <v>0</v>
      </c>
      <c r="H66" s="555">
        <v>0</v>
      </c>
      <c r="I66" s="556"/>
      <c r="J66" s="553">
        <v>-690.39199999999994</v>
      </c>
      <c r="K66" s="553">
        <v>-690.39199999999994</v>
      </c>
      <c r="L66" s="554">
        <v>0</v>
      </c>
      <c r="M66" s="555">
        <v>0</v>
      </c>
      <c r="N66" s="556"/>
      <c r="O66" s="554">
        <v>0</v>
      </c>
    </row>
    <row r="67" spans="1:15" ht="15" customHeight="1" x14ac:dyDescent="0.2">
      <c r="B67" s="541" t="s">
        <v>447</v>
      </c>
      <c r="C67" s="541"/>
      <c r="D67" s="541"/>
      <c r="E67" s="543">
        <v>-2936.5870454599999</v>
      </c>
      <c r="F67" s="543">
        <v>-3200</v>
      </c>
      <c r="G67" s="544">
        <v>-263.4129545400001</v>
      </c>
      <c r="H67" s="564">
        <v>8.970037341383752E-2</v>
      </c>
      <c r="I67" s="551"/>
      <c r="J67" s="543">
        <v>-2936.5870454599999</v>
      </c>
      <c r="K67" s="543">
        <v>-3150.8014011499999</v>
      </c>
      <c r="L67" s="544">
        <v>-214.21435569000005</v>
      </c>
      <c r="M67" s="564">
        <v>7.2946707308124248E-2</v>
      </c>
      <c r="N67" s="551"/>
      <c r="O67" s="544">
        <v>49.198598850000053</v>
      </c>
    </row>
    <row r="68" spans="1:15" ht="15" customHeight="1" x14ac:dyDescent="0.2">
      <c r="A68" s="552"/>
      <c r="B68" s="552"/>
      <c r="C68" s="552" t="s">
        <v>448</v>
      </c>
      <c r="D68" s="552"/>
      <c r="E68" s="553">
        <v>-2936.5870454599999</v>
      </c>
      <c r="F68" s="553">
        <v>-3200</v>
      </c>
      <c r="G68" s="554">
        <v>-263.4129545400001</v>
      </c>
      <c r="H68" s="555">
        <v>8.970037341383752E-2</v>
      </c>
      <c r="I68" s="556"/>
      <c r="J68" s="553">
        <v>-2936.5870454599999</v>
      </c>
      <c r="K68" s="553">
        <v>-3150.8014011499999</v>
      </c>
      <c r="L68" s="554">
        <v>-214.21435569000005</v>
      </c>
      <c r="M68" s="555">
        <v>7.2946707308124248E-2</v>
      </c>
      <c r="N68" s="556"/>
      <c r="O68" s="554">
        <v>49.198598850000053</v>
      </c>
    </row>
    <row r="69" spans="1:15" ht="15" customHeight="1" x14ac:dyDescent="0.2">
      <c r="B69" s="541" t="s">
        <v>181</v>
      </c>
      <c r="C69" s="541"/>
      <c r="D69" s="541"/>
      <c r="E69" s="543">
        <v>-80.8</v>
      </c>
      <c r="F69" s="543">
        <v>-76</v>
      </c>
      <c r="G69" s="544">
        <v>4.7999999999999972</v>
      </c>
      <c r="H69" s="564">
        <v>-5.9405940594059348E-2</v>
      </c>
      <c r="I69" s="551"/>
      <c r="J69" s="543">
        <v>-80.8</v>
      </c>
      <c r="K69" s="543">
        <v>-87.239974840000002</v>
      </c>
      <c r="L69" s="544">
        <v>-6.439974840000005</v>
      </c>
      <c r="M69" s="564">
        <v>7.9702658910891122E-2</v>
      </c>
      <c r="N69" s="551"/>
      <c r="O69" s="544">
        <v>-11.239974840000002</v>
      </c>
    </row>
    <row r="70" spans="1:15" ht="15" customHeight="1" x14ac:dyDescent="0.2">
      <c r="A70" s="552"/>
      <c r="B70" s="552"/>
      <c r="C70" s="552" t="s">
        <v>449</v>
      </c>
      <c r="D70" s="552"/>
      <c r="E70" s="553">
        <v>-80.8</v>
      </c>
      <c r="F70" s="553">
        <v>-76</v>
      </c>
      <c r="G70" s="554">
        <v>4.7999999999999972</v>
      </c>
      <c r="H70" s="555">
        <v>-5.9405940594059348E-2</v>
      </c>
      <c r="I70" s="556"/>
      <c r="J70" s="553">
        <v>-80.8</v>
      </c>
      <c r="K70" s="553">
        <v>-87.239974840000002</v>
      </c>
      <c r="L70" s="554">
        <v>-6.439974840000005</v>
      </c>
      <c r="M70" s="555">
        <v>7.9702658910891122E-2</v>
      </c>
      <c r="N70" s="556"/>
      <c r="O70" s="554">
        <v>-11.239974840000002</v>
      </c>
    </row>
    <row r="71" spans="1:15" s="574" customFormat="1" ht="15" customHeight="1" x14ac:dyDescent="0.2">
      <c r="A71" s="567" t="s">
        <v>450</v>
      </c>
      <c r="B71" s="567"/>
      <c r="C71" s="567"/>
      <c r="D71" s="567"/>
      <c r="E71" s="569">
        <v>70016.500276899998</v>
      </c>
      <c r="F71" s="569">
        <v>71762.403999999995</v>
      </c>
      <c r="G71" s="570">
        <v>1745.9037230999966</v>
      </c>
      <c r="H71" s="571">
        <v>2.4935603981851795E-2</v>
      </c>
      <c r="I71" s="572"/>
      <c r="J71" s="569">
        <v>70016.500276899998</v>
      </c>
      <c r="K71" s="569">
        <v>73764.755421660026</v>
      </c>
      <c r="L71" s="570">
        <v>3748.2551447600272</v>
      </c>
      <c r="M71" s="571">
        <v>5.353388315520613E-2</v>
      </c>
      <c r="N71" s="572"/>
      <c r="O71" s="570">
        <v>2002.3514216600306</v>
      </c>
    </row>
    <row r="72" spans="1:15" ht="15" customHeight="1" x14ac:dyDescent="0.2">
      <c r="A72" s="620" t="s">
        <v>147</v>
      </c>
      <c r="B72" s="519"/>
      <c r="C72" s="519"/>
    </row>
  </sheetData>
  <pageMargins left="0.31496062992125984" right="0.31496062992125984" top="0.59055118110236227" bottom="0.19685039370078741" header="0.31496062992125984" footer="0.11811023622047245"/>
  <pageSetup paperSize="9" scale="69" orientation="portrait" r:id="rId1"/>
  <customProperties>
    <customPr name="_pios_id" r:id="rId2"/>
  </customPropertie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427C7-D89C-4FE1-A462-51B76BE796D1}">
  <sheetPr codeName="Tabelle59">
    <pageSetUpPr fitToPage="1"/>
  </sheetPr>
  <dimension ref="A1:L350"/>
  <sheetViews>
    <sheetView showGridLines="0" workbookViewId="0"/>
  </sheetViews>
  <sheetFormatPr baseColWidth="10" defaultColWidth="10" defaultRowHeight="12.75" x14ac:dyDescent="0.2"/>
  <cols>
    <col min="1" max="2" width="1.875" style="263" customWidth="1"/>
    <col min="3" max="3" width="42.5" style="263" customWidth="1"/>
    <col min="4" max="7" width="8.375" style="263" customWidth="1"/>
    <col min="8" max="8" width="1.875" style="263" customWidth="1"/>
    <col min="9" max="10" width="8.375" style="353" customWidth="1"/>
    <col min="11" max="12" width="8.375" style="263" customWidth="1"/>
    <col min="13" max="16384" width="10" style="622"/>
  </cols>
  <sheetData>
    <row r="1" spans="1:12" s="625" customFormat="1" ht="15" customHeight="1" x14ac:dyDescent="0.25">
      <c r="A1" s="287" t="s">
        <v>841</v>
      </c>
      <c r="B1" s="287"/>
      <c r="C1" s="287"/>
      <c r="D1" s="287"/>
      <c r="E1" s="287"/>
      <c r="F1" s="287"/>
      <c r="G1" s="287"/>
      <c r="H1" s="287"/>
      <c r="I1" s="630"/>
      <c r="J1" s="630"/>
      <c r="K1" s="287"/>
      <c r="L1" s="287"/>
    </row>
    <row r="2" spans="1:12" s="623" customFormat="1" ht="15" customHeight="1" x14ac:dyDescent="0.2">
      <c r="A2" s="310"/>
      <c r="B2" s="311"/>
      <c r="C2" s="311"/>
      <c r="D2" s="267" t="s">
        <v>2</v>
      </c>
      <c r="E2" s="267"/>
      <c r="F2" s="267"/>
      <c r="G2" s="267"/>
      <c r="H2" s="277"/>
      <c r="I2" s="269" t="s">
        <v>1</v>
      </c>
      <c r="J2" s="269"/>
      <c r="K2" s="269"/>
      <c r="L2" s="269"/>
    </row>
    <row r="3" spans="1:12" s="623" customFormat="1" ht="15" customHeight="1" x14ac:dyDescent="0.2">
      <c r="A3" s="271" t="s">
        <v>27</v>
      </c>
      <c r="B3" s="313"/>
      <c r="C3" s="313"/>
      <c r="D3" s="273" t="s">
        <v>83</v>
      </c>
      <c r="E3" s="278" t="s">
        <v>30</v>
      </c>
      <c r="F3" s="275" t="s">
        <v>28</v>
      </c>
      <c r="G3" s="275"/>
      <c r="H3" s="276"/>
      <c r="I3" s="273" t="s">
        <v>83</v>
      </c>
      <c r="J3" s="278" t="s">
        <v>30</v>
      </c>
      <c r="K3" s="279" t="s">
        <v>28</v>
      </c>
      <c r="L3" s="279"/>
    </row>
    <row r="4" spans="1:12" s="624" customFormat="1" ht="15" customHeight="1" x14ac:dyDescent="0.25">
      <c r="A4" s="313"/>
      <c r="B4" s="313"/>
      <c r="C4" s="313"/>
      <c r="D4" s="427">
        <v>2025</v>
      </c>
      <c r="E4" s="427">
        <v>2025</v>
      </c>
      <c r="F4" s="428" t="s">
        <v>32</v>
      </c>
      <c r="G4" s="428" t="s">
        <v>33</v>
      </c>
      <c r="H4" s="274"/>
      <c r="I4" s="427">
        <v>2025</v>
      </c>
      <c r="J4" s="427">
        <v>2025</v>
      </c>
      <c r="K4" s="428" t="s">
        <v>32</v>
      </c>
      <c r="L4" s="428" t="s">
        <v>33</v>
      </c>
    </row>
    <row r="5" spans="1:12" s="624" customFormat="1" ht="15" customHeight="1" x14ac:dyDescent="0.25">
      <c r="A5" s="429" t="s">
        <v>489</v>
      </c>
      <c r="B5" s="429"/>
      <c r="C5" s="430"/>
      <c r="D5" s="431">
        <v>12.740000000000002</v>
      </c>
      <c r="E5" s="431">
        <v>12.696330429999996</v>
      </c>
      <c r="F5" s="432">
        <v>-4.366957000000582E-2</v>
      </c>
      <c r="G5" s="433">
        <v>-3.4277527472531544E-3</v>
      </c>
      <c r="H5" s="431"/>
      <c r="I5" s="431">
        <v>2.5000000000000005E-2</v>
      </c>
      <c r="J5" s="431">
        <v>1.2279779999999999E-2</v>
      </c>
      <c r="K5" s="432">
        <v>-1.2720220000000006E-2</v>
      </c>
      <c r="L5" s="433" t="s">
        <v>146</v>
      </c>
    </row>
    <row r="6" spans="1:12" s="625" customFormat="1" ht="15" customHeight="1" x14ac:dyDescent="0.25">
      <c r="A6" s="616" t="s">
        <v>511</v>
      </c>
      <c r="B6" s="282"/>
      <c r="C6" s="282"/>
      <c r="D6" s="487">
        <v>12.740000000000002</v>
      </c>
      <c r="E6" s="487">
        <v>12.696330429999996</v>
      </c>
      <c r="F6" s="617">
        <v>-4.366957000000582E-2</v>
      </c>
      <c r="G6" s="618">
        <v>-3.4277527472531544E-3</v>
      </c>
      <c r="H6" s="501"/>
      <c r="I6" s="487">
        <v>2.5000000000000005E-2</v>
      </c>
      <c r="J6" s="487">
        <v>1.2279779999999999E-2</v>
      </c>
      <c r="K6" s="617">
        <v>-1.2720220000000006E-2</v>
      </c>
      <c r="L6" s="618" t="s">
        <v>146</v>
      </c>
    </row>
    <row r="7" spans="1:12" s="625" customFormat="1" ht="15" customHeight="1" x14ac:dyDescent="0.25">
      <c r="A7" s="289" t="s">
        <v>512</v>
      </c>
      <c r="B7" s="287"/>
      <c r="C7" s="287"/>
      <c r="D7" s="86">
        <v>12.740000000000002</v>
      </c>
      <c r="E7" s="86">
        <v>12.696330429999996</v>
      </c>
      <c r="F7" s="317">
        <v>-4.366957000000582E-2</v>
      </c>
      <c r="G7" s="318">
        <v>-3.4277527472531544E-3</v>
      </c>
      <c r="H7" s="319"/>
      <c r="I7" s="86">
        <v>2.5000000000000005E-2</v>
      </c>
      <c r="J7" s="86">
        <v>1.2279779999999999E-2</v>
      </c>
      <c r="K7" s="317">
        <v>-1.2720220000000006E-2</v>
      </c>
      <c r="L7" s="318" t="s">
        <v>146</v>
      </c>
    </row>
    <row r="8" spans="1:12" s="624" customFormat="1" ht="15" customHeight="1" x14ac:dyDescent="0.25">
      <c r="A8" s="429" t="s">
        <v>490</v>
      </c>
      <c r="B8" s="429"/>
      <c r="C8" s="430"/>
      <c r="D8" s="431">
        <v>284.81200000000013</v>
      </c>
      <c r="E8" s="431">
        <v>259.85252034999985</v>
      </c>
      <c r="F8" s="432">
        <v>-24.959479650000276</v>
      </c>
      <c r="G8" s="433">
        <v>-8.7634929883573243E-2</v>
      </c>
      <c r="H8" s="431"/>
      <c r="I8" s="431">
        <v>2.3009999999999997</v>
      </c>
      <c r="J8" s="431">
        <v>2.282332600000001</v>
      </c>
      <c r="K8" s="432">
        <v>-1.8667399999998668E-2</v>
      </c>
      <c r="L8" s="433">
        <v>-8.1127335940889278E-3</v>
      </c>
    </row>
    <row r="9" spans="1:12" s="625" customFormat="1" ht="15" customHeight="1" x14ac:dyDescent="0.25">
      <c r="A9" s="616" t="s">
        <v>513</v>
      </c>
      <c r="B9" s="282"/>
      <c r="C9" s="282"/>
      <c r="D9" s="487">
        <v>284.81200000000013</v>
      </c>
      <c r="E9" s="487">
        <v>259.85252034999985</v>
      </c>
      <c r="F9" s="617">
        <v>-24.959479650000276</v>
      </c>
      <c r="G9" s="618">
        <v>-8.7634929883573243E-2</v>
      </c>
      <c r="H9" s="501"/>
      <c r="I9" s="487">
        <v>2.3009999999999997</v>
      </c>
      <c r="J9" s="487">
        <v>2.282332600000001</v>
      </c>
      <c r="K9" s="617">
        <v>-1.8667399999998668E-2</v>
      </c>
      <c r="L9" s="618">
        <v>-8.1127335940889278E-3</v>
      </c>
    </row>
    <row r="10" spans="1:12" s="625" customFormat="1" ht="15" customHeight="1" x14ac:dyDescent="0.25">
      <c r="A10" s="289" t="s">
        <v>514</v>
      </c>
      <c r="B10" s="287"/>
      <c r="C10" s="287"/>
      <c r="D10" s="86">
        <v>62.933000000000007</v>
      </c>
      <c r="E10" s="86">
        <v>58.658379500000038</v>
      </c>
      <c r="F10" s="317">
        <v>-4.2746204999999691</v>
      </c>
      <c r="G10" s="318">
        <v>-6.7923354996583196E-2</v>
      </c>
      <c r="H10" s="319"/>
      <c r="I10" s="86">
        <v>1.2859999999999998</v>
      </c>
      <c r="J10" s="86">
        <v>0.88941407999999944</v>
      </c>
      <c r="K10" s="317">
        <v>-0.39658592000000037</v>
      </c>
      <c r="L10" s="318">
        <v>-0.30838718506998475</v>
      </c>
    </row>
    <row r="11" spans="1:12" s="625" customFormat="1" ht="15" customHeight="1" x14ac:dyDescent="0.25">
      <c r="A11" s="289" t="s">
        <v>515</v>
      </c>
      <c r="B11" s="287"/>
      <c r="C11" s="287"/>
      <c r="D11" s="86">
        <v>8.3569999999999993</v>
      </c>
      <c r="E11" s="86">
        <v>7.9256403000000004</v>
      </c>
      <c r="F11" s="317">
        <v>-0.4313596999999989</v>
      </c>
      <c r="G11" s="318">
        <v>-5.1616572932870475E-2</v>
      </c>
      <c r="H11" s="319"/>
      <c r="I11" s="86">
        <v>0.17600000000000002</v>
      </c>
      <c r="J11" s="86">
        <v>0.11117617</v>
      </c>
      <c r="K11" s="317">
        <v>-6.4823830000000013E-2</v>
      </c>
      <c r="L11" s="318">
        <v>-0.36831721590909094</v>
      </c>
    </row>
    <row r="12" spans="1:12" s="625" customFormat="1" ht="15" customHeight="1" x14ac:dyDescent="0.25">
      <c r="A12" s="289" t="s">
        <v>516</v>
      </c>
      <c r="B12" s="287"/>
      <c r="C12" s="287"/>
      <c r="D12" s="86">
        <v>32.473000000000006</v>
      </c>
      <c r="E12" s="86">
        <v>31.218225850000014</v>
      </c>
      <c r="F12" s="317">
        <v>-1.2547741499999923</v>
      </c>
      <c r="G12" s="318">
        <v>-3.8640536753610455E-2</v>
      </c>
      <c r="H12" s="319"/>
      <c r="I12" s="86">
        <v>2.9000000000000001E-2</v>
      </c>
      <c r="J12" s="86">
        <v>4.4430499999999998E-2</v>
      </c>
      <c r="K12" s="317">
        <v>1.5430499999999996E-2</v>
      </c>
      <c r="L12" s="318" t="s">
        <v>146</v>
      </c>
    </row>
    <row r="13" spans="1:12" s="625" customFormat="1" ht="15" customHeight="1" x14ac:dyDescent="0.25">
      <c r="A13" s="289" t="s">
        <v>517</v>
      </c>
      <c r="B13" s="287"/>
      <c r="C13" s="287"/>
      <c r="D13" s="86">
        <v>165.97300000000001</v>
      </c>
      <c r="E13" s="86">
        <v>150.65408291999981</v>
      </c>
      <c r="F13" s="317">
        <v>-15.318917080000205</v>
      </c>
      <c r="G13" s="318">
        <v>-9.2297645279655116E-2</v>
      </c>
      <c r="H13" s="319"/>
      <c r="I13" s="86">
        <v>0.80999999999999994</v>
      </c>
      <c r="J13" s="86">
        <v>1.23731185</v>
      </c>
      <c r="K13" s="317">
        <v>0.42731185000000005</v>
      </c>
      <c r="L13" s="318">
        <v>0.52754549382716065</v>
      </c>
    </row>
    <row r="14" spans="1:12" s="625" customFormat="1" ht="15" customHeight="1" x14ac:dyDescent="0.25">
      <c r="A14" s="289" t="s">
        <v>518</v>
      </c>
      <c r="B14" s="287"/>
      <c r="C14" s="287"/>
      <c r="D14" s="86">
        <v>13.975999999999997</v>
      </c>
      <c r="E14" s="86">
        <v>10.71828</v>
      </c>
      <c r="F14" s="317">
        <v>-3.2577199999999973</v>
      </c>
      <c r="G14" s="318">
        <v>-0.23309387521465352</v>
      </c>
      <c r="H14" s="319"/>
      <c r="I14" s="86"/>
      <c r="J14" s="86"/>
      <c r="K14" s="317">
        <v>0</v>
      </c>
      <c r="L14" s="318" t="s">
        <v>146</v>
      </c>
    </row>
    <row r="15" spans="1:12" s="625" customFormat="1" ht="15" customHeight="1" x14ac:dyDescent="0.25">
      <c r="A15" s="289" t="s">
        <v>519</v>
      </c>
      <c r="B15" s="287"/>
      <c r="C15" s="287"/>
      <c r="D15" s="86">
        <v>1.099999999999999</v>
      </c>
      <c r="E15" s="86">
        <v>0.67791178000000007</v>
      </c>
      <c r="F15" s="317">
        <v>-0.4220882199999989</v>
      </c>
      <c r="G15" s="318">
        <v>-0.38371656363636297</v>
      </c>
      <c r="H15" s="319"/>
      <c r="I15" s="86"/>
      <c r="J15" s="86"/>
      <c r="K15" s="317">
        <v>0</v>
      </c>
      <c r="L15" s="318" t="s">
        <v>146</v>
      </c>
    </row>
    <row r="16" spans="1:12" s="624" customFormat="1" ht="15" customHeight="1" x14ac:dyDescent="0.25">
      <c r="A16" s="429" t="s">
        <v>491</v>
      </c>
      <c r="B16" s="429"/>
      <c r="C16" s="430"/>
      <c r="D16" s="431">
        <v>20.710000000000004</v>
      </c>
      <c r="E16" s="431">
        <v>20.244771220000011</v>
      </c>
      <c r="F16" s="432">
        <v>-0.46522877999999324</v>
      </c>
      <c r="G16" s="433">
        <v>-2.246396813133722E-2</v>
      </c>
      <c r="H16" s="431"/>
      <c r="I16" s="431">
        <v>8.5999999999999993E-2</v>
      </c>
      <c r="J16" s="431">
        <v>0.16472691000000003</v>
      </c>
      <c r="K16" s="432">
        <v>7.8726910000000039E-2</v>
      </c>
      <c r="L16" s="433">
        <v>0.91542918604651224</v>
      </c>
    </row>
    <row r="17" spans="1:12" s="625" customFormat="1" ht="15" customHeight="1" x14ac:dyDescent="0.25">
      <c r="A17" s="616" t="s">
        <v>520</v>
      </c>
      <c r="B17" s="282"/>
      <c r="C17" s="282"/>
      <c r="D17" s="487">
        <v>20.710000000000004</v>
      </c>
      <c r="E17" s="487">
        <v>20.244771220000011</v>
      </c>
      <c r="F17" s="617">
        <v>-0.46522877999999324</v>
      </c>
      <c r="G17" s="618">
        <v>-2.246396813133722E-2</v>
      </c>
      <c r="H17" s="501"/>
      <c r="I17" s="487">
        <v>8.5999999999999993E-2</v>
      </c>
      <c r="J17" s="487">
        <v>0.16472691000000003</v>
      </c>
      <c r="K17" s="617">
        <v>7.8726910000000039E-2</v>
      </c>
      <c r="L17" s="618">
        <v>0.91542918604651224</v>
      </c>
    </row>
    <row r="18" spans="1:12" s="625" customFormat="1" ht="15" customHeight="1" x14ac:dyDescent="0.25">
      <c r="A18" s="289" t="s">
        <v>521</v>
      </c>
      <c r="B18" s="287"/>
      <c r="C18" s="287"/>
      <c r="D18" s="86">
        <v>20.710000000000004</v>
      </c>
      <c r="E18" s="86">
        <v>20.244771220000011</v>
      </c>
      <c r="F18" s="317">
        <v>-0.46522877999999324</v>
      </c>
      <c r="G18" s="318">
        <v>-2.246396813133722E-2</v>
      </c>
      <c r="H18" s="319"/>
      <c r="I18" s="86">
        <v>8.5999999999999993E-2</v>
      </c>
      <c r="J18" s="86">
        <v>0.16472691000000003</v>
      </c>
      <c r="K18" s="317">
        <v>7.8726910000000039E-2</v>
      </c>
      <c r="L18" s="318">
        <v>0.91542918604651224</v>
      </c>
    </row>
    <row r="19" spans="1:12" s="624" customFormat="1" ht="15" customHeight="1" x14ac:dyDescent="0.25">
      <c r="A19" s="429" t="s">
        <v>492</v>
      </c>
      <c r="B19" s="429"/>
      <c r="C19" s="430"/>
      <c r="D19" s="431">
        <v>27.618000000000006</v>
      </c>
      <c r="E19" s="431">
        <v>25.831816829999998</v>
      </c>
      <c r="F19" s="432">
        <v>-1.7861831700000081</v>
      </c>
      <c r="G19" s="433">
        <v>-6.4674602433196005E-2</v>
      </c>
      <c r="H19" s="431"/>
      <c r="I19" s="431">
        <v>5.0000000000000001E-3</v>
      </c>
      <c r="J19" s="431">
        <v>1.0258000000000003E-2</v>
      </c>
      <c r="K19" s="432">
        <v>5.2580000000000031E-3</v>
      </c>
      <c r="L19" s="433" t="s">
        <v>146</v>
      </c>
    </row>
    <row r="20" spans="1:12" s="625" customFormat="1" ht="15" customHeight="1" x14ac:dyDescent="0.25">
      <c r="A20" s="616" t="s">
        <v>522</v>
      </c>
      <c r="B20" s="282"/>
      <c r="C20" s="282"/>
      <c r="D20" s="487">
        <v>27.618000000000006</v>
      </c>
      <c r="E20" s="487">
        <v>25.831816829999998</v>
      </c>
      <c r="F20" s="617">
        <v>-1.7861831700000081</v>
      </c>
      <c r="G20" s="618">
        <v>-6.4674602433196005E-2</v>
      </c>
      <c r="H20" s="501"/>
      <c r="I20" s="487">
        <v>5.0000000000000001E-3</v>
      </c>
      <c r="J20" s="487">
        <v>1.0258000000000003E-2</v>
      </c>
      <c r="K20" s="617">
        <v>5.2580000000000031E-3</v>
      </c>
      <c r="L20" s="618" t="s">
        <v>146</v>
      </c>
    </row>
    <row r="21" spans="1:12" s="625" customFormat="1" ht="15" customHeight="1" x14ac:dyDescent="0.25">
      <c r="A21" s="289" t="s">
        <v>523</v>
      </c>
      <c r="B21" s="287"/>
      <c r="C21" s="287"/>
      <c r="D21" s="86">
        <v>27.618000000000006</v>
      </c>
      <c r="E21" s="86">
        <v>25.831816829999998</v>
      </c>
      <c r="F21" s="317">
        <v>-1.7861831700000081</v>
      </c>
      <c r="G21" s="318">
        <v>-6.4674602433196005E-2</v>
      </c>
      <c r="H21" s="319"/>
      <c r="I21" s="86">
        <v>5.0000000000000001E-3</v>
      </c>
      <c r="J21" s="86">
        <v>1.0258000000000003E-2</v>
      </c>
      <c r="K21" s="317">
        <v>5.2580000000000031E-3</v>
      </c>
      <c r="L21" s="318" t="s">
        <v>146</v>
      </c>
    </row>
    <row r="22" spans="1:12" s="624" customFormat="1" ht="15" customHeight="1" x14ac:dyDescent="0.25">
      <c r="A22" s="429" t="s">
        <v>493</v>
      </c>
      <c r="B22" s="429"/>
      <c r="C22" s="430"/>
      <c r="D22" s="431">
        <v>15.739999999999995</v>
      </c>
      <c r="E22" s="431">
        <v>16.113669759999997</v>
      </c>
      <c r="F22" s="432">
        <v>0.37366976000000207</v>
      </c>
      <c r="G22" s="433">
        <v>2.3740137229987468E-2</v>
      </c>
      <c r="H22" s="431"/>
      <c r="I22" s="431">
        <v>0.12000000000000001</v>
      </c>
      <c r="J22" s="431">
        <v>0.14265686999999996</v>
      </c>
      <c r="K22" s="432">
        <v>2.2656869999999954E-2</v>
      </c>
      <c r="L22" s="433">
        <v>0.18880724999999954</v>
      </c>
    </row>
    <row r="23" spans="1:12" s="625" customFormat="1" ht="15" customHeight="1" x14ac:dyDescent="0.25">
      <c r="A23" s="616" t="s">
        <v>524</v>
      </c>
      <c r="B23" s="282"/>
      <c r="C23" s="282"/>
      <c r="D23" s="487">
        <v>15.739999999999995</v>
      </c>
      <c r="E23" s="487">
        <v>16.113669759999997</v>
      </c>
      <c r="F23" s="617">
        <v>0.37366976000000207</v>
      </c>
      <c r="G23" s="618">
        <v>2.3740137229987468E-2</v>
      </c>
      <c r="H23" s="501"/>
      <c r="I23" s="487">
        <v>0.12000000000000001</v>
      </c>
      <c r="J23" s="487">
        <v>0.14265686999999996</v>
      </c>
      <c r="K23" s="617">
        <v>2.2656869999999954E-2</v>
      </c>
      <c r="L23" s="618">
        <v>0.18880724999999954</v>
      </c>
    </row>
    <row r="24" spans="1:12" s="625" customFormat="1" ht="15" customHeight="1" x14ac:dyDescent="0.25">
      <c r="A24" s="289" t="s">
        <v>525</v>
      </c>
      <c r="B24" s="287"/>
      <c r="C24" s="287"/>
      <c r="D24" s="86">
        <v>15.739999999999995</v>
      </c>
      <c r="E24" s="86">
        <v>16.113669759999997</v>
      </c>
      <c r="F24" s="317">
        <v>0.37366976000000207</v>
      </c>
      <c r="G24" s="318">
        <v>2.3740137229987468E-2</v>
      </c>
      <c r="H24" s="319"/>
      <c r="I24" s="86">
        <v>0.12000000000000001</v>
      </c>
      <c r="J24" s="86">
        <v>0.14265686999999996</v>
      </c>
      <c r="K24" s="317">
        <v>2.2656869999999954E-2</v>
      </c>
      <c r="L24" s="318">
        <v>0.18880724999999954</v>
      </c>
    </row>
    <row r="25" spans="1:12" s="624" customFormat="1" ht="15" customHeight="1" x14ac:dyDescent="0.25">
      <c r="A25" s="429" t="s">
        <v>494</v>
      </c>
      <c r="B25" s="429"/>
      <c r="C25" s="430"/>
      <c r="D25" s="431">
        <v>48.595999999999989</v>
      </c>
      <c r="E25" s="431">
        <v>46.831164470000012</v>
      </c>
      <c r="F25" s="432">
        <v>-1.7648355299999778</v>
      </c>
      <c r="G25" s="433">
        <v>-3.6316477282080428E-2</v>
      </c>
      <c r="H25" s="431"/>
      <c r="I25" s="431">
        <v>8.5999999999999993E-2</v>
      </c>
      <c r="J25" s="431">
        <v>0.11238938999999998</v>
      </c>
      <c r="K25" s="432">
        <v>2.6389389999999985E-2</v>
      </c>
      <c r="L25" s="433">
        <v>0.3068533720930231</v>
      </c>
    </row>
    <row r="26" spans="1:12" s="625" customFormat="1" ht="15" customHeight="1" x14ac:dyDescent="0.25">
      <c r="A26" s="616" t="s">
        <v>526</v>
      </c>
      <c r="B26" s="282"/>
      <c r="C26" s="282"/>
      <c r="D26" s="487">
        <v>48.595999999999989</v>
      </c>
      <c r="E26" s="487">
        <v>46.831164470000012</v>
      </c>
      <c r="F26" s="617">
        <v>-1.7648355299999778</v>
      </c>
      <c r="G26" s="618">
        <v>-3.6316477282080428E-2</v>
      </c>
      <c r="H26" s="501"/>
      <c r="I26" s="487">
        <v>8.5999999999999993E-2</v>
      </c>
      <c r="J26" s="487">
        <v>0.11238938999999998</v>
      </c>
      <c r="K26" s="617">
        <v>2.6389389999999985E-2</v>
      </c>
      <c r="L26" s="618">
        <v>0.3068533720930231</v>
      </c>
    </row>
    <row r="27" spans="1:12" s="625" customFormat="1" ht="15" customHeight="1" x14ac:dyDescent="0.25">
      <c r="A27" s="289" t="s">
        <v>527</v>
      </c>
      <c r="B27" s="287"/>
      <c r="C27" s="287"/>
      <c r="D27" s="86">
        <v>48.595999999999989</v>
      </c>
      <c r="E27" s="86">
        <v>46.831164470000012</v>
      </c>
      <c r="F27" s="317">
        <v>-1.7648355299999778</v>
      </c>
      <c r="G27" s="318">
        <v>-3.6316477282080428E-2</v>
      </c>
      <c r="H27" s="319"/>
      <c r="I27" s="86">
        <v>8.5999999999999993E-2</v>
      </c>
      <c r="J27" s="86">
        <v>0.11238938999999998</v>
      </c>
      <c r="K27" s="317">
        <v>2.6389389999999985E-2</v>
      </c>
      <c r="L27" s="318">
        <v>0.3068533720930231</v>
      </c>
    </row>
    <row r="28" spans="1:12" s="624" customFormat="1" ht="15" customHeight="1" x14ac:dyDescent="0.25">
      <c r="A28" s="429" t="s">
        <v>495</v>
      </c>
      <c r="B28" s="429"/>
      <c r="C28" s="430"/>
      <c r="D28" s="431">
        <v>626.22899999999959</v>
      </c>
      <c r="E28" s="431">
        <v>643.0036924799997</v>
      </c>
      <c r="F28" s="432">
        <v>16.774692480000112</v>
      </c>
      <c r="G28" s="433">
        <v>2.6786834336959942E-2</v>
      </c>
      <c r="H28" s="431"/>
      <c r="I28" s="431">
        <v>5.9320000000000013</v>
      </c>
      <c r="J28" s="431">
        <v>5.4647241499999994</v>
      </c>
      <c r="K28" s="432">
        <v>-0.46727585000000182</v>
      </c>
      <c r="L28" s="433">
        <v>-7.8772058327714389E-2</v>
      </c>
    </row>
    <row r="29" spans="1:12" s="625" customFormat="1" ht="15" customHeight="1" x14ac:dyDescent="0.25">
      <c r="A29" s="616" t="s">
        <v>528</v>
      </c>
      <c r="B29" s="282"/>
      <c r="C29" s="282"/>
      <c r="D29" s="487">
        <v>625.57099999999969</v>
      </c>
      <c r="E29" s="487">
        <v>642.34623645999977</v>
      </c>
      <c r="F29" s="617">
        <v>16.775236460000087</v>
      </c>
      <c r="G29" s="618">
        <v>2.6815879348627281E-2</v>
      </c>
      <c r="H29" s="501"/>
      <c r="I29" s="487">
        <v>5.9320000000000013</v>
      </c>
      <c r="J29" s="487">
        <v>5.4642318299999992</v>
      </c>
      <c r="K29" s="617">
        <v>-0.46776817000000204</v>
      </c>
      <c r="L29" s="618">
        <v>-7.8855052258934966E-2</v>
      </c>
    </row>
    <row r="30" spans="1:12" s="625" customFormat="1" ht="15" customHeight="1" x14ac:dyDescent="0.25">
      <c r="A30" s="289" t="s">
        <v>529</v>
      </c>
      <c r="B30" s="287"/>
      <c r="C30" s="287"/>
      <c r="D30" s="86">
        <v>154.98499999999999</v>
      </c>
      <c r="E30" s="86">
        <v>156.18112289999996</v>
      </c>
      <c r="F30" s="317">
        <v>1.1961228999999776</v>
      </c>
      <c r="G30" s="318">
        <v>7.7176688066584731E-3</v>
      </c>
      <c r="H30" s="319"/>
      <c r="I30" s="86">
        <v>1.4530000000000001</v>
      </c>
      <c r="J30" s="86">
        <v>2.3464082400000001</v>
      </c>
      <c r="K30" s="317">
        <v>0.89340824000000008</v>
      </c>
      <c r="L30" s="318">
        <v>0.61487146593255337</v>
      </c>
    </row>
    <row r="31" spans="1:12" s="625" customFormat="1" ht="15" customHeight="1" x14ac:dyDescent="0.25">
      <c r="A31" s="289" t="s">
        <v>530</v>
      </c>
      <c r="B31" s="287"/>
      <c r="C31" s="287"/>
      <c r="D31" s="86">
        <v>115.30300000000005</v>
      </c>
      <c r="E31" s="86">
        <v>109.53569158999996</v>
      </c>
      <c r="F31" s="317">
        <v>-5.7673084100000978</v>
      </c>
      <c r="G31" s="318">
        <v>-5.001871946089953E-2</v>
      </c>
      <c r="H31" s="319"/>
      <c r="I31" s="86">
        <v>1.5569999999999999</v>
      </c>
      <c r="J31" s="86">
        <v>1.82948994</v>
      </c>
      <c r="K31" s="317">
        <v>0.27248994000000004</v>
      </c>
      <c r="L31" s="318">
        <v>0.17500959537572247</v>
      </c>
    </row>
    <row r="32" spans="1:12" s="625" customFormat="1" ht="15" customHeight="1" x14ac:dyDescent="0.25">
      <c r="A32" s="289" t="s">
        <v>531</v>
      </c>
      <c r="B32" s="287"/>
      <c r="C32" s="287"/>
      <c r="D32" s="86">
        <v>1.56</v>
      </c>
      <c r="E32" s="86">
        <v>0.39392125</v>
      </c>
      <c r="F32" s="317">
        <v>-1.1660787500000001</v>
      </c>
      <c r="G32" s="318">
        <v>-0.7474863782051282</v>
      </c>
      <c r="H32" s="319"/>
      <c r="I32" s="86">
        <v>0.10500000000000001</v>
      </c>
      <c r="J32" s="86">
        <v>5.5469999999999998E-2</v>
      </c>
      <c r="K32" s="317">
        <v>-4.9530000000000012E-2</v>
      </c>
      <c r="L32" s="318">
        <v>-0.47171428571428575</v>
      </c>
    </row>
    <row r="33" spans="1:12" s="625" customFormat="1" ht="15" customHeight="1" x14ac:dyDescent="0.25">
      <c r="A33" s="289" t="s">
        <v>532</v>
      </c>
      <c r="B33" s="287"/>
      <c r="C33" s="287"/>
      <c r="D33" s="86">
        <v>131.92400000000006</v>
      </c>
      <c r="E33" s="86">
        <v>129.90878084999997</v>
      </c>
      <c r="F33" s="317">
        <v>-2.0152191500000924</v>
      </c>
      <c r="G33" s="318">
        <v>-1.5275606788757834E-2</v>
      </c>
      <c r="H33" s="319"/>
      <c r="I33" s="86">
        <v>0.47699999999999998</v>
      </c>
      <c r="J33" s="86">
        <v>0.4413871199999998</v>
      </c>
      <c r="K33" s="317">
        <v>-3.561288000000018E-2</v>
      </c>
      <c r="L33" s="318">
        <v>-7.4660125786163878E-2</v>
      </c>
    </row>
    <row r="34" spans="1:12" s="625" customFormat="1" ht="15" customHeight="1" x14ac:dyDescent="0.25">
      <c r="A34" s="289" t="s">
        <v>533</v>
      </c>
      <c r="B34" s="287"/>
      <c r="C34" s="287"/>
      <c r="D34" s="86">
        <v>64</v>
      </c>
      <c r="E34" s="86">
        <v>69.768792999999988</v>
      </c>
      <c r="F34" s="317">
        <v>5.7687929999999881</v>
      </c>
      <c r="G34" s="318">
        <v>9.0137390624999814E-2</v>
      </c>
      <c r="H34" s="319"/>
      <c r="I34" s="86">
        <v>5.6000000000000001E-2</v>
      </c>
      <c r="J34" s="86">
        <v>4.1474449999999996E-2</v>
      </c>
      <c r="K34" s="317">
        <v>-1.4525550000000005E-2</v>
      </c>
      <c r="L34" s="318" t="s">
        <v>146</v>
      </c>
    </row>
    <row r="35" spans="1:12" s="625" customFormat="1" ht="15" customHeight="1" x14ac:dyDescent="0.25">
      <c r="A35" s="289" t="s">
        <v>534</v>
      </c>
      <c r="B35" s="287"/>
      <c r="C35" s="287"/>
      <c r="D35" s="86">
        <v>77.965999999999994</v>
      </c>
      <c r="E35" s="86">
        <v>85.41352087000007</v>
      </c>
      <c r="F35" s="317">
        <v>7.4475208700000763</v>
      </c>
      <c r="G35" s="318">
        <v>9.5522674883924852E-2</v>
      </c>
      <c r="H35" s="319"/>
      <c r="I35" s="86">
        <v>2.2839999999999998</v>
      </c>
      <c r="J35" s="86">
        <v>0.73799121999999995</v>
      </c>
      <c r="K35" s="317">
        <v>-1.5460087799999997</v>
      </c>
      <c r="L35" s="318">
        <v>-0.67688650612959722</v>
      </c>
    </row>
    <row r="36" spans="1:12" s="625" customFormat="1" ht="15" customHeight="1" x14ac:dyDescent="0.25">
      <c r="A36" s="289" t="s">
        <v>535</v>
      </c>
      <c r="B36" s="287"/>
      <c r="C36" s="287"/>
      <c r="D36" s="86">
        <v>79.832999999999998</v>
      </c>
      <c r="E36" s="86">
        <v>91.144406000000018</v>
      </c>
      <c r="F36" s="317">
        <v>11.311406000000019</v>
      </c>
      <c r="G36" s="318">
        <v>0.14168834942943409</v>
      </c>
      <c r="H36" s="319"/>
      <c r="I36" s="86"/>
      <c r="J36" s="86">
        <v>1.201086E-2</v>
      </c>
      <c r="K36" s="317">
        <v>1.201086E-2</v>
      </c>
      <c r="L36" s="318" t="s">
        <v>146</v>
      </c>
    </row>
    <row r="37" spans="1:12" s="625" customFormat="1" ht="15" customHeight="1" x14ac:dyDescent="0.25">
      <c r="A37" s="616" t="s">
        <v>536</v>
      </c>
      <c r="B37" s="282"/>
      <c r="C37" s="282"/>
      <c r="D37" s="487">
        <v>0.65800000000000003</v>
      </c>
      <c r="E37" s="487">
        <v>0.65745602000000003</v>
      </c>
      <c r="F37" s="617">
        <v>-5.4397999999999946E-4</v>
      </c>
      <c r="G37" s="618">
        <v>-8.2671732522798802E-4</v>
      </c>
      <c r="H37" s="501"/>
      <c r="I37" s="487"/>
      <c r="J37" s="487">
        <v>4.9231999999999998E-4</v>
      </c>
      <c r="K37" s="617">
        <v>4.9231999999999998E-4</v>
      </c>
      <c r="L37" s="618" t="s">
        <v>146</v>
      </c>
    </row>
    <row r="38" spans="1:12" s="625" customFormat="1" ht="15" customHeight="1" x14ac:dyDescent="0.25">
      <c r="A38" s="289" t="s">
        <v>537</v>
      </c>
      <c r="B38" s="287"/>
      <c r="C38" s="287"/>
      <c r="D38" s="86">
        <v>0.65800000000000003</v>
      </c>
      <c r="E38" s="86">
        <v>0.65745602000000003</v>
      </c>
      <c r="F38" s="317">
        <v>-5.4397999999999946E-4</v>
      </c>
      <c r="G38" s="318">
        <v>-8.2671732522798802E-4</v>
      </c>
      <c r="H38" s="319"/>
      <c r="I38" s="86"/>
      <c r="J38" s="86">
        <v>4.9231999999999998E-4</v>
      </c>
      <c r="K38" s="317">
        <v>4.9231999999999998E-4</v>
      </c>
      <c r="L38" s="318" t="s">
        <v>146</v>
      </c>
    </row>
    <row r="39" spans="1:12" s="624" customFormat="1" ht="15" customHeight="1" x14ac:dyDescent="0.25">
      <c r="A39" s="429" t="s">
        <v>496</v>
      </c>
      <c r="B39" s="429"/>
      <c r="C39" s="430"/>
      <c r="D39" s="431">
        <v>4155.1329999999989</v>
      </c>
      <c r="E39" s="431">
        <v>4108.2659599100007</v>
      </c>
      <c r="F39" s="432">
        <v>-46.867040089998227</v>
      </c>
      <c r="G39" s="433">
        <v>-1.127931165861551E-2</v>
      </c>
      <c r="H39" s="431"/>
      <c r="I39" s="431">
        <v>152.88</v>
      </c>
      <c r="J39" s="431">
        <v>172.51905800999998</v>
      </c>
      <c r="K39" s="432">
        <v>19.639058009999985</v>
      </c>
      <c r="L39" s="433">
        <v>0.1284606096938774</v>
      </c>
    </row>
    <row r="40" spans="1:12" s="625" customFormat="1" ht="15" customHeight="1" x14ac:dyDescent="0.25">
      <c r="A40" s="616" t="s">
        <v>538</v>
      </c>
      <c r="B40" s="282"/>
      <c r="C40" s="282"/>
      <c r="D40" s="487">
        <v>167.21499999999997</v>
      </c>
      <c r="E40" s="487">
        <v>159.21218452999997</v>
      </c>
      <c r="F40" s="617">
        <v>-8.0028154700000016</v>
      </c>
      <c r="G40" s="618">
        <v>-4.7859435277935569E-2</v>
      </c>
      <c r="H40" s="501"/>
      <c r="I40" s="487">
        <v>0.83200000000000007</v>
      </c>
      <c r="J40" s="487">
        <v>2.1680640599999998</v>
      </c>
      <c r="K40" s="617">
        <v>1.3360640599999998</v>
      </c>
      <c r="L40" s="618">
        <v>1.605846225961538</v>
      </c>
    </row>
    <row r="41" spans="1:12" s="625" customFormat="1" ht="15" customHeight="1" x14ac:dyDescent="0.25">
      <c r="A41" s="289" t="s">
        <v>539</v>
      </c>
      <c r="B41" s="287"/>
      <c r="C41" s="287"/>
      <c r="D41" s="86">
        <v>67.957000000000008</v>
      </c>
      <c r="E41" s="86">
        <v>65.882952700000004</v>
      </c>
      <c r="F41" s="317">
        <v>-2.0740473000000037</v>
      </c>
      <c r="G41" s="318">
        <v>-3.051999499683633E-2</v>
      </c>
      <c r="H41" s="319"/>
      <c r="I41" s="86">
        <v>0.15600000000000003</v>
      </c>
      <c r="J41" s="86">
        <v>0.33713120000000008</v>
      </c>
      <c r="K41" s="317">
        <v>0.18113120000000005</v>
      </c>
      <c r="L41" s="318">
        <v>1.1610974358974362</v>
      </c>
    </row>
    <row r="42" spans="1:12" s="625" customFormat="1" ht="15" customHeight="1" x14ac:dyDescent="0.25">
      <c r="A42" s="289" t="s">
        <v>540</v>
      </c>
      <c r="B42" s="287"/>
      <c r="C42" s="287"/>
      <c r="D42" s="86">
        <v>85.041000000000011</v>
      </c>
      <c r="E42" s="86">
        <v>81.557972039999981</v>
      </c>
      <c r="F42" s="317">
        <v>-3.4830279600000296</v>
      </c>
      <c r="G42" s="318">
        <v>-4.0957043778883429E-2</v>
      </c>
      <c r="H42" s="319"/>
      <c r="I42" s="86">
        <v>0.67300000000000004</v>
      </c>
      <c r="J42" s="86">
        <v>1.3025759699999997</v>
      </c>
      <c r="K42" s="317">
        <v>0.62957596999999965</v>
      </c>
      <c r="L42" s="318">
        <v>0.93547692421991036</v>
      </c>
    </row>
    <row r="43" spans="1:12" s="625" customFormat="1" ht="15" customHeight="1" x14ac:dyDescent="0.25">
      <c r="A43" s="289" t="s">
        <v>541</v>
      </c>
      <c r="B43" s="287"/>
      <c r="C43" s="287"/>
      <c r="D43" s="86">
        <v>14.217000000000001</v>
      </c>
      <c r="E43" s="86">
        <v>11.77125979</v>
      </c>
      <c r="F43" s="317">
        <v>-2.4457402100000003</v>
      </c>
      <c r="G43" s="318">
        <v>-0.17202927551522829</v>
      </c>
      <c r="H43" s="319"/>
      <c r="I43" s="86">
        <v>3.0000000000000001E-3</v>
      </c>
      <c r="J43" s="86">
        <v>0.52835688999999997</v>
      </c>
      <c r="K43" s="317">
        <v>0.52535688999999997</v>
      </c>
      <c r="L43" s="318" t="s">
        <v>146</v>
      </c>
    </row>
    <row r="44" spans="1:12" s="625" customFormat="1" ht="15" customHeight="1" x14ac:dyDescent="0.25">
      <c r="A44" s="616" t="s">
        <v>542</v>
      </c>
      <c r="B44" s="282"/>
      <c r="C44" s="282"/>
      <c r="D44" s="487">
        <v>3524.1089999999995</v>
      </c>
      <c r="E44" s="487">
        <v>3492.8657689800007</v>
      </c>
      <c r="F44" s="617">
        <v>-31.243231019998802</v>
      </c>
      <c r="G44" s="618">
        <v>-8.8655688629377671E-3</v>
      </c>
      <c r="H44" s="501"/>
      <c r="I44" s="487">
        <v>141.34399999999999</v>
      </c>
      <c r="J44" s="487">
        <v>154.68238795000002</v>
      </c>
      <c r="K44" s="617">
        <v>13.338387950000026</v>
      </c>
      <c r="L44" s="618">
        <v>9.4368264305524363E-2</v>
      </c>
    </row>
    <row r="45" spans="1:12" s="625" customFormat="1" ht="15" customHeight="1" x14ac:dyDescent="0.25">
      <c r="A45" s="289" t="s">
        <v>543</v>
      </c>
      <c r="B45" s="287"/>
      <c r="C45" s="287"/>
      <c r="D45" s="86">
        <v>3022.0279999999993</v>
      </c>
      <c r="E45" s="86">
        <v>3012.5596626700012</v>
      </c>
      <c r="F45" s="317">
        <v>-9.4683373299981213</v>
      </c>
      <c r="G45" s="318">
        <v>-3.1331070823956697E-3</v>
      </c>
      <c r="H45" s="319"/>
      <c r="I45" s="86">
        <v>125.43900000000001</v>
      </c>
      <c r="J45" s="86">
        <v>134.74561407000004</v>
      </c>
      <c r="K45" s="317">
        <v>9.3066140700000375</v>
      </c>
      <c r="L45" s="318">
        <v>7.4192349030206106E-2</v>
      </c>
    </row>
    <row r="46" spans="1:12" s="625" customFormat="1" ht="15" customHeight="1" x14ac:dyDescent="0.25">
      <c r="A46" s="289" t="s">
        <v>544</v>
      </c>
      <c r="B46" s="287"/>
      <c r="C46" s="287"/>
      <c r="D46" s="86">
        <v>30.159999999999997</v>
      </c>
      <c r="E46" s="86">
        <v>28.465645800000008</v>
      </c>
      <c r="F46" s="317">
        <v>-1.6943541999999887</v>
      </c>
      <c r="G46" s="318">
        <v>-5.6178852785145561E-2</v>
      </c>
      <c r="H46" s="319"/>
      <c r="I46" s="86">
        <v>5.7959999999999994</v>
      </c>
      <c r="J46" s="86">
        <v>4.9425876799999999</v>
      </c>
      <c r="K46" s="317">
        <v>-0.85341231999999945</v>
      </c>
      <c r="L46" s="318">
        <v>-0.1472416011042097</v>
      </c>
    </row>
    <row r="47" spans="1:12" s="625" customFormat="1" ht="15" customHeight="1" x14ac:dyDescent="0.25">
      <c r="A47" s="289" t="s">
        <v>545</v>
      </c>
      <c r="B47" s="287"/>
      <c r="C47" s="287"/>
      <c r="D47" s="86">
        <v>159.77199999999999</v>
      </c>
      <c r="E47" s="86">
        <v>153.99731904000004</v>
      </c>
      <c r="F47" s="317">
        <v>-5.7746809599999551</v>
      </c>
      <c r="G47" s="318">
        <v>-3.6143260145707345E-2</v>
      </c>
      <c r="H47" s="319"/>
      <c r="I47" s="86">
        <v>1.0899999999999999</v>
      </c>
      <c r="J47" s="86">
        <v>1.02679856</v>
      </c>
      <c r="K47" s="317">
        <v>-6.3201439999999831E-2</v>
      </c>
      <c r="L47" s="318">
        <v>-5.7982972477064076E-2</v>
      </c>
    </row>
    <row r="48" spans="1:12" s="625" customFormat="1" ht="15" customHeight="1" x14ac:dyDescent="0.25">
      <c r="A48" s="289" t="s">
        <v>546</v>
      </c>
      <c r="B48" s="287"/>
      <c r="C48" s="287"/>
      <c r="D48" s="86">
        <v>36.162000000000006</v>
      </c>
      <c r="E48" s="86">
        <v>35.526859700000017</v>
      </c>
      <c r="F48" s="317">
        <v>-0.63514029999998911</v>
      </c>
      <c r="G48" s="318">
        <v>-1.7563749239532855E-2</v>
      </c>
      <c r="H48" s="319"/>
      <c r="I48" s="86">
        <v>3.6419999999999995</v>
      </c>
      <c r="J48" s="86">
        <v>4.210695910000001</v>
      </c>
      <c r="K48" s="317">
        <v>0.56869591000000153</v>
      </c>
      <c r="L48" s="318">
        <v>0.15614934376716127</v>
      </c>
    </row>
    <row r="49" spans="1:12" s="625" customFormat="1" ht="15" customHeight="1" x14ac:dyDescent="0.25">
      <c r="A49" s="289" t="s">
        <v>547</v>
      </c>
      <c r="B49" s="287"/>
      <c r="C49" s="287"/>
      <c r="D49" s="86">
        <v>131.78500000000003</v>
      </c>
      <c r="E49" s="86">
        <v>127.89367002000004</v>
      </c>
      <c r="F49" s="317">
        <v>-3.8913299799999805</v>
      </c>
      <c r="G49" s="318">
        <v>-2.9527867207952196E-2</v>
      </c>
      <c r="H49" s="319"/>
      <c r="I49" s="86">
        <v>0.19500000000000001</v>
      </c>
      <c r="J49" s="86">
        <v>1.04417765</v>
      </c>
      <c r="K49" s="317">
        <v>0.8491776499999999</v>
      </c>
      <c r="L49" s="318">
        <v>4.3547571794871791</v>
      </c>
    </row>
    <row r="50" spans="1:12" s="625" customFormat="1" ht="15" customHeight="1" x14ac:dyDescent="0.25">
      <c r="A50" s="289" t="s">
        <v>548</v>
      </c>
      <c r="B50" s="287"/>
      <c r="C50" s="287"/>
      <c r="D50" s="86">
        <v>144.20199999999997</v>
      </c>
      <c r="E50" s="86">
        <v>134.42261174999987</v>
      </c>
      <c r="F50" s="317">
        <v>-9.7793882500000961</v>
      </c>
      <c r="G50" s="318">
        <v>-6.7817285821279216E-2</v>
      </c>
      <c r="H50" s="319"/>
      <c r="I50" s="86">
        <v>5.1820000000000004</v>
      </c>
      <c r="J50" s="86">
        <v>8.7125140799999983</v>
      </c>
      <c r="K50" s="317">
        <v>3.5305140799999979</v>
      </c>
      <c r="L50" s="318">
        <v>0.68130337321497447</v>
      </c>
    </row>
    <row r="51" spans="1:12" s="625" customFormat="1" ht="15" customHeight="1" x14ac:dyDescent="0.25">
      <c r="A51" s="616" t="s">
        <v>549</v>
      </c>
      <c r="B51" s="282"/>
      <c r="C51" s="282"/>
      <c r="D51" s="487">
        <v>48.067</v>
      </c>
      <c r="E51" s="487">
        <v>45.892989159999992</v>
      </c>
      <c r="F51" s="617">
        <v>-2.1740108400000082</v>
      </c>
      <c r="G51" s="618">
        <v>-4.5228760688206249E-2</v>
      </c>
      <c r="H51" s="501"/>
      <c r="I51" s="487">
        <v>9.0999999999999998E-2</v>
      </c>
      <c r="J51" s="487">
        <v>3.9309150000000001E-2</v>
      </c>
      <c r="K51" s="617">
        <v>-5.1690849999999997E-2</v>
      </c>
      <c r="L51" s="618" t="s">
        <v>146</v>
      </c>
    </row>
    <row r="52" spans="1:12" s="625" customFormat="1" ht="15" customHeight="1" x14ac:dyDescent="0.25">
      <c r="A52" s="289" t="s">
        <v>550</v>
      </c>
      <c r="B52" s="287"/>
      <c r="C52" s="287"/>
      <c r="D52" s="86">
        <v>33.818999999999996</v>
      </c>
      <c r="E52" s="86">
        <v>31.246887299999997</v>
      </c>
      <c r="F52" s="317">
        <v>-2.5721126999999981</v>
      </c>
      <c r="G52" s="318">
        <v>-7.6055255921227638E-2</v>
      </c>
      <c r="H52" s="319"/>
      <c r="I52" s="86">
        <v>7.7000000000000013E-2</v>
      </c>
      <c r="J52" s="86">
        <v>3.5299150000000001E-2</v>
      </c>
      <c r="K52" s="317">
        <v>-4.1700850000000012E-2</v>
      </c>
      <c r="L52" s="318" t="s">
        <v>146</v>
      </c>
    </row>
    <row r="53" spans="1:12" s="625" customFormat="1" ht="15" customHeight="1" x14ac:dyDescent="0.25">
      <c r="A53" s="289" t="s">
        <v>551</v>
      </c>
      <c r="B53" s="287"/>
      <c r="C53" s="287"/>
      <c r="D53" s="86">
        <v>14.247999999999999</v>
      </c>
      <c r="E53" s="86">
        <v>14.64610186</v>
      </c>
      <c r="F53" s="317">
        <v>0.39810186000000058</v>
      </c>
      <c r="G53" s="318">
        <v>2.7940894160583873E-2</v>
      </c>
      <c r="H53" s="319"/>
      <c r="I53" s="86">
        <v>1.4E-2</v>
      </c>
      <c r="J53" s="86">
        <v>4.0100000000000014E-3</v>
      </c>
      <c r="K53" s="317">
        <v>-9.9899999999999989E-3</v>
      </c>
      <c r="L53" s="318" t="s">
        <v>146</v>
      </c>
    </row>
    <row r="54" spans="1:12" s="625" customFormat="1" ht="15" customHeight="1" x14ac:dyDescent="0.25">
      <c r="A54" s="616" t="s">
        <v>552</v>
      </c>
      <c r="B54" s="282"/>
      <c r="C54" s="282"/>
      <c r="D54" s="487">
        <v>415.74199999999985</v>
      </c>
      <c r="E54" s="487">
        <v>410.29501723999959</v>
      </c>
      <c r="F54" s="617">
        <v>-5.4469827600002532</v>
      </c>
      <c r="G54" s="618">
        <v>-1.3101834214489405E-2</v>
      </c>
      <c r="H54" s="501"/>
      <c r="I54" s="487">
        <v>10.612999999999996</v>
      </c>
      <c r="J54" s="487">
        <v>15.629296849999994</v>
      </c>
      <c r="K54" s="617">
        <v>5.016296849999998</v>
      </c>
      <c r="L54" s="618">
        <v>0.47265587958164512</v>
      </c>
    </row>
    <row r="55" spans="1:12" s="625" customFormat="1" ht="15" customHeight="1" x14ac:dyDescent="0.25">
      <c r="A55" s="289" t="s">
        <v>553</v>
      </c>
      <c r="B55" s="287"/>
      <c r="C55" s="287"/>
      <c r="D55" s="86">
        <v>50.49</v>
      </c>
      <c r="E55" s="86">
        <v>44.526837799999981</v>
      </c>
      <c r="F55" s="317">
        <v>-5.9631622000000206</v>
      </c>
      <c r="G55" s="318">
        <v>-0.11810580709051333</v>
      </c>
      <c r="H55" s="319"/>
      <c r="I55" s="86">
        <v>4.0000000000000008E-2</v>
      </c>
      <c r="J55" s="86">
        <v>1E-3</v>
      </c>
      <c r="K55" s="317">
        <v>-3.9000000000000007E-2</v>
      </c>
      <c r="L55" s="318" t="s">
        <v>146</v>
      </c>
    </row>
    <row r="56" spans="1:12" s="625" customFormat="1" ht="15" customHeight="1" x14ac:dyDescent="0.25">
      <c r="A56" s="289" t="s">
        <v>554</v>
      </c>
      <c r="B56" s="287"/>
      <c r="C56" s="287"/>
      <c r="D56" s="86">
        <v>327.9189999999997</v>
      </c>
      <c r="E56" s="86">
        <v>330.9829807399999</v>
      </c>
      <c r="F56" s="317">
        <v>3.0639807400002042</v>
      </c>
      <c r="G56" s="318">
        <v>9.3437121362294207E-3</v>
      </c>
      <c r="H56" s="319"/>
      <c r="I56" s="86">
        <v>10.383999999999999</v>
      </c>
      <c r="J56" s="86">
        <v>15.44412919</v>
      </c>
      <c r="K56" s="317">
        <v>5.0601291900000014</v>
      </c>
      <c r="L56" s="318">
        <v>0.48730057684899863</v>
      </c>
    </row>
    <row r="57" spans="1:12" s="625" customFormat="1" ht="15" customHeight="1" x14ac:dyDescent="0.25">
      <c r="A57" s="289" t="s">
        <v>555</v>
      </c>
      <c r="B57" s="287"/>
      <c r="C57" s="287"/>
      <c r="D57" s="86">
        <v>37.332999999999998</v>
      </c>
      <c r="E57" s="86">
        <v>34.785198699999988</v>
      </c>
      <c r="F57" s="317">
        <v>-2.5478013000000104</v>
      </c>
      <c r="G57" s="318">
        <v>-6.8245287011491462E-2</v>
      </c>
      <c r="H57" s="319"/>
      <c r="I57" s="86">
        <v>0.189</v>
      </c>
      <c r="J57" s="86">
        <v>0.18416766000000001</v>
      </c>
      <c r="K57" s="317">
        <v>-4.8323399999999905E-3</v>
      </c>
      <c r="L57" s="318">
        <v>-2.5567936507936428E-2</v>
      </c>
    </row>
    <row r="58" spans="1:12" s="624" customFormat="1" ht="15" customHeight="1" x14ac:dyDescent="0.25">
      <c r="A58" s="429" t="s">
        <v>497</v>
      </c>
      <c r="B58" s="429"/>
      <c r="C58" s="430"/>
      <c r="D58" s="431">
        <v>655.68199999999877</v>
      </c>
      <c r="E58" s="431">
        <v>631.39627045999964</v>
      </c>
      <c r="F58" s="432">
        <v>-24.285729539999124</v>
      </c>
      <c r="G58" s="433">
        <v>-3.7038884001694639E-2</v>
      </c>
      <c r="H58" s="431"/>
      <c r="I58" s="431">
        <v>6.3909999999999991</v>
      </c>
      <c r="J58" s="431">
        <v>7.1117023299999991</v>
      </c>
      <c r="K58" s="432">
        <v>0.72070232999999995</v>
      </c>
      <c r="L58" s="433">
        <v>0.11276831951181343</v>
      </c>
    </row>
    <row r="59" spans="1:12" s="625" customFormat="1" ht="15" customHeight="1" x14ac:dyDescent="0.25">
      <c r="A59" s="616" t="s">
        <v>556</v>
      </c>
      <c r="B59" s="282"/>
      <c r="C59" s="282"/>
      <c r="D59" s="487">
        <v>364.86899999999946</v>
      </c>
      <c r="E59" s="487">
        <v>340.58380433999992</v>
      </c>
      <c r="F59" s="617">
        <v>-24.285195659999545</v>
      </c>
      <c r="G59" s="618">
        <v>-6.6558670810618503E-2</v>
      </c>
      <c r="H59" s="501"/>
      <c r="I59" s="487">
        <v>6.3879999999999999</v>
      </c>
      <c r="J59" s="487">
        <v>7.1117023299999991</v>
      </c>
      <c r="K59" s="617">
        <v>0.72370232999999917</v>
      </c>
      <c r="L59" s="618">
        <v>0.11329090951784582</v>
      </c>
    </row>
    <row r="60" spans="1:12" s="625" customFormat="1" ht="15" customHeight="1" x14ac:dyDescent="0.25">
      <c r="A60" s="289" t="s">
        <v>557</v>
      </c>
      <c r="B60" s="287"/>
      <c r="C60" s="287"/>
      <c r="D60" s="86">
        <v>129.36400000000006</v>
      </c>
      <c r="E60" s="86">
        <v>113.84722507000005</v>
      </c>
      <c r="F60" s="317">
        <v>-15.516774930000011</v>
      </c>
      <c r="G60" s="318">
        <v>-0.11994662293992153</v>
      </c>
      <c r="H60" s="319"/>
      <c r="I60" s="86">
        <v>3.1489999999999996</v>
      </c>
      <c r="J60" s="86">
        <v>3.1566830999999995</v>
      </c>
      <c r="K60" s="317">
        <v>7.6830999999999428E-3</v>
      </c>
      <c r="L60" s="318">
        <v>2.4398539218799531E-3</v>
      </c>
    </row>
    <row r="61" spans="1:12" s="625" customFormat="1" ht="15" customHeight="1" x14ac:dyDescent="0.25">
      <c r="A61" s="289" t="s">
        <v>558</v>
      </c>
      <c r="B61" s="287"/>
      <c r="C61" s="287"/>
      <c r="D61" s="86">
        <v>235.50500000000008</v>
      </c>
      <c r="E61" s="86">
        <v>226.73657926999988</v>
      </c>
      <c r="F61" s="317">
        <v>-8.7684207300002015</v>
      </c>
      <c r="G61" s="318">
        <v>-3.7232418547377799E-2</v>
      </c>
      <c r="H61" s="319"/>
      <c r="I61" s="86">
        <v>3.238999999999999</v>
      </c>
      <c r="J61" s="86">
        <v>3.9550192299999991</v>
      </c>
      <c r="K61" s="317">
        <v>0.71601923000000012</v>
      </c>
      <c r="L61" s="318">
        <v>0.22106181846248862</v>
      </c>
    </row>
    <row r="62" spans="1:12" s="625" customFormat="1" ht="15" customHeight="1" x14ac:dyDescent="0.25">
      <c r="A62" s="616" t="s">
        <v>559</v>
      </c>
      <c r="B62" s="282"/>
      <c r="C62" s="282"/>
      <c r="D62" s="487">
        <v>290.81300000000005</v>
      </c>
      <c r="E62" s="487">
        <v>290.81246611999995</v>
      </c>
      <c r="F62" s="617">
        <v>-5.3388000009135794E-4</v>
      </c>
      <c r="G62" s="618">
        <v>-1.8358188942357856E-6</v>
      </c>
      <c r="H62" s="501"/>
      <c r="I62" s="487">
        <v>3.0000000000000001E-3</v>
      </c>
      <c r="J62" s="487"/>
      <c r="K62" s="617">
        <v>-3.0000000000000001E-3</v>
      </c>
      <c r="L62" s="618" t="s">
        <v>146</v>
      </c>
    </row>
    <row r="63" spans="1:12" s="625" customFormat="1" ht="15" customHeight="1" x14ac:dyDescent="0.25">
      <c r="A63" s="289" t="s">
        <v>560</v>
      </c>
      <c r="B63" s="287"/>
      <c r="C63" s="287"/>
      <c r="D63" s="86">
        <v>183.625</v>
      </c>
      <c r="E63" s="86">
        <v>183.625</v>
      </c>
      <c r="F63" s="317">
        <v>0</v>
      </c>
      <c r="G63" s="318">
        <v>0</v>
      </c>
      <c r="H63" s="319"/>
      <c r="I63" s="86">
        <v>3.0000000000000001E-3</v>
      </c>
      <c r="J63" s="86"/>
      <c r="K63" s="317">
        <v>-3.0000000000000001E-3</v>
      </c>
      <c r="L63" s="318" t="s">
        <v>146</v>
      </c>
    </row>
    <row r="64" spans="1:12" s="625" customFormat="1" ht="15" customHeight="1" x14ac:dyDescent="0.25">
      <c r="A64" s="289" t="s">
        <v>561</v>
      </c>
      <c r="B64" s="287"/>
      <c r="C64" s="287"/>
      <c r="D64" s="86">
        <v>107.18800000000002</v>
      </c>
      <c r="E64" s="86">
        <v>107.18746612</v>
      </c>
      <c r="F64" s="317">
        <v>-5.3388000002030367E-4</v>
      </c>
      <c r="G64" s="318">
        <v>-4.9807814309632548E-6</v>
      </c>
      <c r="H64" s="319"/>
      <c r="I64" s="86"/>
      <c r="J64" s="86"/>
      <c r="K64" s="317">
        <v>0</v>
      </c>
      <c r="L64" s="318" t="s">
        <v>146</v>
      </c>
    </row>
    <row r="65" spans="1:12" s="624" customFormat="1" ht="15" customHeight="1" x14ac:dyDescent="0.25">
      <c r="A65" s="429" t="s">
        <v>498</v>
      </c>
      <c r="B65" s="429"/>
      <c r="C65" s="430"/>
      <c r="D65" s="431">
        <v>2402.8919999999998</v>
      </c>
      <c r="E65" s="431">
        <v>2385.2833480200024</v>
      </c>
      <c r="F65" s="432">
        <v>-17.608651979997376</v>
      </c>
      <c r="G65" s="433">
        <v>-7.3281079549132322E-3</v>
      </c>
      <c r="H65" s="431"/>
      <c r="I65" s="431">
        <v>1363.3250000000003</v>
      </c>
      <c r="J65" s="431">
        <v>1346.67090706</v>
      </c>
      <c r="K65" s="432">
        <v>-16.654092940000282</v>
      </c>
      <c r="L65" s="433">
        <v>-1.2215790761557432E-2</v>
      </c>
    </row>
    <row r="66" spans="1:12" s="625" customFormat="1" ht="15" customHeight="1" x14ac:dyDescent="0.25">
      <c r="A66" s="616" t="s">
        <v>562</v>
      </c>
      <c r="B66" s="282"/>
      <c r="C66" s="282"/>
      <c r="D66" s="487">
        <v>151.29999999999995</v>
      </c>
      <c r="E66" s="487">
        <v>150.56893524000006</v>
      </c>
      <c r="F66" s="617">
        <v>-0.73106475999989584</v>
      </c>
      <c r="G66" s="618">
        <v>-4.8318886979503706E-3</v>
      </c>
      <c r="H66" s="501"/>
      <c r="I66" s="487">
        <v>0.71699999999999997</v>
      </c>
      <c r="J66" s="487">
        <v>0.57254298999999997</v>
      </c>
      <c r="K66" s="617">
        <v>-0.14445701</v>
      </c>
      <c r="L66" s="618">
        <v>-0.20147421199442117</v>
      </c>
    </row>
    <row r="67" spans="1:12" s="625" customFormat="1" ht="15" customHeight="1" x14ac:dyDescent="0.25">
      <c r="A67" s="289" t="s">
        <v>563</v>
      </c>
      <c r="B67" s="287"/>
      <c r="C67" s="287"/>
      <c r="D67" s="86">
        <v>58.53</v>
      </c>
      <c r="E67" s="86">
        <v>58.618097330000005</v>
      </c>
      <c r="F67" s="317">
        <v>8.8097330000003637E-2</v>
      </c>
      <c r="G67" s="318">
        <v>1.5051653852726776E-3</v>
      </c>
      <c r="H67" s="319"/>
      <c r="I67" s="86">
        <v>0.497</v>
      </c>
      <c r="J67" s="86">
        <v>0.50298820999999994</v>
      </c>
      <c r="K67" s="317">
        <v>5.9882099999999383E-3</v>
      </c>
      <c r="L67" s="318">
        <v>1.2048712273641682E-2</v>
      </c>
    </row>
    <row r="68" spans="1:12" s="625" customFormat="1" ht="15" customHeight="1" x14ac:dyDescent="0.25">
      <c r="A68" s="289" t="s">
        <v>564</v>
      </c>
      <c r="B68" s="287"/>
      <c r="C68" s="287"/>
      <c r="D68" s="86">
        <v>70.497</v>
      </c>
      <c r="E68" s="86">
        <v>70.345039070000013</v>
      </c>
      <c r="F68" s="317">
        <v>-0.15196092999998712</v>
      </c>
      <c r="G68" s="318">
        <v>-2.1555659106059499E-3</v>
      </c>
      <c r="H68" s="319"/>
      <c r="I68" s="86"/>
      <c r="J68" s="86"/>
      <c r="K68" s="317">
        <v>0</v>
      </c>
      <c r="L68" s="318" t="s">
        <v>146</v>
      </c>
    </row>
    <row r="69" spans="1:12" s="625" customFormat="1" ht="15" customHeight="1" x14ac:dyDescent="0.25">
      <c r="A69" s="289" t="s">
        <v>565</v>
      </c>
      <c r="B69" s="287"/>
      <c r="C69" s="287"/>
      <c r="D69" s="86">
        <v>16.152000000000001</v>
      </c>
      <c r="E69" s="86">
        <v>15.590037349999999</v>
      </c>
      <c r="F69" s="317">
        <v>-0.56196265000000167</v>
      </c>
      <c r="G69" s="318">
        <v>-3.4792140292223994E-2</v>
      </c>
      <c r="H69" s="319"/>
      <c r="I69" s="86"/>
      <c r="J69" s="86"/>
      <c r="K69" s="317">
        <v>0</v>
      </c>
      <c r="L69" s="318" t="s">
        <v>146</v>
      </c>
    </row>
    <row r="70" spans="1:12" s="625" customFormat="1" ht="15" customHeight="1" x14ac:dyDescent="0.25">
      <c r="A70" s="289" t="s">
        <v>566</v>
      </c>
      <c r="B70" s="287"/>
      <c r="C70" s="287"/>
      <c r="D70" s="86">
        <v>6.1209999999999996</v>
      </c>
      <c r="E70" s="86">
        <v>6.0157614900000009</v>
      </c>
      <c r="F70" s="317">
        <v>-0.10523850999999862</v>
      </c>
      <c r="G70" s="318">
        <v>-1.7193025649403504E-2</v>
      </c>
      <c r="H70" s="319"/>
      <c r="I70" s="86">
        <v>0.22000000000000003</v>
      </c>
      <c r="J70" s="86">
        <v>6.9554779999999983E-2</v>
      </c>
      <c r="K70" s="317">
        <v>-0.15044522000000005</v>
      </c>
      <c r="L70" s="318">
        <v>-0.68384190909090914</v>
      </c>
    </row>
    <row r="71" spans="1:12" s="625" customFormat="1" ht="15" customHeight="1" x14ac:dyDescent="0.25">
      <c r="A71" s="616" t="s">
        <v>567</v>
      </c>
      <c r="B71" s="282"/>
      <c r="C71" s="282"/>
      <c r="D71" s="487">
        <v>1474.9199999999992</v>
      </c>
      <c r="E71" s="487">
        <v>1441.5617797100006</v>
      </c>
      <c r="F71" s="617">
        <v>-33.358220289998599</v>
      </c>
      <c r="G71" s="618">
        <v>-2.261696925256873E-2</v>
      </c>
      <c r="H71" s="501"/>
      <c r="I71" s="487">
        <v>1289.9100000000001</v>
      </c>
      <c r="J71" s="487">
        <v>1267.1795576399993</v>
      </c>
      <c r="K71" s="617">
        <v>-22.730442360000779</v>
      </c>
      <c r="L71" s="618">
        <v>-1.7621727376329166E-2</v>
      </c>
    </row>
    <row r="72" spans="1:12" s="625" customFormat="1" ht="15" customHeight="1" x14ac:dyDescent="0.25">
      <c r="A72" s="289" t="s">
        <v>568</v>
      </c>
      <c r="B72" s="287"/>
      <c r="C72" s="287"/>
      <c r="D72" s="86">
        <v>26.229000000000006</v>
      </c>
      <c r="E72" s="86">
        <v>25.007353590000001</v>
      </c>
      <c r="F72" s="317">
        <v>-1.2216464100000053</v>
      </c>
      <c r="G72" s="318">
        <v>-4.6576171794578736E-2</v>
      </c>
      <c r="H72" s="319"/>
      <c r="I72" s="86">
        <v>5.6999999999999995E-2</v>
      </c>
      <c r="J72" s="86">
        <v>0.18374647</v>
      </c>
      <c r="K72" s="317">
        <v>0.12674647</v>
      </c>
      <c r="L72" s="318">
        <v>2.2236222807017545</v>
      </c>
    </row>
    <row r="73" spans="1:12" s="625" customFormat="1" ht="15" customHeight="1" x14ac:dyDescent="0.25">
      <c r="A73" s="289" t="s">
        <v>569</v>
      </c>
      <c r="B73" s="287"/>
      <c r="C73" s="287"/>
      <c r="D73" s="86">
        <v>575.17100000000005</v>
      </c>
      <c r="E73" s="86">
        <v>563.02646287999994</v>
      </c>
      <c r="F73" s="317">
        <v>-12.144537120000109</v>
      </c>
      <c r="G73" s="318">
        <v>-2.1114654807005362E-2</v>
      </c>
      <c r="H73" s="319"/>
      <c r="I73" s="86">
        <v>571.43999999999994</v>
      </c>
      <c r="J73" s="86">
        <v>590.05963052000016</v>
      </c>
      <c r="K73" s="317">
        <v>18.619630520000214</v>
      </c>
      <c r="L73" s="318">
        <v>3.2583701735965587E-2</v>
      </c>
    </row>
    <row r="74" spans="1:12" s="625" customFormat="1" ht="15" customHeight="1" x14ac:dyDescent="0.25">
      <c r="A74" s="289" t="s">
        <v>570</v>
      </c>
      <c r="B74" s="287"/>
      <c r="C74" s="287"/>
      <c r="D74" s="86">
        <v>238.76799999999994</v>
      </c>
      <c r="E74" s="86">
        <v>235.81033799999989</v>
      </c>
      <c r="F74" s="317">
        <v>-2.957662000000056</v>
      </c>
      <c r="G74" s="318">
        <v>-1.2387179186490904E-2</v>
      </c>
      <c r="H74" s="319"/>
      <c r="I74" s="86">
        <v>250.10899999999995</v>
      </c>
      <c r="J74" s="86">
        <v>218.67263394000005</v>
      </c>
      <c r="K74" s="317">
        <v>-31.436366059999898</v>
      </c>
      <c r="L74" s="318">
        <v>-0.12569066311088328</v>
      </c>
    </row>
    <row r="75" spans="1:12" s="625" customFormat="1" ht="15" customHeight="1" x14ac:dyDescent="0.25">
      <c r="A75" s="289" t="s">
        <v>571</v>
      </c>
      <c r="B75" s="287"/>
      <c r="C75" s="287"/>
      <c r="D75" s="86">
        <v>230.81900000000002</v>
      </c>
      <c r="E75" s="86">
        <v>226.73523220000015</v>
      </c>
      <c r="F75" s="317">
        <v>-4.0837677999998618</v>
      </c>
      <c r="G75" s="318">
        <v>-1.7692511448363701E-2</v>
      </c>
      <c r="H75" s="319"/>
      <c r="I75" s="86">
        <v>204.98599999999996</v>
      </c>
      <c r="J75" s="86">
        <v>186.18105582999991</v>
      </c>
      <c r="K75" s="317">
        <v>-18.804944170000056</v>
      </c>
      <c r="L75" s="318">
        <v>-9.173769998926784E-2</v>
      </c>
    </row>
    <row r="76" spans="1:12" s="625" customFormat="1" ht="15" customHeight="1" x14ac:dyDescent="0.25">
      <c r="A76" s="289" t="s">
        <v>572</v>
      </c>
      <c r="B76" s="287"/>
      <c r="C76" s="287"/>
      <c r="D76" s="86">
        <v>141.583</v>
      </c>
      <c r="E76" s="86">
        <v>136.92666996999992</v>
      </c>
      <c r="F76" s="317">
        <v>-4.6563300300000776</v>
      </c>
      <c r="G76" s="318">
        <v>-3.2887635026804585E-2</v>
      </c>
      <c r="H76" s="319"/>
      <c r="I76" s="86">
        <v>191.56799999999998</v>
      </c>
      <c r="J76" s="86">
        <v>182.49209572000004</v>
      </c>
      <c r="K76" s="317">
        <v>-9.0759042799999463</v>
      </c>
      <c r="L76" s="318">
        <v>-4.7376932890670354E-2</v>
      </c>
    </row>
    <row r="77" spans="1:12" s="625" customFormat="1" ht="15" customHeight="1" x14ac:dyDescent="0.25">
      <c r="A77" s="289" t="s">
        <v>573</v>
      </c>
      <c r="B77" s="287"/>
      <c r="C77" s="287"/>
      <c r="D77" s="86">
        <v>156.48200000000003</v>
      </c>
      <c r="E77" s="86">
        <v>151.07149981999999</v>
      </c>
      <c r="F77" s="317">
        <v>-5.4105001800000423</v>
      </c>
      <c r="G77" s="318">
        <v>-3.4575862910750432E-2</v>
      </c>
      <c r="H77" s="319"/>
      <c r="I77" s="86">
        <v>69.994000000000014</v>
      </c>
      <c r="J77" s="86">
        <v>88.07723338000001</v>
      </c>
      <c r="K77" s="317">
        <v>18.083233379999996</v>
      </c>
      <c r="L77" s="318">
        <v>0.25835405006143364</v>
      </c>
    </row>
    <row r="78" spans="1:12" s="625" customFormat="1" ht="15" customHeight="1" x14ac:dyDescent="0.25">
      <c r="A78" s="289" t="s">
        <v>574</v>
      </c>
      <c r="B78" s="287"/>
      <c r="C78" s="287"/>
      <c r="D78" s="86">
        <v>105.86800000000001</v>
      </c>
      <c r="E78" s="86">
        <v>102.98422324999999</v>
      </c>
      <c r="F78" s="317">
        <v>-2.883776750000024</v>
      </c>
      <c r="G78" s="318">
        <v>-2.7239361752371072E-2</v>
      </c>
      <c r="H78" s="319"/>
      <c r="I78" s="86">
        <v>1.756</v>
      </c>
      <c r="J78" s="86">
        <v>1.5131617799999995</v>
      </c>
      <c r="K78" s="317">
        <v>-0.24283822000000055</v>
      </c>
      <c r="L78" s="318">
        <v>-0.13829055808656066</v>
      </c>
    </row>
    <row r="79" spans="1:12" s="625" customFormat="1" ht="15" customHeight="1" x14ac:dyDescent="0.25">
      <c r="A79" s="616" t="s">
        <v>575</v>
      </c>
      <c r="B79" s="282"/>
      <c r="C79" s="282"/>
      <c r="D79" s="487">
        <v>776.67200000000014</v>
      </c>
      <c r="E79" s="487">
        <v>793.15263307000157</v>
      </c>
      <c r="F79" s="617">
        <v>16.480633070001431</v>
      </c>
      <c r="G79" s="618">
        <v>2.121955351808924E-2</v>
      </c>
      <c r="H79" s="501"/>
      <c r="I79" s="487">
        <v>72.698000000000008</v>
      </c>
      <c r="J79" s="487">
        <v>78.918806430000032</v>
      </c>
      <c r="K79" s="617">
        <v>6.2208064300000245</v>
      </c>
      <c r="L79" s="618">
        <v>8.5570530551047019E-2</v>
      </c>
    </row>
    <row r="80" spans="1:12" s="625" customFormat="1" ht="15" customHeight="1" x14ac:dyDescent="0.25">
      <c r="A80" s="289" t="s">
        <v>576</v>
      </c>
      <c r="B80" s="287"/>
      <c r="C80" s="287"/>
      <c r="D80" s="86">
        <v>726.45500000000004</v>
      </c>
      <c r="E80" s="86">
        <v>743.21884469000167</v>
      </c>
      <c r="F80" s="317">
        <v>16.763844690001633</v>
      </c>
      <c r="G80" s="318">
        <v>2.3076232787993201E-2</v>
      </c>
      <c r="H80" s="319"/>
      <c r="I80" s="86">
        <v>72.698000000000008</v>
      </c>
      <c r="J80" s="86">
        <v>78.918806430000032</v>
      </c>
      <c r="K80" s="317">
        <v>6.2208064300000245</v>
      </c>
      <c r="L80" s="318">
        <v>8.5570530551047019E-2</v>
      </c>
    </row>
    <row r="81" spans="1:12" s="625" customFormat="1" ht="15" customHeight="1" x14ac:dyDescent="0.25">
      <c r="A81" s="289" t="s">
        <v>577</v>
      </c>
      <c r="B81" s="287"/>
      <c r="C81" s="287"/>
      <c r="D81" s="86">
        <v>50.216999999999999</v>
      </c>
      <c r="E81" s="86">
        <v>49.933788380000017</v>
      </c>
      <c r="F81" s="317">
        <v>-0.28321161999998168</v>
      </c>
      <c r="G81" s="318">
        <v>-5.6397558595691066E-3</v>
      </c>
      <c r="H81" s="319"/>
      <c r="I81" s="86"/>
      <c r="J81" s="86"/>
      <c r="K81" s="317">
        <v>0</v>
      </c>
      <c r="L81" s="318" t="s">
        <v>146</v>
      </c>
    </row>
    <row r="82" spans="1:12" s="624" customFormat="1" ht="15" customHeight="1" x14ac:dyDescent="0.25">
      <c r="A82" s="429" t="s">
        <v>499</v>
      </c>
      <c r="B82" s="429"/>
      <c r="C82" s="430"/>
      <c r="D82" s="431">
        <v>4390.7770000000019</v>
      </c>
      <c r="E82" s="431">
        <v>4608.8592157700004</v>
      </c>
      <c r="F82" s="432">
        <v>218.08221576999858</v>
      </c>
      <c r="G82" s="433">
        <v>4.9668251375553529E-2</v>
      </c>
      <c r="H82" s="431"/>
      <c r="I82" s="431">
        <v>50.037999999999997</v>
      </c>
      <c r="J82" s="431">
        <v>54.983142850000007</v>
      </c>
      <c r="K82" s="432">
        <v>4.9451428500000105</v>
      </c>
      <c r="L82" s="433">
        <v>9.8827747911587327E-2</v>
      </c>
    </row>
    <row r="83" spans="1:12" s="625" customFormat="1" ht="15" customHeight="1" x14ac:dyDescent="0.25">
      <c r="A83" s="616" t="s">
        <v>578</v>
      </c>
      <c r="B83" s="282"/>
      <c r="C83" s="282"/>
      <c r="D83" s="487">
        <v>261.42399999999998</v>
      </c>
      <c r="E83" s="487">
        <v>279.68846240000005</v>
      </c>
      <c r="F83" s="617">
        <v>18.26446240000007</v>
      </c>
      <c r="G83" s="618">
        <v>6.9865285513189601E-2</v>
      </c>
      <c r="H83" s="501"/>
      <c r="I83" s="487">
        <v>3.5110000000000001</v>
      </c>
      <c r="J83" s="487">
        <v>3.9210396799999985</v>
      </c>
      <c r="K83" s="617">
        <v>0.41003967999999835</v>
      </c>
      <c r="L83" s="618">
        <v>0.11678714896040976</v>
      </c>
    </row>
    <row r="84" spans="1:12" s="625" customFormat="1" ht="15" customHeight="1" x14ac:dyDescent="0.25">
      <c r="A84" s="289" t="s">
        <v>579</v>
      </c>
      <c r="B84" s="287"/>
      <c r="C84" s="287"/>
      <c r="D84" s="86">
        <v>118.92599999999999</v>
      </c>
      <c r="E84" s="86">
        <v>116.99808055000003</v>
      </c>
      <c r="F84" s="317">
        <v>-1.9279194499999619</v>
      </c>
      <c r="G84" s="318">
        <v>-1.621108462405163E-2</v>
      </c>
      <c r="H84" s="319"/>
      <c r="I84" s="86">
        <v>0.3600000000000001</v>
      </c>
      <c r="J84" s="86">
        <v>0.46959806999999998</v>
      </c>
      <c r="K84" s="317">
        <v>0.10959806999999988</v>
      </c>
      <c r="L84" s="318">
        <v>0.30443908333333303</v>
      </c>
    </row>
    <row r="85" spans="1:12" s="625" customFormat="1" ht="15" customHeight="1" x14ac:dyDescent="0.25">
      <c r="A85" s="289" t="s">
        <v>580</v>
      </c>
      <c r="B85" s="287"/>
      <c r="C85" s="287"/>
      <c r="D85" s="86">
        <v>142.49800000000002</v>
      </c>
      <c r="E85" s="86">
        <v>162.69038185000005</v>
      </c>
      <c r="F85" s="317">
        <v>20.192381850000032</v>
      </c>
      <c r="G85" s="318">
        <v>0.14170291407598734</v>
      </c>
      <c r="H85" s="319"/>
      <c r="I85" s="86">
        <v>3.1509999999999998</v>
      </c>
      <c r="J85" s="86">
        <v>3.4514416099999989</v>
      </c>
      <c r="K85" s="317">
        <v>0.30044160999999914</v>
      </c>
      <c r="L85" s="318">
        <v>9.5348019676293028E-2</v>
      </c>
    </row>
    <row r="86" spans="1:12" s="625" customFormat="1" ht="15" customHeight="1" x14ac:dyDescent="0.25">
      <c r="A86" s="616" t="s">
        <v>581</v>
      </c>
      <c r="B86" s="282"/>
      <c r="C86" s="282"/>
      <c r="D86" s="487">
        <v>4129.353000000001</v>
      </c>
      <c r="E86" s="487">
        <v>4329.170753370001</v>
      </c>
      <c r="F86" s="617">
        <v>199.81775336999999</v>
      </c>
      <c r="G86" s="618">
        <v>4.8389603255037716E-2</v>
      </c>
      <c r="H86" s="501"/>
      <c r="I86" s="487">
        <v>46.527000000000001</v>
      </c>
      <c r="J86" s="487">
        <v>51.062103170000029</v>
      </c>
      <c r="K86" s="617">
        <v>4.5351031700000277</v>
      </c>
      <c r="L86" s="618">
        <v>9.7472503492596285E-2</v>
      </c>
    </row>
    <row r="87" spans="1:12" s="625" customFormat="1" ht="15" customHeight="1" x14ac:dyDescent="0.25">
      <c r="A87" s="289" t="s">
        <v>582</v>
      </c>
      <c r="B87" s="287"/>
      <c r="C87" s="287"/>
      <c r="D87" s="86">
        <v>4129.353000000001</v>
      </c>
      <c r="E87" s="86">
        <v>4329.170753370001</v>
      </c>
      <c r="F87" s="317">
        <v>199.81775336999999</v>
      </c>
      <c r="G87" s="318">
        <v>4.8389603255037716E-2</v>
      </c>
      <c r="H87" s="319"/>
      <c r="I87" s="86">
        <v>46.527000000000001</v>
      </c>
      <c r="J87" s="86">
        <v>51.062103170000029</v>
      </c>
      <c r="K87" s="317">
        <v>4.5351031700000277</v>
      </c>
      <c r="L87" s="318">
        <v>9.7472503492596285E-2</v>
      </c>
    </row>
    <row r="88" spans="1:12" s="624" customFormat="1" ht="15" customHeight="1" x14ac:dyDescent="0.25">
      <c r="A88" s="429" t="s">
        <v>500</v>
      </c>
      <c r="B88" s="429"/>
      <c r="C88" s="430"/>
      <c r="D88" s="431">
        <v>1559.9169999999995</v>
      </c>
      <c r="E88" s="431">
        <v>1499.2293251900001</v>
      </c>
      <c r="F88" s="432">
        <v>-60.687674809999407</v>
      </c>
      <c r="G88" s="433">
        <v>-3.890442556238527E-2</v>
      </c>
      <c r="H88" s="431"/>
      <c r="I88" s="431">
        <v>220.84</v>
      </c>
      <c r="J88" s="431">
        <v>238.03958918999999</v>
      </c>
      <c r="K88" s="432">
        <v>17.199589189999983</v>
      </c>
      <c r="L88" s="433">
        <v>7.7882581008875018E-2</v>
      </c>
    </row>
    <row r="89" spans="1:12" s="625" customFormat="1" ht="15" customHeight="1" x14ac:dyDescent="0.25">
      <c r="A89" s="616" t="s">
        <v>583</v>
      </c>
      <c r="B89" s="282"/>
      <c r="C89" s="282"/>
      <c r="D89" s="487">
        <v>519.23099999999954</v>
      </c>
      <c r="E89" s="487">
        <v>494.91835013000008</v>
      </c>
      <c r="F89" s="617">
        <v>-24.312649869999461</v>
      </c>
      <c r="G89" s="618">
        <v>-4.6824341901772981E-2</v>
      </c>
      <c r="H89" s="501"/>
      <c r="I89" s="487">
        <v>203.88700000000003</v>
      </c>
      <c r="J89" s="487">
        <v>219.70620416000003</v>
      </c>
      <c r="K89" s="617">
        <v>15.819204159999998</v>
      </c>
      <c r="L89" s="618">
        <v>7.7588096151299579E-2</v>
      </c>
    </row>
    <row r="90" spans="1:12" s="625" customFormat="1" ht="15" customHeight="1" x14ac:dyDescent="0.25">
      <c r="A90" s="289" t="s">
        <v>584</v>
      </c>
      <c r="B90" s="287"/>
      <c r="C90" s="287"/>
      <c r="D90" s="86">
        <v>364.58199999999999</v>
      </c>
      <c r="E90" s="86">
        <v>351.01791681999993</v>
      </c>
      <c r="F90" s="317">
        <v>-13.564083180000068</v>
      </c>
      <c r="G90" s="318">
        <v>-3.7204478498664373E-2</v>
      </c>
      <c r="H90" s="319"/>
      <c r="I90" s="86">
        <v>32.626000000000005</v>
      </c>
      <c r="J90" s="86">
        <v>34.332060589999998</v>
      </c>
      <c r="K90" s="317">
        <v>1.7060605899999928</v>
      </c>
      <c r="L90" s="318">
        <v>5.2291442101391361E-2</v>
      </c>
    </row>
    <row r="91" spans="1:12" s="625" customFormat="1" ht="15" customHeight="1" x14ac:dyDescent="0.25">
      <c r="A91" s="289" t="s">
        <v>585</v>
      </c>
      <c r="B91" s="287"/>
      <c r="C91" s="287"/>
      <c r="D91" s="86">
        <v>0.3</v>
      </c>
      <c r="E91" s="86">
        <v>0.16749053</v>
      </c>
      <c r="F91" s="317">
        <v>-0.13250946999999999</v>
      </c>
      <c r="G91" s="318">
        <v>-0.44169823333333336</v>
      </c>
      <c r="H91" s="319"/>
      <c r="I91" s="86">
        <v>82.199999999999989</v>
      </c>
      <c r="J91" s="86">
        <v>78.332900379999998</v>
      </c>
      <c r="K91" s="317">
        <v>-3.8670996199999905</v>
      </c>
      <c r="L91" s="318">
        <v>-4.7045007542579009E-2</v>
      </c>
    </row>
    <row r="92" spans="1:12" s="625" customFormat="1" ht="15" customHeight="1" x14ac:dyDescent="0.25">
      <c r="A92" s="289" t="s">
        <v>586</v>
      </c>
      <c r="B92" s="287"/>
      <c r="C92" s="287"/>
      <c r="D92" s="86">
        <v>8.2710000000000008</v>
      </c>
      <c r="E92" s="86">
        <v>5.0679400300000008</v>
      </c>
      <c r="F92" s="317">
        <v>-3.20305997</v>
      </c>
      <c r="G92" s="318">
        <v>-0.3872639306008947</v>
      </c>
      <c r="H92" s="319"/>
      <c r="I92" s="86"/>
      <c r="J92" s="86"/>
      <c r="K92" s="317">
        <v>0</v>
      </c>
      <c r="L92" s="318" t="s">
        <v>146</v>
      </c>
    </row>
    <row r="93" spans="1:12" s="625" customFormat="1" ht="15" customHeight="1" x14ac:dyDescent="0.25">
      <c r="A93" s="289" t="s">
        <v>587</v>
      </c>
      <c r="B93" s="287"/>
      <c r="C93" s="287"/>
      <c r="D93" s="86">
        <v>123.66100000000004</v>
      </c>
      <c r="E93" s="86">
        <v>121.60948965999998</v>
      </c>
      <c r="F93" s="317">
        <v>-2.051510340000064</v>
      </c>
      <c r="G93" s="318">
        <v>-1.6589792578097118E-2</v>
      </c>
      <c r="H93" s="319"/>
      <c r="I93" s="86">
        <v>8.9209999999999994</v>
      </c>
      <c r="J93" s="86">
        <v>8.2171364499999999</v>
      </c>
      <c r="K93" s="317">
        <v>-0.70386354999999945</v>
      </c>
      <c r="L93" s="318">
        <v>-7.8899624481560293E-2</v>
      </c>
    </row>
    <row r="94" spans="1:12" s="625" customFormat="1" ht="15" customHeight="1" x14ac:dyDescent="0.25">
      <c r="A94" s="289" t="s">
        <v>588</v>
      </c>
      <c r="B94" s="287"/>
      <c r="C94" s="287"/>
      <c r="D94" s="86">
        <v>22.417000000000009</v>
      </c>
      <c r="E94" s="86">
        <v>17.055513089999987</v>
      </c>
      <c r="F94" s="317">
        <v>-5.3614869100000213</v>
      </c>
      <c r="G94" s="318">
        <v>-0.23917058080920817</v>
      </c>
      <c r="H94" s="319"/>
      <c r="I94" s="86">
        <v>80.14</v>
      </c>
      <c r="J94" s="86">
        <v>98.824106739999976</v>
      </c>
      <c r="K94" s="317">
        <v>18.684106739999976</v>
      </c>
      <c r="L94" s="318">
        <v>0.23314333341652071</v>
      </c>
    </row>
    <row r="95" spans="1:12" s="625" customFormat="1" ht="15" customHeight="1" x14ac:dyDescent="0.25">
      <c r="A95" s="616" t="s">
        <v>589</v>
      </c>
      <c r="B95" s="282"/>
      <c r="C95" s="282"/>
      <c r="D95" s="487">
        <v>989.40599999999927</v>
      </c>
      <c r="E95" s="487">
        <v>952.79061289000049</v>
      </c>
      <c r="F95" s="617">
        <v>-36.615387109998778</v>
      </c>
      <c r="G95" s="618">
        <v>-3.7007443971432186E-2</v>
      </c>
      <c r="H95" s="501"/>
      <c r="I95" s="487">
        <v>15.221999999999998</v>
      </c>
      <c r="J95" s="487">
        <v>14.936925380000003</v>
      </c>
      <c r="K95" s="617">
        <v>-0.28507461999999428</v>
      </c>
      <c r="L95" s="618">
        <v>-1.8727803179608093E-2</v>
      </c>
    </row>
    <row r="96" spans="1:12" s="625" customFormat="1" ht="15" customHeight="1" x14ac:dyDescent="0.25">
      <c r="A96" s="289" t="s">
        <v>590</v>
      </c>
      <c r="B96" s="287"/>
      <c r="C96" s="287"/>
      <c r="D96" s="86">
        <v>589.03999999999951</v>
      </c>
      <c r="E96" s="86">
        <v>570.76370697000038</v>
      </c>
      <c r="F96" s="317">
        <v>-18.276293029999124</v>
      </c>
      <c r="G96" s="318">
        <v>-3.1027252869073596E-2</v>
      </c>
      <c r="H96" s="319"/>
      <c r="I96" s="86">
        <v>6.6780000000000008</v>
      </c>
      <c r="J96" s="86">
        <v>6.4848934500000057</v>
      </c>
      <c r="K96" s="317">
        <v>-0.1931065499999951</v>
      </c>
      <c r="L96" s="318">
        <v>-2.8916823899370336E-2</v>
      </c>
    </row>
    <row r="97" spans="1:12" s="625" customFormat="1" ht="15" customHeight="1" x14ac:dyDescent="0.25">
      <c r="A97" s="289" t="s">
        <v>591</v>
      </c>
      <c r="B97" s="287"/>
      <c r="C97" s="287"/>
      <c r="D97" s="86">
        <v>166.60900000000001</v>
      </c>
      <c r="E97" s="86">
        <v>162.5862693600001</v>
      </c>
      <c r="F97" s="317">
        <v>-4.0227306399999065</v>
      </c>
      <c r="G97" s="318">
        <v>-2.4144737919319481E-2</v>
      </c>
      <c r="H97" s="319"/>
      <c r="I97" s="86">
        <v>0.63500000000000001</v>
      </c>
      <c r="J97" s="86">
        <v>0.60530645000000005</v>
      </c>
      <c r="K97" s="317">
        <v>-2.9693549999999957E-2</v>
      </c>
      <c r="L97" s="318">
        <v>-4.676149606299207E-2</v>
      </c>
    </row>
    <row r="98" spans="1:12" s="625" customFormat="1" ht="15" customHeight="1" x14ac:dyDescent="0.25">
      <c r="A98" s="289" t="s">
        <v>592</v>
      </c>
      <c r="B98" s="287"/>
      <c r="C98" s="287"/>
      <c r="D98" s="86">
        <v>80.061999999999998</v>
      </c>
      <c r="E98" s="86">
        <v>75.754835039999975</v>
      </c>
      <c r="F98" s="317">
        <v>-4.3071649600000228</v>
      </c>
      <c r="G98" s="318">
        <v>-5.3797868651795144E-2</v>
      </c>
      <c r="H98" s="319"/>
      <c r="I98" s="86">
        <v>7.7439999999999998</v>
      </c>
      <c r="J98" s="86">
        <v>7.7122814200000009</v>
      </c>
      <c r="K98" s="317">
        <v>-3.171857999999883E-2</v>
      </c>
      <c r="L98" s="318">
        <v>-4.0958910123964909E-3</v>
      </c>
    </row>
    <row r="99" spans="1:12" s="625" customFormat="1" ht="15" customHeight="1" x14ac:dyDescent="0.25">
      <c r="A99" s="289" t="s">
        <v>593</v>
      </c>
      <c r="B99" s="287"/>
      <c r="C99" s="287"/>
      <c r="D99" s="86">
        <v>85.443000000000012</v>
      </c>
      <c r="E99" s="86">
        <v>78.179766509999979</v>
      </c>
      <c r="F99" s="317">
        <v>-7.263233490000033</v>
      </c>
      <c r="G99" s="318">
        <v>-8.5006770478565086E-2</v>
      </c>
      <c r="H99" s="319"/>
      <c r="I99" s="86">
        <v>0.121</v>
      </c>
      <c r="J99" s="86">
        <v>6.9131349999999966E-2</v>
      </c>
      <c r="K99" s="317">
        <v>-5.186865000000003E-2</v>
      </c>
      <c r="L99" s="318">
        <v>-0.42866652892562007</v>
      </c>
    </row>
    <row r="100" spans="1:12" s="625" customFormat="1" ht="15" customHeight="1" x14ac:dyDescent="0.25">
      <c r="A100" s="289" t="s">
        <v>594</v>
      </c>
      <c r="B100" s="287"/>
      <c r="C100" s="287"/>
      <c r="D100" s="86">
        <v>34.094999999999999</v>
      </c>
      <c r="E100" s="86">
        <v>33.09650096000005</v>
      </c>
      <c r="F100" s="317">
        <v>-0.99849903999994893</v>
      </c>
      <c r="G100" s="318">
        <v>-2.9285790878426421E-2</v>
      </c>
      <c r="H100" s="319"/>
      <c r="I100" s="86">
        <v>2.0999999999999998E-2</v>
      </c>
      <c r="J100" s="86">
        <v>3.1045329999999999E-2</v>
      </c>
      <c r="K100" s="317">
        <v>1.0045330000000002E-2</v>
      </c>
      <c r="L100" s="318" t="s">
        <v>146</v>
      </c>
    </row>
    <row r="101" spans="1:12" s="625" customFormat="1" ht="15" customHeight="1" x14ac:dyDescent="0.25">
      <c r="A101" s="289" t="s">
        <v>595</v>
      </c>
      <c r="B101" s="287"/>
      <c r="C101" s="287"/>
      <c r="D101" s="86">
        <v>34.157000000000004</v>
      </c>
      <c r="E101" s="86">
        <v>32.409534049999991</v>
      </c>
      <c r="F101" s="317">
        <v>-1.7474659500000129</v>
      </c>
      <c r="G101" s="318">
        <v>-5.1159819363527648E-2</v>
      </c>
      <c r="H101" s="319"/>
      <c r="I101" s="86">
        <v>2.3E-2</v>
      </c>
      <c r="J101" s="86">
        <v>3.426738E-2</v>
      </c>
      <c r="K101" s="317">
        <v>1.126738E-2</v>
      </c>
      <c r="L101" s="318" t="s">
        <v>146</v>
      </c>
    </row>
    <row r="102" spans="1:12" s="625" customFormat="1" ht="15" customHeight="1" x14ac:dyDescent="0.25">
      <c r="A102" s="616" t="s">
        <v>596</v>
      </c>
      <c r="B102" s="282"/>
      <c r="C102" s="282"/>
      <c r="D102" s="487">
        <v>51.279999999999951</v>
      </c>
      <c r="E102" s="487">
        <v>51.520362169999927</v>
      </c>
      <c r="F102" s="617">
        <v>0.24036216999997606</v>
      </c>
      <c r="G102" s="618">
        <v>4.6872498049916889E-3</v>
      </c>
      <c r="H102" s="501"/>
      <c r="I102" s="487">
        <v>1.7309999999999999</v>
      </c>
      <c r="J102" s="487">
        <v>3.3964596499999997</v>
      </c>
      <c r="K102" s="617">
        <v>1.6654596499999998</v>
      </c>
      <c r="L102" s="618">
        <v>0.96213729058347774</v>
      </c>
    </row>
    <row r="103" spans="1:12" s="625" customFormat="1" ht="15" customHeight="1" x14ac:dyDescent="0.25">
      <c r="A103" s="289" t="s">
        <v>597</v>
      </c>
      <c r="B103" s="287"/>
      <c r="C103" s="287"/>
      <c r="D103" s="86">
        <v>39.245999999999974</v>
      </c>
      <c r="E103" s="86">
        <v>40.60176615999994</v>
      </c>
      <c r="F103" s="317">
        <v>1.3557661599999662</v>
      </c>
      <c r="G103" s="318">
        <v>3.4545333537174816E-2</v>
      </c>
      <c r="H103" s="319"/>
      <c r="I103" s="86">
        <v>3.0000000000000002E-2</v>
      </c>
      <c r="J103" s="86">
        <v>5.394711000000002E-2</v>
      </c>
      <c r="K103" s="317">
        <v>2.3947110000000018E-2</v>
      </c>
      <c r="L103" s="318" t="s">
        <v>146</v>
      </c>
    </row>
    <row r="104" spans="1:12" s="625" customFormat="1" ht="15" customHeight="1" x14ac:dyDescent="0.25">
      <c r="A104" s="289" t="s">
        <v>598</v>
      </c>
      <c r="B104" s="287"/>
      <c r="C104" s="287"/>
      <c r="D104" s="86">
        <v>12.033999999999995</v>
      </c>
      <c r="E104" s="86">
        <v>10.918596010000003</v>
      </c>
      <c r="F104" s="317">
        <v>-1.1154039899999919</v>
      </c>
      <c r="G104" s="318">
        <v>-9.268771730097991E-2</v>
      </c>
      <c r="H104" s="319"/>
      <c r="I104" s="86">
        <v>1.7009999999999998</v>
      </c>
      <c r="J104" s="86">
        <v>3.34251254</v>
      </c>
      <c r="K104" s="317">
        <v>1.6415125400000001</v>
      </c>
      <c r="L104" s="318">
        <v>0.96502794826572624</v>
      </c>
    </row>
    <row r="105" spans="1:12" s="624" customFormat="1" ht="15" customHeight="1" x14ac:dyDescent="0.25">
      <c r="A105" s="429" t="s">
        <v>599</v>
      </c>
      <c r="B105" s="429"/>
      <c r="C105" s="430"/>
      <c r="D105" s="431"/>
      <c r="E105" s="431"/>
      <c r="F105" s="432">
        <v>0</v>
      </c>
      <c r="G105" s="433" t="s">
        <v>146</v>
      </c>
      <c r="H105" s="431"/>
      <c r="I105" s="431">
        <v>71762.40400000001</v>
      </c>
      <c r="J105" s="431">
        <v>73764.755421659997</v>
      </c>
      <c r="K105" s="432">
        <v>2002.351421659987</v>
      </c>
      <c r="L105" s="433">
        <v>2.7902513155216857E-2</v>
      </c>
    </row>
    <row r="106" spans="1:12" s="625" customFormat="1" ht="15" customHeight="1" x14ac:dyDescent="0.25">
      <c r="A106" s="616" t="s">
        <v>600</v>
      </c>
      <c r="B106" s="282"/>
      <c r="C106" s="282"/>
      <c r="D106" s="487"/>
      <c r="E106" s="487"/>
      <c r="F106" s="617">
        <v>0</v>
      </c>
      <c r="G106" s="618" t="s">
        <v>146</v>
      </c>
      <c r="H106" s="501"/>
      <c r="I106" s="487">
        <v>71762.40400000001</v>
      </c>
      <c r="J106" s="487">
        <v>73764.755421659997</v>
      </c>
      <c r="K106" s="617">
        <v>2002.351421659987</v>
      </c>
      <c r="L106" s="618">
        <v>2.7902513155216857E-2</v>
      </c>
    </row>
    <row r="107" spans="1:12" s="625" customFormat="1" ht="15" customHeight="1" x14ac:dyDescent="0.25">
      <c r="A107" s="289" t="s">
        <v>601</v>
      </c>
      <c r="B107" s="287"/>
      <c r="C107" s="287"/>
      <c r="D107" s="86"/>
      <c r="E107" s="86"/>
      <c r="F107" s="317">
        <v>0</v>
      </c>
      <c r="G107" s="318" t="s">
        <v>146</v>
      </c>
      <c r="H107" s="319"/>
      <c r="I107" s="86">
        <v>115950</v>
      </c>
      <c r="J107" s="86">
        <v>118320.06966980998</v>
      </c>
      <c r="K107" s="317">
        <v>2370.0696698099782</v>
      </c>
      <c r="L107" s="318">
        <v>2.0440445621474623E-2</v>
      </c>
    </row>
    <row r="108" spans="1:12" s="625" customFormat="1" ht="15" customHeight="1" x14ac:dyDescent="0.25">
      <c r="A108" s="289" t="s">
        <v>115</v>
      </c>
      <c r="B108" s="287"/>
      <c r="C108" s="287"/>
      <c r="D108" s="86"/>
      <c r="E108" s="86"/>
      <c r="F108" s="317">
        <v>0</v>
      </c>
      <c r="G108" s="318" t="s">
        <v>146</v>
      </c>
      <c r="H108" s="319"/>
      <c r="I108" s="86">
        <v>-37173.771000000001</v>
      </c>
      <c r="J108" s="86">
        <v>-37545.538431779991</v>
      </c>
      <c r="K108" s="317">
        <v>-371.76743177999015</v>
      </c>
      <c r="L108" s="318">
        <v>1.000079953631805E-2</v>
      </c>
    </row>
    <row r="109" spans="1:12" s="625" customFormat="1" ht="15" customHeight="1" x14ac:dyDescent="0.25">
      <c r="A109" s="289" t="s">
        <v>119</v>
      </c>
      <c r="B109" s="287"/>
      <c r="C109" s="287"/>
      <c r="D109" s="86"/>
      <c r="E109" s="86"/>
      <c r="F109" s="317">
        <v>0</v>
      </c>
      <c r="G109" s="318" t="s">
        <v>146</v>
      </c>
      <c r="H109" s="319"/>
      <c r="I109" s="86">
        <v>-5185.8249999999998</v>
      </c>
      <c r="J109" s="86">
        <v>-5188.3210696300011</v>
      </c>
      <c r="K109" s="317">
        <v>-2.4960696300013296</v>
      </c>
      <c r="L109" s="318">
        <v>4.8132546509016549E-4</v>
      </c>
    </row>
    <row r="110" spans="1:12" s="625" customFormat="1" ht="15" customHeight="1" x14ac:dyDescent="0.25">
      <c r="A110" s="289" t="s">
        <v>121</v>
      </c>
      <c r="B110" s="287"/>
      <c r="C110" s="287"/>
      <c r="D110" s="86"/>
      <c r="E110" s="86"/>
      <c r="F110" s="317">
        <v>0</v>
      </c>
      <c r="G110" s="318" t="s">
        <v>146</v>
      </c>
      <c r="H110" s="319"/>
      <c r="I110" s="86">
        <v>-3200</v>
      </c>
      <c r="J110" s="86">
        <v>-3150.8014011499999</v>
      </c>
      <c r="K110" s="317">
        <v>49.198598850000053</v>
      </c>
      <c r="L110" s="318">
        <v>-1.5374562140625048E-2</v>
      </c>
    </row>
    <row r="111" spans="1:12" s="625" customFormat="1" ht="15" customHeight="1" x14ac:dyDescent="0.25">
      <c r="A111" s="289" t="s">
        <v>113</v>
      </c>
      <c r="B111" s="287"/>
      <c r="C111" s="287"/>
      <c r="D111" s="86"/>
      <c r="E111" s="86"/>
      <c r="F111" s="317">
        <v>0</v>
      </c>
      <c r="G111" s="318" t="s">
        <v>146</v>
      </c>
      <c r="H111" s="319"/>
      <c r="I111" s="86">
        <v>1448</v>
      </c>
      <c r="J111" s="86">
        <v>1416.5866292499998</v>
      </c>
      <c r="K111" s="317">
        <v>-31.41337075000024</v>
      </c>
      <c r="L111" s="318">
        <v>-2.169431681629852E-2</v>
      </c>
    </row>
    <row r="112" spans="1:12" s="625" customFormat="1" ht="15" customHeight="1" x14ac:dyDescent="0.25">
      <c r="A112" s="289" t="s">
        <v>123</v>
      </c>
      <c r="B112" s="287"/>
      <c r="C112" s="287"/>
      <c r="D112" s="86"/>
      <c r="E112" s="86"/>
      <c r="F112" s="317">
        <v>0</v>
      </c>
      <c r="G112" s="318" t="s">
        <v>146</v>
      </c>
      <c r="H112" s="319"/>
      <c r="I112" s="86">
        <v>-76</v>
      </c>
      <c r="J112" s="86">
        <v>-87.239974840000002</v>
      </c>
      <c r="K112" s="317">
        <v>-11.239974840000002</v>
      </c>
      <c r="L112" s="318">
        <v>0.14789440578947377</v>
      </c>
    </row>
    <row r="113" spans="1:12" s="624" customFormat="1" ht="15" customHeight="1" x14ac:dyDescent="0.25">
      <c r="A113" s="429" t="s">
        <v>602</v>
      </c>
      <c r="B113" s="429"/>
      <c r="C113" s="430"/>
      <c r="D113" s="431">
        <v>434.00699999999972</v>
      </c>
      <c r="E113" s="431">
        <v>413.71620629000012</v>
      </c>
      <c r="F113" s="432">
        <v>-20.290793709999605</v>
      </c>
      <c r="G113" s="433">
        <v>-4.6752226830442001E-2</v>
      </c>
      <c r="H113" s="431"/>
      <c r="I113" s="431">
        <v>14.878000000000002</v>
      </c>
      <c r="J113" s="431">
        <v>26.160962820000012</v>
      </c>
      <c r="K113" s="432">
        <v>11.28296282000001</v>
      </c>
      <c r="L113" s="433">
        <v>0.75836556123134891</v>
      </c>
    </row>
    <row r="114" spans="1:12" s="625" customFormat="1" ht="15" customHeight="1" x14ac:dyDescent="0.25">
      <c r="A114" s="616" t="s">
        <v>603</v>
      </c>
      <c r="B114" s="282"/>
      <c r="C114" s="282"/>
      <c r="D114" s="487">
        <v>232.35699999999991</v>
      </c>
      <c r="E114" s="487">
        <v>212.72600004999981</v>
      </c>
      <c r="F114" s="617">
        <v>-19.630999950000103</v>
      </c>
      <c r="G114" s="618">
        <v>-8.4486372048184988E-2</v>
      </c>
      <c r="H114" s="501"/>
      <c r="I114" s="487">
        <v>14.831000000000001</v>
      </c>
      <c r="J114" s="487">
        <v>26.145093840000015</v>
      </c>
      <c r="K114" s="617">
        <v>11.314093840000014</v>
      </c>
      <c r="L114" s="618">
        <v>0.76286790101813851</v>
      </c>
    </row>
    <row r="115" spans="1:12" s="625" customFormat="1" ht="15" customHeight="1" x14ac:dyDescent="0.25">
      <c r="A115" s="289" t="s">
        <v>604</v>
      </c>
      <c r="B115" s="287"/>
      <c r="C115" s="287"/>
      <c r="D115" s="86">
        <v>40.225999999999992</v>
      </c>
      <c r="E115" s="86">
        <v>40.305741810000001</v>
      </c>
      <c r="F115" s="317">
        <v>7.9741810000008684E-2</v>
      </c>
      <c r="G115" s="318">
        <v>1.9823450007458998E-3</v>
      </c>
      <c r="H115" s="319"/>
      <c r="I115" s="86">
        <v>0.33599999999999997</v>
      </c>
      <c r="J115" s="86">
        <v>0.32509564000000002</v>
      </c>
      <c r="K115" s="317">
        <v>-1.0904359999999946E-2</v>
      </c>
      <c r="L115" s="318">
        <v>-3.2453452380952208E-2</v>
      </c>
    </row>
    <row r="116" spans="1:12" s="625" customFormat="1" ht="15" customHeight="1" x14ac:dyDescent="0.25">
      <c r="A116" s="289" t="s">
        <v>605</v>
      </c>
      <c r="B116" s="287"/>
      <c r="C116" s="287"/>
      <c r="D116" s="86">
        <v>130.9</v>
      </c>
      <c r="E116" s="86">
        <v>121.84576009999999</v>
      </c>
      <c r="F116" s="317">
        <v>-9.0542399000000131</v>
      </c>
      <c r="G116" s="318">
        <v>-6.9169135981665519E-2</v>
      </c>
      <c r="H116" s="319"/>
      <c r="I116" s="86">
        <v>0.221</v>
      </c>
      <c r="J116" s="86">
        <v>0.75676888999999992</v>
      </c>
      <c r="K116" s="317">
        <v>0.53576888999999994</v>
      </c>
      <c r="L116" s="318">
        <v>2.424293619909502</v>
      </c>
    </row>
    <row r="117" spans="1:12" s="625" customFormat="1" ht="15" customHeight="1" x14ac:dyDescent="0.25">
      <c r="A117" s="289" t="s">
        <v>606</v>
      </c>
      <c r="B117" s="287"/>
      <c r="C117" s="287"/>
      <c r="D117" s="86">
        <v>61.230999999999987</v>
      </c>
      <c r="E117" s="86">
        <v>50.574498140000024</v>
      </c>
      <c r="F117" s="317">
        <v>-10.656501859999963</v>
      </c>
      <c r="G117" s="318">
        <v>-0.17403769103885225</v>
      </c>
      <c r="H117" s="319"/>
      <c r="I117" s="86">
        <v>14.274000000000001</v>
      </c>
      <c r="J117" s="86">
        <v>25.063229310000008</v>
      </c>
      <c r="K117" s="317">
        <v>10.789229310000007</v>
      </c>
      <c r="L117" s="318">
        <v>0.75586586170659986</v>
      </c>
    </row>
    <row r="118" spans="1:12" s="625" customFormat="1" ht="15" customHeight="1" x14ac:dyDescent="0.25">
      <c r="A118" s="616" t="s">
        <v>607</v>
      </c>
      <c r="B118" s="282"/>
      <c r="C118" s="282"/>
      <c r="D118" s="487">
        <v>201.65000000000006</v>
      </c>
      <c r="E118" s="487">
        <v>200.99020623999996</v>
      </c>
      <c r="F118" s="617">
        <v>-0.65979376000009893</v>
      </c>
      <c r="G118" s="618">
        <v>-3.2719750061993569E-3</v>
      </c>
      <c r="H118" s="501"/>
      <c r="I118" s="487">
        <v>4.7E-2</v>
      </c>
      <c r="J118" s="487">
        <v>1.5868979999999998E-2</v>
      </c>
      <c r="K118" s="617">
        <v>-3.1131020000000002E-2</v>
      </c>
      <c r="L118" s="618" t="s">
        <v>146</v>
      </c>
    </row>
    <row r="119" spans="1:12" s="625" customFormat="1" ht="15" customHeight="1" x14ac:dyDescent="0.25">
      <c r="A119" s="289" t="s">
        <v>608</v>
      </c>
      <c r="B119" s="287"/>
      <c r="C119" s="287"/>
      <c r="D119" s="86">
        <v>84.999999999999929</v>
      </c>
      <c r="E119" s="86">
        <v>84.340206239999958</v>
      </c>
      <c r="F119" s="317">
        <v>-0.65979375999997103</v>
      </c>
      <c r="G119" s="318">
        <v>-7.7622795294114422E-3</v>
      </c>
      <c r="H119" s="319"/>
      <c r="I119" s="86">
        <v>4.7E-2</v>
      </c>
      <c r="J119" s="86">
        <v>1.5868979999999998E-2</v>
      </c>
      <c r="K119" s="317">
        <v>-3.1131020000000002E-2</v>
      </c>
      <c r="L119" s="318" t="s">
        <v>146</v>
      </c>
    </row>
    <row r="120" spans="1:12" s="625" customFormat="1" ht="15" customHeight="1" x14ac:dyDescent="0.25">
      <c r="A120" s="289" t="s">
        <v>609</v>
      </c>
      <c r="B120" s="287"/>
      <c r="C120" s="287"/>
      <c r="D120" s="86">
        <v>110</v>
      </c>
      <c r="E120" s="86">
        <v>110</v>
      </c>
      <c r="F120" s="317">
        <v>0</v>
      </c>
      <c r="G120" s="318">
        <v>0</v>
      </c>
      <c r="H120" s="319"/>
      <c r="I120" s="86"/>
      <c r="J120" s="86"/>
      <c r="K120" s="317">
        <v>0</v>
      </c>
      <c r="L120" s="318" t="s">
        <v>146</v>
      </c>
    </row>
    <row r="121" spans="1:12" s="625" customFormat="1" ht="15" customHeight="1" x14ac:dyDescent="0.25">
      <c r="A121" s="289" t="s">
        <v>610</v>
      </c>
      <c r="B121" s="287"/>
      <c r="C121" s="287"/>
      <c r="D121" s="86">
        <v>6.6499999999999995</v>
      </c>
      <c r="E121" s="86">
        <v>6.6499999999999968</v>
      </c>
      <c r="F121" s="317">
        <v>0</v>
      </c>
      <c r="G121" s="318">
        <v>-4.4408920985006262E-16</v>
      </c>
      <c r="H121" s="319"/>
      <c r="I121" s="86"/>
      <c r="J121" s="86"/>
      <c r="K121" s="317">
        <v>0</v>
      </c>
      <c r="L121" s="318" t="s">
        <v>146</v>
      </c>
    </row>
    <row r="122" spans="1:12" s="624" customFormat="1" ht="15" customHeight="1" x14ac:dyDescent="0.25">
      <c r="A122" s="429" t="s">
        <v>502</v>
      </c>
      <c r="B122" s="429"/>
      <c r="C122" s="430"/>
      <c r="D122" s="431">
        <v>693.91699999999958</v>
      </c>
      <c r="E122" s="431">
        <v>673.93158916999937</v>
      </c>
      <c r="F122" s="432">
        <v>-19.985410830000205</v>
      </c>
      <c r="G122" s="433">
        <v>-2.8800866429270711E-2</v>
      </c>
      <c r="H122" s="431"/>
      <c r="I122" s="431">
        <v>33.301000000000016</v>
      </c>
      <c r="J122" s="431">
        <v>32.309646030000032</v>
      </c>
      <c r="K122" s="432">
        <v>-0.99135396999998449</v>
      </c>
      <c r="L122" s="433">
        <v>-2.9769495510644894E-2</v>
      </c>
    </row>
    <row r="123" spans="1:12" s="625" customFormat="1" ht="15" customHeight="1" x14ac:dyDescent="0.25">
      <c r="A123" s="616" t="s">
        <v>611</v>
      </c>
      <c r="B123" s="282"/>
      <c r="C123" s="282"/>
      <c r="D123" s="487">
        <v>693.91699999999958</v>
      </c>
      <c r="E123" s="487">
        <v>673.93158916999937</v>
      </c>
      <c r="F123" s="617">
        <v>-19.985410830000205</v>
      </c>
      <c r="G123" s="618">
        <v>-2.8800866429270711E-2</v>
      </c>
      <c r="H123" s="501"/>
      <c r="I123" s="487">
        <v>33.301000000000016</v>
      </c>
      <c r="J123" s="487">
        <v>32.309646030000032</v>
      </c>
      <c r="K123" s="617">
        <v>-0.99135396999998449</v>
      </c>
      <c r="L123" s="618">
        <v>-2.9769495510644894E-2</v>
      </c>
    </row>
    <row r="124" spans="1:12" s="625" customFormat="1" ht="15" customHeight="1" x14ac:dyDescent="0.25">
      <c r="A124" s="289" t="s">
        <v>612</v>
      </c>
      <c r="B124" s="287"/>
      <c r="C124" s="287"/>
      <c r="D124" s="86">
        <v>494.15599999999995</v>
      </c>
      <c r="E124" s="86">
        <v>500.01357743999989</v>
      </c>
      <c r="F124" s="317">
        <v>5.8575774399999432</v>
      </c>
      <c r="G124" s="318">
        <v>1.1853700936546252E-2</v>
      </c>
      <c r="H124" s="319"/>
      <c r="I124" s="86">
        <v>12.627000000000001</v>
      </c>
      <c r="J124" s="86">
        <v>19.489079570000001</v>
      </c>
      <c r="K124" s="317">
        <v>6.8620795700000006</v>
      </c>
      <c r="L124" s="318">
        <v>0.54344496475805815</v>
      </c>
    </row>
    <row r="125" spans="1:12" s="625" customFormat="1" ht="15" customHeight="1" x14ac:dyDescent="0.25">
      <c r="A125" s="289" t="s">
        <v>613</v>
      </c>
      <c r="B125" s="287"/>
      <c r="C125" s="287"/>
      <c r="D125" s="86">
        <v>124.53799999999995</v>
      </c>
      <c r="E125" s="86">
        <v>120.50564520999995</v>
      </c>
      <c r="F125" s="317">
        <v>-4.0323547899999994</v>
      </c>
      <c r="G125" s="318">
        <v>-3.2378509290337143E-2</v>
      </c>
      <c r="H125" s="319"/>
      <c r="I125" s="86">
        <v>0.66700000000000004</v>
      </c>
      <c r="J125" s="86">
        <v>0.98450067999999957</v>
      </c>
      <c r="K125" s="317">
        <v>0.31750067999999954</v>
      </c>
      <c r="L125" s="318">
        <v>0.47601301349325276</v>
      </c>
    </row>
    <row r="126" spans="1:12" s="625" customFormat="1" ht="15" customHeight="1" x14ac:dyDescent="0.25">
      <c r="A126" s="289" t="s">
        <v>614</v>
      </c>
      <c r="B126" s="287"/>
      <c r="C126" s="287"/>
      <c r="D126" s="86">
        <v>4.2</v>
      </c>
      <c r="E126" s="86">
        <v>6.716833509999999</v>
      </c>
      <c r="F126" s="317">
        <v>2.5168335099999988</v>
      </c>
      <c r="G126" s="318">
        <v>0.59924607380952355</v>
      </c>
      <c r="H126" s="319"/>
      <c r="I126" s="86"/>
      <c r="J126" s="86"/>
      <c r="K126" s="317">
        <v>0</v>
      </c>
      <c r="L126" s="318" t="s">
        <v>146</v>
      </c>
    </row>
    <row r="127" spans="1:12" s="625" customFormat="1" ht="15" customHeight="1" x14ac:dyDescent="0.25">
      <c r="A127" s="289" t="s">
        <v>615</v>
      </c>
      <c r="B127" s="287"/>
      <c r="C127" s="287"/>
      <c r="D127" s="86">
        <v>63.921000000000014</v>
      </c>
      <c r="E127" s="86">
        <v>40.115434649999969</v>
      </c>
      <c r="F127" s="317">
        <v>-23.805565350000045</v>
      </c>
      <c r="G127" s="318">
        <v>-0.37242166658844578</v>
      </c>
      <c r="H127" s="319"/>
      <c r="I127" s="86">
        <v>20.004999999999999</v>
      </c>
      <c r="J127" s="86">
        <v>11.827209900000014</v>
      </c>
      <c r="K127" s="317">
        <v>-8.1777900999999851</v>
      </c>
      <c r="L127" s="318">
        <v>-0.40878730817295605</v>
      </c>
    </row>
    <row r="128" spans="1:12" s="625" customFormat="1" ht="15" customHeight="1" x14ac:dyDescent="0.25">
      <c r="A128" s="289" t="s">
        <v>616</v>
      </c>
      <c r="B128" s="287"/>
      <c r="C128" s="287"/>
      <c r="D128" s="86">
        <v>7.1020000000000003</v>
      </c>
      <c r="E128" s="86">
        <v>6.5800983600000009</v>
      </c>
      <c r="F128" s="317">
        <v>-0.52190163999999939</v>
      </c>
      <c r="G128" s="318">
        <v>-7.3486572796395255E-2</v>
      </c>
      <c r="H128" s="319"/>
      <c r="I128" s="86">
        <v>2E-3</v>
      </c>
      <c r="J128" s="86">
        <v>8.8558799999999983E-3</v>
      </c>
      <c r="K128" s="317">
        <v>6.8558799999999982E-3</v>
      </c>
      <c r="L128" s="318" t="s">
        <v>146</v>
      </c>
    </row>
    <row r="129" spans="1:12" s="624" customFormat="1" ht="15" customHeight="1" x14ac:dyDescent="0.25">
      <c r="A129" s="429" t="s">
        <v>124</v>
      </c>
      <c r="B129" s="429"/>
      <c r="C129" s="430"/>
      <c r="D129" s="431">
        <v>10345.391000000005</v>
      </c>
      <c r="E129" s="431">
        <v>10781.297670809987</v>
      </c>
      <c r="F129" s="432">
        <v>435.90667080998173</v>
      </c>
      <c r="G129" s="433">
        <v>4.2135350013351891E-2</v>
      </c>
      <c r="H129" s="431"/>
      <c r="I129" s="431">
        <v>9864.8539999999994</v>
      </c>
      <c r="J129" s="431">
        <v>9989.9587125399994</v>
      </c>
      <c r="K129" s="432">
        <v>125.10471254000004</v>
      </c>
      <c r="L129" s="433">
        <v>1.2681861539967976E-2</v>
      </c>
    </row>
    <row r="130" spans="1:12" s="625" customFormat="1" ht="15" customHeight="1" x14ac:dyDescent="0.25">
      <c r="A130" s="616" t="s">
        <v>617</v>
      </c>
      <c r="B130" s="282"/>
      <c r="C130" s="282"/>
      <c r="D130" s="487">
        <v>10291.329000000005</v>
      </c>
      <c r="E130" s="487">
        <v>10727.478480039988</v>
      </c>
      <c r="F130" s="617">
        <v>436.14948003998325</v>
      </c>
      <c r="G130" s="618">
        <v>4.2380287331206912E-2</v>
      </c>
      <c r="H130" s="501"/>
      <c r="I130" s="487">
        <v>9864.4680000000008</v>
      </c>
      <c r="J130" s="487">
        <v>9989.5671271899992</v>
      </c>
      <c r="K130" s="617">
        <v>125.0991271899984</v>
      </c>
      <c r="L130" s="618">
        <v>1.2681791576595769E-2</v>
      </c>
    </row>
    <row r="131" spans="1:12" s="625" customFormat="1" ht="15" customHeight="1" x14ac:dyDescent="0.25">
      <c r="A131" s="289" t="s">
        <v>618</v>
      </c>
      <c r="B131" s="287"/>
      <c r="C131" s="287"/>
      <c r="D131" s="86">
        <v>1076.8609999999999</v>
      </c>
      <c r="E131" s="86">
        <v>1084.1434500400001</v>
      </c>
      <c r="F131" s="317">
        <v>7.2824500400001853</v>
      </c>
      <c r="G131" s="318">
        <v>6.7626648564671488E-3</v>
      </c>
      <c r="H131" s="319"/>
      <c r="I131" s="86">
        <v>172.476</v>
      </c>
      <c r="J131" s="86">
        <v>167.52685378000001</v>
      </c>
      <c r="K131" s="317">
        <v>-4.9491462199999887</v>
      </c>
      <c r="L131" s="318">
        <v>-2.8694695030033079E-2</v>
      </c>
    </row>
    <row r="132" spans="1:12" s="625" customFormat="1" ht="15" customHeight="1" x14ac:dyDescent="0.25">
      <c r="A132" s="289" t="s">
        <v>619</v>
      </c>
      <c r="B132" s="287"/>
      <c r="C132" s="287"/>
      <c r="D132" s="86">
        <v>1212.9749999999999</v>
      </c>
      <c r="E132" s="86">
        <v>1161.1002288600005</v>
      </c>
      <c r="F132" s="317">
        <v>-51.874771139999439</v>
      </c>
      <c r="G132" s="318">
        <v>-4.2766562493043447E-2</v>
      </c>
      <c r="H132" s="319"/>
      <c r="I132" s="86"/>
      <c r="J132" s="86"/>
      <c r="K132" s="317">
        <v>0</v>
      </c>
      <c r="L132" s="318" t="s">
        <v>146</v>
      </c>
    </row>
    <row r="133" spans="1:12" s="625" customFormat="1" ht="15" customHeight="1" x14ac:dyDescent="0.25">
      <c r="A133" s="289" t="s">
        <v>620</v>
      </c>
      <c r="B133" s="287"/>
      <c r="C133" s="287"/>
      <c r="D133" s="86">
        <v>7966.8959999999997</v>
      </c>
      <c r="E133" s="86">
        <v>8451.0309271899969</v>
      </c>
      <c r="F133" s="317">
        <v>484.13492718999714</v>
      </c>
      <c r="G133" s="318">
        <v>6.0768325228545361E-2</v>
      </c>
      <c r="H133" s="319"/>
      <c r="I133" s="86">
        <v>9691.98</v>
      </c>
      <c r="J133" s="86">
        <v>9822.0317684500005</v>
      </c>
      <c r="K133" s="317">
        <v>130.05176845000096</v>
      </c>
      <c r="L133" s="318">
        <v>1.3418493274852006E-2</v>
      </c>
    </row>
    <row r="134" spans="1:12" s="625" customFormat="1" ht="15" customHeight="1" x14ac:dyDescent="0.25">
      <c r="A134" s="289" t="s">
        <v>621</v>
      </c>
      <c r="B134" s="287"/>
      <c r="C134" s="287"/>
      <c r="D134" s="86">
        <v>34.596999999999987</v>
      </c>
      <c r="E134" s="86">
        <v>31.203873949999998</v>
      </c>
      <c r="F134" s="317">
        <v>-3.3931260499999887</v>
      </c>
      <c r="G134" s="318">
        <v>-9.8075730554672114E-2</v>
      </c>
      <c r="H134" s="319"/>
      <c r="I134" s="86">
        <v>1.2E-2</v>
      </c>
      <c r="J134" s="86">
        <v>8.5049599999999989E-3</v>
      </c>
      <c r="K134" s="317">
        <v>-3.4950400000000013E-3</v>
      </c>
      <c r="L134" s="318" t="s">
        <v>146</v>
      </c>
    </row>
    <row r="135" spans="1:12" s="625" customFormat="1" ht="15" customHeight="1" x14ac:dyDescent="0.25">
      <c r="A135" s="616" t="s">
        <v>622</v>
      </c>
      <c r="B135" s="282"/>
      <c r="C135" s="282"/>
      <c r="D135" s="487">
        <v>43.962000000000003</v>
      </c>
      <c r="E135" s="487">
        <v>43.862987280000056</v>
      </c>
      <c r="F135" s="617">
        <v>-9.9012719999947763E-2</v>
      </c>
      <c r="G135" s="618">
        <v>-2.2522342022643915E-3</v>
      </c>
      <c r="H135" s="501"/>
      <c r="I135" s="487">
        <v>0.38</v>
      </c>
      <c r="J135" s="487">
        <v>0.38611519000000005</v>
      </c>
      <c r="K135" s="617">
        <v>6.1151900000000481E-3</v>
      </c>
      <c r="L135" s="618">
        <v>1.6092605263158033E-2</v>
      </c>
    </row>
    <row r="136" spans="1:12" s="625" customFormat="1" ht="15" customHeight="1" x14ac:dyDescent="0.25">
      <c r="A136" s="289" t="s">
        <v>623</v>
      </c>
      <c r="B136" s="287"/>
      <c r="C136" s="287"/>
      <c r="D136" s="86">
        <v>43.962000000000003</v>
      </c>
      <c r="E136" s="86">
        <v>43.862987280000056</v>
      </c>
      <c r="F136" s="317">
        <v>-9.9012719999947763E-2</v>
      </c>
      <c r="G136" s="318">
        <v>-2.2522342022643915E-3</v>
      </c>
      <c r="H136" s="319"/>
      <c r="I136" s="86">
        <v>0.38</v>
      </c>
      <c r="J136" s="86">
        <v>0.38611519000000005</v>
      </c>
      <c r="K136" s="317">
        <v>6.1151900000000481E-3</v>
      </c>
      <c r="L136" s="318">
        <v>1.6092605263158033E-2</v>
      </c>
    </row>
    <row r="137" spans="1:12" s="625" customFormat="1" ht="15" customHeight="1" x14ac:dyDescent="0.25">
      <c r="A137" s="616" t="s">
        <v>624</v>
      </c>
      <c r="B137" s="282"/>
      <c r="C137" s="282"/>
      <c r="D137" s="487">
        <v>10.099999999999998</v>
      </c>
      <c r="E137" s="487">
        <v>9.9562034900000072</v>
      </c>
      <c r="F137" s="617">
        <v>-0.14379650999999072</v>
      </c>
      <c r="G137" s="618">
        <v>-1.4237278217820837E-2</v>
      </c>
      <c r="H137" s="501"/>
      <c r="I137" s="487">
        <v>6.0000000000000001E-3</v>
      </c>
      <c r="J137" s="487">
        <v>5.4701599999999982E-3</v>
      </c>
      <c r="K137" s="617">
        <v>-5.2984000000000191E-4</v>
      </c>
      <c r="L137" s="618" t="s">
        <v>146</v>
      </c>
    </row>
    <row r="138" spans="1:12" s="625" customFormat="1" ht="15" customHeight="1" x14ac:dyDescent="0.25">
      <c r="A138" s="289" t="s">
        <v>625</v>
      </c>
      <c r="B138" s="287"/>
      <c r="C138" s="287"/>
      <c r="D138" s="86">
        <v>10.099999999999998</v>
      </c>
      <c r="E138" s="86">
        <v>9.9562034900000072</v>
      </c>
      <c r="F138" s="317">
        <v>-0.14379650999999072</v>
      </c>
      <c r="G138" s="318">
        <v>-1.4237278217820837E-2</v>
      </c>
      <c r="H138" s="319"/>
      <c r="I138" s="86">
        <v>6.0000000000000001E-3</v>
      </c>
      <c r="J138" s="86">
        <v>5.4701599999999982E-3</v>
      </c>
      <c r="K138" s="317">
        <v>-5.2984000000000191E-4</v>
      </c>
      <c r="L138" s="318" t="s">
        <v>146</v>
      </c>
    </row>
    <row r="139" spans="1:12" s="624" customFormat="1" ht="15" customHeight="1" x14ac:dyDescent="0.25">
      <c r="A139" s="429" t="s">
        <v>626</v>
      </c>
      <c r="B139" s="429"/>
      <c r="C139" s="430"/>
      <c r="D139" s="431">
        <v>5799.4540000000006</v>
      </c>
      <c r="E139" s="431">
        <v>5623.27814055</v>
      </c>
      <c r="F139" s="432">
        <v>-176.17585945000064</v>
      </c>
      <c r="G139" s="433">
        <v>-3.0378007903847593E-2</v>
      </c>
      <c r="H139" s="431"/>
      <c r="I139" s="431">
        <v>1453.693</v>
      </c>
      <c r="J139" s="431">
        <v>1452.8993908800001</v>
      </c>
      <c r="K139" s="432">
        <v>-0.79360911999992823</v>
      </c>
      <c r="L139" s="433">
        <v>-5.4592621688343002E-4</v>
      </c>
    </row>
    <row r="140" spans="1:12" s="625" customFormat="1" ht="15" customHeight="1" x14ac:dyDescent="0.25">
      <c r="A140" s="616" t="s">
        <v>627</v>
      </c>
      <c r="B140" s="282"/>
      <c r="C140" s="282"/>
      <c r="D140" s="487">
        <v>502.25599999999974</v>
      </c>
      <c r="E140" s="487">
        <v>366.41682612999966</v>
      </c>
      <c r="F140" s="617">
        <v>-135.83917387000008</v>
      </c>
      <c r="G140" s="618">
        <v>-0.27045804105874327</v>
      </c>
      <c r="H140" s="501"/>
      <c r="I140" s="487">
        <v>93.213999999999956</v>
      </c>
      <c r="J140" s="487">
        <v>91.229342650000007</v>
      </c>
      <c r="K140" s="617">
        <v>-1.9846573499999494</v>
      </c>
      <c r="L140" s="618">
        <v>-2.1291408479412466E-2</v>
      </c>
    </row>
    <row r="141" spans="1:12" s="625" customFormat="1" ht="15" customHeight="1" x14ac:dyDescent="0.25">
      <c r="A141" s="289" t="s">
        <v>628</v>
      </c>
      <c r="B141" s="287"/>
      <c r="C141" s="287"/>
      <c r="D141" s="86">
        <v>156.06499999999994</v>
      </c>
      <c r="E141" s="86">
        <v>142.78083945999995</v>
      </c>
      <c r="F141" s="317">
        <v>-13.284160539999988</v>
      </c>
      <c r="G141" s="318">
        <v>-8.5119408836061838E-2</v>
      </c>
      <c r="H141" s="319"/>
      <c r="I141" s="86">
        <v>3.1569999999999996</v>
      </c>
      <c r="J141" s="86">
        <v>6.1280174300000052</v>
      </c>
      <c r="K141" s="317">
        <v>2.9710174300000056</v>
      </c>
      <c r="L141" s="318">
        <v>0.94108882800126903</v>
      </c>
    </row>
    <row r="142" spans="1:12" s="625" customFormat="1" ht="15" customHeight="1" x14ac:dyDescent="0.25">
      <c r="A142" s="289" t="s">
        <v>629</v>
      </c>
      <c r="B142" s="287"/>
      <c r="C142" s="287"/>
      <c r="D142" s="86">
        <v>82.843999999999994</v>
      </c>
      <c r="E142" s="86">
        <v>82.787734300000125</v>
      </c>
      <c r="F142" s="317">
        <v>-5.6265699999869412E-2</v>
      </c>
      <c r="G142" s="318">
        <v>-6.7917652455062871E-4</v>
      </c>
      <c r="H142" s="319"/>
      <c r="I142" s="86">
        <v>5.7000000000000009E-2</v>
      </c>
      <c r="J142" s="86">
        <v>0.20826795000000003</v>
      </c>
      <c r="K142" s="317">
        <v>0.15126795000000004</v>
      </c>
      <c r="L142" s="318">
        <v>2.6538236842105265</v>
      </c>
    </row>
    <row r="143" spans="1:12" s="625" customFormat="1" ht="15" customHeight="1" x14ac:dyDescent="0.25">
      <c r="A143" s="289" t="s">
        <v>630</v>
      </c>
      <c r="B143" s="287"/>
      <c r="C143" s="287"/>
      <c r="D143" s="86">
        <v>8.1819999999999986</v>
      </c>
      <c r="E143" s="86">
        <v>8.0631491699999991</v>
      </c>
      <c r="F143" s="317">
        <v>-0.11885082999999952</v>
      </c>
      <c r="G143" s="318">
        <v>-1.4525889758005284E-2</v>
      </c>
      <c r="H143" s="319"/>
      <c r="I143" s="86"/>
      <c r="J143" s="86"/>
      <c r="K143" s="317">
        <v>0</v>
      </c>
      <c r="L143" s="318" t="s">
        <v>146</v>
      </c>
    </row>
    <row r="144" spans="1:12" s="625" customFormat="1" ht="15" customHeight="1" x14ac:dyDescent="0.25">
      <c r="A144" s="289" t="s">
        <v>631</v>
      </c>
      <c r="B144" s="287"/>
      <c r="C144" s="287"/>
      <c r="D144" s="86">
        <v>255.16499999999999</v>
      </c>
      <c r="E144" s="86">
        <v>132.78510320000001</v>
      </c>
      <c r="F144" s="317">
        <v>-122.37989679999998</v>
      </c>
      <c r="G144" s="318">
        <v>-0.47961082750377204</v>
      </c>
      <c r="H144" s="319"/>
      <c r="I144" s="86">
        <v>90</v>
      </c>
      <c r="J144" s="86">
        <v>84.893057269999986</v>
      </c>
      <c r="K144" s="317">
        <v>-5.1069427300000143</v>
      </c>
      <c r="L144" s="318">
        <v>-5.6743808111111238E-2</v>
      </c>
    </row>
    <row r="145" spans="1:12" s="625" customFormat="1" ht="15" customHeight="1" x14ac:dyDescent="0.25">
      <c r="A145" s="616" t="s">
        <v>632</v>
      </c>
      <c r="B145" s="282"/>
      <c r="C145" s="282"/>
      <c r="D145" s="487">
        <v>5066.433</v>
      </c>
      <c r="E145" s="487">
        <v>5028.36079634</v>
      </c>
      <c r="F145" s="617">
        <v>-38.072203660000014</v>
      </c>
      <c r="G145" s="618">
        <v>-7.5145972837300512E-3</v>
      </c>
      <c r="H145" s="501"/>
      <c r="I145" s="487">
        <v>1357.75</v>
      </c>
      <c r="J145" s="487">
        <v>1358.7425764499999</v>
      </c>
      <c r="K145" s="617">
        <v>0.9925764499998877</v>
      </c>
      <c r="L145" s="618">
        <v>7.3104507457188994E-4</v>
      </c>
    </row>
    <row r="146" spans="1:12" s="625" customFormat="1" ht="15" customHeight="1" x14ac:dyDescent="0.25">
      <c r="A146" s="289" t="s">
        <v>633</v>
      </c>
      <c r="B146" s="287"/>
      <c r="C146" s="287"/>
      <c r="D146" s="86">
        <v>3372.2260000000001</v>
      </c>
      <c r="E146" s="86">
        <v>3371.9121744999984</v>
      </c>
      <c r="F146" s="317">
        <v>-0.3138255000017125</v>
      </c>
      <c r="G146" s="318">
        <v>-9.3061823259077414E-5</v>
      </c>
      <c r="H146" s="319"/>
      <c r="I146" s="86">
        <v>2.75</v>
      </c>
      <c r="J146" s="86">
        <v>3.7425764499999996</v>
      </c>
      <c r="K146" s="317">
        <v>0.99257644999999961</v>
      </c>
      <c r="L146" s="318">
        <v>0.36093689090909087</v>
      </c>
    </row>
    <row r="147" spans="1:12" s="625" customFormat="1" ht="15" customHeight="1" x14ac:dyDescent="0.25">
      <c r="A147" s="289" t="s">
        <v>634</v>
      </c>
      <c r="B147" s="287"/>
      <c r="C147" s="287"/>
      <c r="D147" s="86">
        <v>1694.2070000000001</v>
      </c>
      <c r="E147" s="86">
        <v>1656.4486218399998</v>
      </c>
      <c r="F147" s="317">
        <v>-37.758378160000348</v>
      </c>
      <c r="G147" s="318">
        <v>-2.2286756081163817E-2</v>
      </c>
      <c r="H147" s="319"/>
      <c r="I147" s="86">
        <v>1355</v>
      </c>
      <c r="J147" s="86">
        <v>1355</v>
      </c>
      <c r="K147" s="317">
        <v>0</v>
      </c>
      <c r="L147" s="318">
        <v>0</v>
      </c>
    </row>
    <row r="148" spans="1:12" s="625" customFormat="1" ht="15" customHeight="1" x14ac:dyDescent="0.25">
      <c r="A148" s="616" t="s">
        <v>635</v>
      </c>
      <c r="B148" s="282"/>
      <c r="C148" s="282"/>
      <c r="D148" s="487">
        <v>112.79400000000003</v>
      </c>
      <c r="E148" s="487">
        <v>110.87785849000001</v>
      </c>
      <c r="F148" s="617">
        <v>-1.916141510000017</v>
      </c>
      <c r="G148" s="618">
        <v>-1.6987973739738038E-2</v>
      </c>
      <c r="H148" s="501"/>
      <c r="I148" s="487">
        <v>2.7289999999999996</v>
      </c>
      <c r="J148" s="487">
        <v>2.9274717800000003</v>
      </c>
      <c r="K148" s="617">
        <v>0.19847178000000065</v>
      </c>
      <c r="L148" s="618">
        <v>7.2726925613778137E-2</v>
      </c>
    </row>
    <row r="149" spans="1:12" s="625" customFormat="1" ht="15" customHeight="1" x14ac:dyDescent="0.25">
      <c r="A149" s="289" t="s">
        <v>636</v>
      </c>
      <c r="B149" s="287"/>
      <c r="C149" s="287"/>
      <c r="D149" s="86">
        <v>27.206</v>
      </c>
      <c r="E149" s="86">
        <v>26.069984800000007</v>
      </c>
      <c r="F149" s="317">
        <v>-1.1360151999999921</v>
      </c>
      <c r="G149" s="318">
        <v>-4.1756053811658922E-2</v>
      </c>
      <c r="H149" s="319"/>
      <c r="I149" s="86">
        <v>1.363</v>
      </c>
      <c r="J149" s="86">
        <v>1.50570011</v>
      </c>
      <c r="K149" s="317">
        <v>0.14270011000000005</v>
      </c>
      <c r="L149" s="318">
        <v>0.10469560528246524</v>
      </c>
    </row>
    <row r="150" spans="1:12" s="625" customFormat="1" ht="15" customHeight="1" x14ac:dyDescent="0.25">
      <c r="A150" s="289" t="s">
        <v>637</v>
      </c>
      <c r="B150" s="287"/>
      <c r="C150" s="287"/>
      <c r="D150" s="86">
        <v>28.288</v>
      </c>
      <c r="E150" s="86">
        <v>23.636165089999999</v>
      </c>
      <c r="F150" s="317">
        <v>-4.6518349100000016</v>
      </c>
      <c r="G150" s="318">
        <v>-0.16444552142251134</v>
      </c>
      <c r="H150" s="319"/>
      <c r="I150" s="86">
        <v>2E-3</v>
      </c>
      <c r="J150" s="86"/>
      <c r="K150" s="317">
        <v>-2E-3</v>
      </c>
      <c r="L150" s="318" t="s">
        <v>146</v>
      </c>
    </row>
    <row r="151" spans="1:12" s="625" customFormat="1" ht="15" customHeight="1" x14ac:dyDescent="0.25">
      <c r="A151" s="289" t="s">
        <v>638</v>
      </c>
      <c r="B151" s="287"/>
      <c r="C151" s="287"/>
      <c r="D151" s="86">
        <v>12.15</v>
      </c>
      <c r="E151" s="86">
        <v>11.155407989999999</v>
      </c>
      <c r="F151" s="317">
        <v>-0.99459201000000164</v>
      </c>
      <c r="G151" s="318">
        <v>-8.1859424691358207E-2</v>
      </c>
      <c r="H151" s="319"/>
      <c r="I151" s="86"/>
      <c r="J151" s="86"/>
      <c r="K151" s="317">
        <v>0</v>
      </c>
      <c r="L151" s="318" t="s">
        <v>146</v>
      </c>
    </row>
    <row r="152" spans="1:12" s="625" customFormat="1" ht="15" customHeight="1" x14ac:dyDescent="0.25">
      <c r="A152" s="289" t="s">
        <v>639</v>
      </c>
      <c r="B152" s="287"/>
      <c r="C152" s="287"/>
      <c r="D152" s="86">
        <v>45.149999999999991</v>
      </c>
      <c r="E152" s="86">
        <v>50.016300610000002</v>
      </c>
      <c r="F152" s="317">
        <v>4.8663006100000104</v>
      </c>
      <c r="G152" s="318">
        <v>0.10778074440753072</v>
      </c>
      <c r="H152" s="319"/>
      <c r="I152" s="86">
        <v>1.3639999999999997</v>
      </c>
      <c r="J152" s="86">
        <v>1.4217716700000003</v>
      </c>
      <c r="K152" s="317">
        <v>5.7771670000000608E-2</v>
      </c>
      <c r="L152" s="318">
        <v>4.2354596774194064E-2</v>
      </c>
    </row>
    <row r="153" spans="1:12" s="625" customFormat="1" ht="15" customHeight="1" x14ac:dyDescent="0.25">
      <c r="A153" s="616" t="s">
        <v>640</v>
      </c>
      <c r="B153" s="282"/>
      <c r="C153" s="282"/>
      <c r="D153" s="487">
        <v>117.971</v>
      </c>
      <c r="E153" s="487">
        <v>117.62265958999997</v>
      </c>
      <c r="F153" s="617">
        <v>-0.34834041000003424</v>
      </c>
      <c r="G153" s="618">
        <v>-2.9527630519368131E-3</v>
      </c>
      <c r="H153" s="501"/>
      <c r="I153" s="487"/>
      <c r="J153" s="487"/>
      <c r="K153" s="617">
        <v>0</v>
      </c>
      <c r="L153" s="618" t="s">
        <v>146</v>
      </c>
    </row>
    <row r="154" spans="1:12" s="625" customFormat="1" ht="15" customHeight="1" x14ac:dyDescent="0.25">
      <c r="A154" s="289" t="s">
        <v>641</v>
      </c>
      <c r="B154" s="287"/>
      <c r="C154" s="287"/>
      <c r="D154" s="86">
        <v>117.971</v>
      </c>
      <c r="E154" s="86">
        <v>117.62265958999997</v>
      </c>
      <c r="F154" s="317">
        <v>-0.34834041000003424</v>
      </c>
      <c r="G154" s="318">
        <v>-2.9527630519368131E-3</v>
      </c>
      <c r="H154" s="319"/>
      <c r="I154" s="86"/>
      <c r="J154" s="86"/>
      <c r="K154" s="317">
        <v>0</v>
      </c>
      <c r="L154" s="318" t="s">
        <v>146</v>
      </c>
    </row>
    <row r="155" spans="1:12" s="624" customFormat="1" ht="15" customHeight="1" x14ac:dyDescent="0.25">
      <c r="A155" s="429" t="s">
        <v>642</v>
      </c>
      <c r="B155" s="429"/>
      <c r="C155" s="430"/>
      <c r="D155" s="431">
        <v>19446.757000000001</v>
      </c>
      <c r="E155" s="431">
        <v>19446.73659728</v>
      </c>
      <c r="F155" s="432">
        <v>-2.0402720001584385E-2</v>
      </c>
      <c r="G155" s="433">
        <v>-1.0491579650606653E-6</v>
      </c>
      <c r="H155" s="431"/>
      <c r="I155" s="431">
        <v>64.599000000000004</v>
      </c>
      <c r="J155" s="431">
        <v>65.291352979999985</v>
      </c>
      <c r="K155" s="432">
        <v>0.69235297999998124</v>
      </c>
      <c r="L155" s="433">
        <v>1.071770429882779E-2</v>
      </c>
    </row>
    <row r="156" spans="1:12" s="625" customFormat="1" ht="15" customHeight="1" x14ac:dyDescent="0.25">
      <c r="A156" s="616" t="s">
        <v>643</v>
      </c>
      <c r="B156" s="282"/>
      <c r="C156" s="282"/>
      <c r="D156" s="487">
        <v>19446.757000000001</v>
      </c>
      <c r="E156" s="487">
        <v>19446.73659728</v>
      </c>
      <c r="F156" s="617">
        <v>-2.0402720001584385E-2</v>
      </c>
      <c r="G156" s="618">
        <v>-1.0491579650606653E-6</v>
      </c>
      <c r="H156" s="501"/>
      <c r="I156" s="487">
        <v>64.599000000000004</v>
      </c>
      <c r="J156" s="487">
        <v>65.291352979999985</v>
      </c>
      <c r="K156" s="617">
        <v>0.69235297999998124</v>
      </c>
      <c r="L156" s="618">
        <v>1.071770429882779E-2</v>
      </c>
    </row>
    <row r="157" spans="1:12" s="625" customFormat="1" ht="15" customHeight="1" x14ac:dyDescent="0.25">
      <c r="A157" s="289" t="s">
        <v>644</v>
      </c>
      <c r="B157" s="287"/>
      <c r="C157" s="287"/>
      <c r="D157" s="86">
        <v>18029.552</v>
      </c>
      <c r="E157" s="86">
        <v>18034.25071968</v>
      </c>
      <c r="F157" s="317">
        <v>4.6987196800000675</v>
      </c>
      <c r="G157" s="318">
        <v>2.6061211504302406E-4</v>
      </c>
      <c r="H157" s="319"/>
      <c r="I157" s="86"/>
      <c r="J157" s="86"/>
      <c r="K157" s="317">
        <v>0</v>
      </c>
      <c r="L157" s="318" t="s">
        <v>146</v>
      </c>
    </row>
    <row r="158" spans="1:12" s="625" customFormat="1" ht="15" customHeight="1" x14ac:dyDescent="0.25">
      <c r="A158" s="289" t="s">
        <v>645</v>
      </c>
      <c r="B158" s="287"/>
      <c r="C158" s="287"/>
      <c r="D158" s="86">
        <v>1296.4739999999999</v>
      </c>
      <c r="E158" s="86">
        <v>1304.0307610899997</v>
      </c>
      <c r="F158" s="317">
        <v>7.5567610899997817</v>
      </c>
      <c r="G158" s="318">
        <v>5.8287023804564075E-3</v>
      </c>
      <c r="H158" s="319"/>
      <c r="I158" s="86"/>
      <c r="J158" s="86"/>
      <c r="K158" s="317">
        <v>0</v>
      </c>
      <c r="L158" s="318" t="s">
        <v>146</v>
      </c>
    </row>
    <row r="159" spans="1:12" s="625" customFormat="1" ht="15" customHeight="1" x14ac:dyDescent="0.25">
      <c r="A159" s="289" t="s">
        <v>646</v>
      </c>
      <c r="B159" s="287"/>
      <c r="C159" s="287"/>
      <c r="D159" s="86">
        <v>120.73099999999999</v>
      </c>
      <c r="E159" s="86">
        <v>108.45511651000001</v>
      </c>
      <c r="F159" s="317">
        <v>-12.275883489999984</v>
      </c>
      <c r="G159" s="318">
        <v>-0.10167963066652297</v>
      </c>
      <c r="H159" s="319"/>
      <c r="I159" s="86">
        <v>64.599000000000004</v>
      </c>
      <c r="J159" s="86">
        <v>65.291352979999985</v>
      </c>
      <c r="K159" s="317">
        <v>0.69235297999998124</v>
      </c>
      <c r="L159" s="318">
        <v>1.071770429882779E-2</v>
      </c>
    </row>
    <row r="160" spans="1:12" s="624" customFormat="1" ht="15" customHeight="1" x14ac:dyDescent="0.25">
      <c r="A160" s="429" t="s">
        <v>647</v>
      </c>
      <c r="B160" s="429"/>
      <c r="C160" s="430"/>
      <c r="D160" s="431">
        <v>13427.973</v>
      </c>
      <c r="E160" s="431">
        <v>13308.510793680001</v>
      </c>
      <c r="F160" s="432">
        <v>-119.46220631999859</v>
      </c>
      <c r="G160" s="433">
        <v>-8.8965182101571338E-3</v>
      </c>
      <c r="H160" s="431"/>
      <c r="I160" s="431">
        <v>2130.3490000000002</v>
      </c>
      <c r="J160" s="431">
        <v>2105.2159074400001</v>
      </c>
      <c r="K160" s="432">
        <v>-25.133092560000023</v>
      </c>
      <c r="L160" s="433">
        <v>-1.1797640931133779E-2</v>
      </c>
    </row>
    <row r="161" spans="1:12" s="625" customFormat="1" ht="15" customHeight="1" x14ac:dyDescent="0.25">
      <c r="A161" s="616" t="s">
        <v>648</v>
      </c>
      <c r="B161" s="282"/>
      <c r="C161" s="282"/>
      <c r="D161" s="487">
        <v>13124.256000000001</v>
      </c>
      <c r="E161" s="487">
        <v>13008.95014823</v>
      </c>
      <c r="F161" s="617">
        <v>-115.30585177000103</v>
      </c>
      <c r="G161" s="618">
        <v>-8.7857057779123782E-3</v>
      </c>
      <c r="H161" s="501"/>
      <c r="I161" s="487">
        <v>2130.3490000000002</v>
      </c>
      <c r="J161" s="487">
        <v>2105.2159074400001</v>
      </c>
      <c r="K161" s="617">
        <v>-25.133092560000023</v>
      </c>
      <c r="L161" s="618">
        <v>-1.1797640931133779E-2</v>
      </c>
    </row>
    <row r="162" spans="1:12" s="625" customFormat="1" ht="15" customHeight="1" x14ac:dyDescent="0.25">
      <c r="A162" s="289" t="s">
        <v>649</v>
      </c>
      <c r="B162" s="287"/>
      <c r="C162" s="287"/>
      <c r="D162" s="86">
        <v>6114.2599999999993</v>
      </c>
      <c r="E162" s="86">
        <v>6035.37957482</v>
      </c>
      <c r="F162" s="317">
        <v>-78.880425179999293</v>
      </c>
      <c r="G162" s="318">
        <v>-1.2901058375011765E-2</v>
      </c>
      <c r="H162" s="319"/>
      <c r="I162" s="86">
        <v>1464.9490000000001</v>
      </c>
      <c r="J162" s="86">
        <v>1430.0145863299995</v>
      </c>
      <c r="K162" s="317">
        <v>-34.934413670000595</v>
      </c>
      <c r="L162" s="318">
        <v>-2.3846846320247694E-2</v>
      </c>
    </row>
    <row r="163" spans="1:12" s="625" customFormat="1" ht="15" customHeight="1" x14ac:dyDescent="0.25">
      <c r="A163" s="289" t="s">
        <v>650</v>
      </c>
      <c r="B163" s="287"/>
      <c r="C163" s="287"/>
      <c r="D163" s="86">
        <v>1501.3979999999999</v>
      </c>
      <c r="E163" s="86">
        <v>1500.6858289000008</v>
      </c>
      <c r="F163" s="317">
        <v>-0.71217109999906825</v>
      </c>
      <c r="G163" s="318">
        <v>-4.7433864971113682E-4</v>
      </c>
      <c r="H163" s="319"/>
      <c r="I163" s="86">
        <v>138.922</v>
      </c>
      <c r="J163" s="86">
        <v>144.71157417999996</v>
      </c>
      <c r="K163" s="317">
        <v>5.7895741799999598</v>
      </c>
      <c r="L163" s="318">
        <v>4.1674998776291439E-2</v>
      </c>
    </row>
    <row r="164" spans="1:12" s="625" customFormat="1" ht="15" customHeight="1" x14ac:dyDescent="0.25">
      <c r="A164" s="289" t="s">
        <v>651</v>
      </c>
      <c r="B164" s="287"/>
      <c r="C164" s="287"/>
      <c r="D164" s="86">
        <v>2525.7040000000006</v>
      </c>
      <c r="E164" s="86">
        <v>2523.5574183399999</v>
      </c>
      <c r="F164" s="317">
        <v>-2.1465816600007201</v>
      </c>
      <c r="G164" s="318">
        <v>-8.4989438984173216E-4</v>
      </c>
      <c r="H164" s="319"/>
      <c r="I164" s="86">
        <v>302.34399999999999</v>
      </c>
      <c r="J164" s="86">
        <v>306.44142797000001</v>
      </c>
      <c r="K164" s="317">
        <v>4.0974279700000125</v>
      </c>
      <c r="L164" s="318">
        <v>1.3552205335644274E-2</v>
      </c>
    </row>
    <row r="165" spans="1:12" s="625" customFormat="1" ht="15" customHeight="1" x14ac:dyDescent="0.25">
      <c r="A165" s="289" t="s">
        <v>652</v>
      </c>
      <c r="B165" s="287"/>
      <c r="C165" s="287"/>
      <c r="D165" s="86">
        <v>2982.8940000000002</v>
      </c>
      <c r="E165" s="86">
        <v>2949.3273261699987</v>
      </c>
      <c r="F165" s="317">
        <v>-33.566673830001491</v>
      </c>
      <c r="G165" s="318">
        <v>-1.1253056203137435E-2</v>
      </c>
      <c r="H165" s="319"/>
      <c r="I165" s="86">
        <v>224.13400000000001</v>
      </c>
      <c r="J165" s="86">
        <v>224.04831896000002</v>
      </c>
      <c r="K165" s="317">
        <v>-8.5681039999997211E-2</v>
      </c>
      <c r="L165" s="318">
        <v>-3.8227595991680019E-4</v>
      </c>
    </row>
    <row r="166" spans="1:12" s="625" customFormat="1" ht="15" customHeight="1" x14ac:dyDescent="0.25">
      <c r="A166" s="616" t="s">
        <v>653</v>
      </c>
      <c r="B166" s="282"/>
      <c r="C166" s="282"/>
      <c r="D166" s="487">
        <v>303.71700000000004</v>
      </c>
      <c r="E166" s="487">
        <v>299.56064544999998</v>
      </c>
      <c r="F166" s="617">
        <v>-4.15635455000006</v>
      </c>
      <c r="G166" s="618">
        <v>-1.3684958530474245E-2</v>
      </c>
      <c r="H166" s="501"/>
      <c r="I166" s="487"/>
      <c r="J166" s="487"/>
      <c r="K166" s="617">
        <v>0</v>
      </c>
      <c r="L166" s="618" t="s">
        <v>146</v>
      </c>
    </row>
    <row r="167" spans="1:12" s="625" customFormat="1" ht="15" customHeight="1" x14ac:dyDescent="0.25">
      <c r="A167" s="289" t="s">
        <v>654</v>
      </c>
      <c r="B167" s="287"/>
      <c r="C167" s="287"/>
      <c r="D167" s="86">
        <v>157.80800000000002</v>
      </c>
      <c r="E167" s="86">
        <v>155.23041694999995</v>
      </c>
      <c r="F167" s="317">
        <v>-2.5775830500000723</v>
      </c>
      <c r="G167" s="318">
        <v>-1.6333665276792475E-2</v>
      </c>
      <c r="H167" s="319"/>
      <c r="I167" s="86"/>
      <c r="J167" s="86"/>
      <c r="K167" s="317">
        <v>0</v>
      </c>
      <c r="L167" s="318" t="s">
        <v>146</v>
      </c>
    </row>
    <row r="168" spans="1:12" s="625" customFormat="1" ht="15" customHeight="1" x14ac:dyDescent="0.25">
      <c r="A168" s="289" t="s">
        <v>655</v>
      </c>
      <c r="B168" s="287"/>
      <c r="C168" s="287"/>
      <c r="D168" s="86">
        <v>48.081999999999994</v>
      </c>
      <c r="E168" s="86">
        <v>47.344241060000009</v>
      </c>
      <c r="F168" s="317">
        <v>-0.73775893999998488</v>
      </c>
      <c r="G168" s="318">
        <v>-1.5343765650347008E-2</v>
      </c>
      <c r="H168" s="319"/>
      <c r="I168" s="86"/>
      <c r="J168" s="86"/>
      <c r="K168" s="317">
        <v>0</v>
      </c>
      <c r="L168" s="318" t="s">
        <v>146</v>
      </c>
    </row>
    <row r="169" spans="1:12" s="625" customFormat="1" ht="15" customHeight="1" x14ac:dyDescent="0.25">
      <c r="A169" s="289" t="s">
        <v>656</v>
      </c>
      <c r="B169" s="287"/>
      <c r="C169" s="287"/>
      <c r="D169" s="86">
        <v>60.217999999999996</v>
      </c>
      <c r="E169" s="86">
        <v>60.156104910000018</v>
      </c>
      <c r="F169" s="317">
        <v>-6.1895089999978836E-2</v>
      </c>
      <c r="G169" s="318">
        <v>-1.027850310537981E-3</v>
      </c>
      <c r="H169" s="319"/>
      <c r="I169" s="86"/>
      <c r="J169" s="86"/>
      <c r="K169" s="317">
        <v>0</v>
      </c>
      <c r="L169" s="318" t="s">
        <v>146</v>
      </c>
    </row>
    <row r="170" spans="1:12" s="625" customFormat="1" ht="15" customHeight="1" x14ac:dyDescent="0.25">
      <c r="A170" s="289" t="s">
        <v>657</v>
      </c>
      <c r="B170" s="287"/>
      <c r="C170" s="287"/>
      <c r="D170" s="86">
        <v>37.609000000000002</v>
      </c>
      <c r="E170" s="86">
        <v>36.829882529999985</v>
      </c>
      <c r="F170" s="317">
        <v>-0.77911747000001697</v>
      </c>
      <c r="G170" s="318">
        <v>-2.0716250631498179E-2</v>
      </c>
      <c r="H170" s="319"/>
      <c r="I170" s="86"/>
      <c r="J170" s="86"/>
      <c r="K170" s="317">
        <v>0</v>
      </c>
      <c r="L170" s="318" t="s">
        <v>146</v>
      </c>
    </row>
    <row r="171" spans="1:12" s="624" customFormat="1" ht="15" customHeight="1" x14ac:dyDescent="0.25">
      <c r="A171" s="429" t="s">
        <v>658</v>
      </c>
      <c r="B171" s="429"/>
      <c r="C171" s="430"/>
      <c r="D171" s="431">
        <v>2840.2299999999996</v>
      </c>
      <c r="E171" s="431">
        <v>2793.1691082399998</v>
      </c>
      <c r="F171" s="432">
        <v>-47.060891759999777</v>
      </c>
      <c r="G171" s="433">
        <v>-1.6569394647616531E-2</v>
      </c>
      <c r="H171" s="431"/>
      <c r="I171" s="431">
        <v>74.491</v>
      </c>
      <c r="J171" s="431">
        <v>68.377027789999943</v>
      </c>
      <c r="K171" s="432">
        <v>-6.1139722100000569</v>
      </c>
      <c r="L171" s="433">
        <v>-8.207665637459638E-2</v>
      </c>
    </row>
    <row r="172" spans="1:12" s="625" customFormat="1" ht="15" customHeight="1" x14ac:dyDescent="0.25">
      <c r="A172" s="616" t="s">
        <v>659</v>
      </c>
      <c r="B172" s="282"/>
      <c r="C172" s="282"/>
      <c r="D172" s="487">
        <v>180.77899999999997</v>
      </c>
      <c r="E172" s="487">
        <v>176.74906660000011</v>
      </c>
      <c r="F172" s="617">
        <v>-4.0299333999998623</v>
      </c>
      <c r="G172" s="618">
        <v>-2.2292043876776968E-2</v>
      </c>
      <c r="H172" s="501"/>
      <c r="I172" s="487">
        <v>17.386000000000003</v>
      </c>
      <c r="J172" s="487">
        <v>16.875740640000004</v>
      </c>
      <c r="K172" s="617">
        <v>-0.51025935999999916</v>
      </c>
      <c r="L172" s="618">
        <v>-2.9348864603704117E-2</v>
      </c>
    </row>
    <row r="173" spans="1:12" s="625" customFormat="1" ht="15" customHeight="1" x14ac:dyDescent="0.25">
      <c r="A173" s="289" t="s">
        <v>660</v>
      </c>
      <c r="B173" s="287"/>
      <c r="C173" s="287"/>
      <c r="D173" s="86">
        <v>71.72399999999999</v>
      </c>
      <c r="E173" s="86">
        <v>65.533425039999969</v>
      </c>
      <c r="F173" s="317">
        <v>-6.1905749600000206</v>
      </c>
      <c r="G173" s="318">
        <v>-8.6311066867436614E-2</v>
      </c>
      <c r="H173" s="319"/>
      <c r="I173" s="86">
        <v>0.6</v>
      </c>
      <c r="J173" s="86">
        <v>1.9640000000000002E-5</v>
      </c>
      <c r="K173" s="317">
        <v>-0.59998035999999999</v>
      </c>
      <c r="L173" s="318" t="s">
        <v>146</v>
      </c>
    </row>
    <row r="174" spans="1:12" s="625" customFormat="1" ht="15" customHeight="1" x14ac:dyDescent="0.25">
      <c r="A174" s="289" t="s">
        <v>661</v>
      </c>
      <c r="B174" s="287"/>
      <c r="C174" s="287"/>
      <c r="D174" s="86">
        <v>109.05499999999998</v>
      </c>
      <c r="E174" s="86">
        <v>111.21564156000002</v>
      </c>
      <c r="F174" s="317">
        <v>2.1606415600000446</v>
      </c>
      <c r="G174" s="318">
        <v>1.9812402549172825E-2</v>
      </c>
      <c r="H174" s="319"/>
      <c r="I174" s="86">
        <v>16.786000000000001</v>
      </c>
      <c r="J174" s="86">
        <v>16.875721000000002</v>
      </c>
      <c r="K174" s="317">
        <v>8.9721000000000828E-2</v>
      </c>
      <c r="L174" s="318">
        <v>5.344989872512862E-3</v>
      </c>
    </row>
    <row r="175" spans="1:12" s="625" customFormat="1" ht="15" customHeight="1" x14ac:dyDescent="0.25">
      <c r="A175" s="616" t="s">
        <v>662</v>
      </c>
      <c r="B175" s="282"/>
      <c r="C175" s="282"/>
      <c r="D175" s="487">
        <v>2489.1849999999999</v>
      </c>
      <c r="E175" s="487">
        <v>2456.0916177300001</v>
      </c>
      <c r="F175" s="617">
        <v>-33.093382269999893</v>
      </c>
      <c r="G175" s="618">
        <v>-1.3294866500481062E-2</v>
      </c>
      <c r="H175" s="501"/>
      <c r="I175" s="487"/>
      <c r="J175" s="487"/>
      <c r="K175" s="617">
        <v>0</v>
      </c>
      <c r="L175" s="618" t="s">
        <v>146</v>
      </c>
    </row>
    <row r="176" spans="1:12" s="625" customFormat="1" ht="15" customHeight="1" x14ac:dyDescent="0.25">
      <c r="A176" s="289" t="s">
        <v>663</v>
      </c>
      <c r="B176" s="287"/>
      <c r="C176" s="287"/>
      <c r="D176" s="86">
        <v>930.851</v>
      </c>
      <c r="E176" s="86">
        <v>933.50697230000014</v>
      </c>
      <c r="F176" s="317">
        <v>2.6559723000001441</v>
      </c>
      <c r="G176" s="318">
        <v>2.8532732950816708E-3</v>
      </c>
      <c r="H176" s="319"/>
      <c r="I176" s="86"/>
      <c r="J176" s="86"/>
      <c r="K176" s="317">
        <v>0</v>
      </c>
      <c r="L176" s="318" t="s">
        <v>146</v>
      </c>
    </row>
    <row r="177" spans="1:12" s="625" customFormat="1" ht="15" customHeight="1" x14ac:dyDescent="0.25">
      <c r="A177" s="289" t="s">
        <v>664</v>
      </c>
      <c r="B177" s="287"/>
      <c r="C177" s="287"/>
      <c r="D177" s="86">
        <v>1051.011</v>
      </c>
      <c r="E177" s="86">
        <v>1030.7724505899998</v>
      </c>
      <c r="F177" s="317">
        <v>-20.238549410000132</v>
      </c>
      <c r="G177" s="318">
        <v>-1.9256267926786808E-2</v>
      </c>
      <c r="H177" s="319"/>
      <c r="I177" s="86"/>
      <c r="J177" s="86"/>
      <c r="K177" s="317">
        <v>0</v>
      </c>
      <c r="L177" s="318" t="s">
        <v>146</v>
      </c>
    </row>
    <row r="178" spans="1:12" s="625" customFormat="1" ht="15" customHeight="1" x14ac:dyDescent="0.25">
      <c r="A178" s="289" t="s">
        <v>665</v>
      </c>
      <c r="B178" s="287"/>
      <c r="C178" s="287"/>
      <c r="D178" s="86">
        <v>507.32299999999992</v>
      </c>
      <c r="E178" s="86">
        <v>491.81219484000013</v>
      </c>
      <c r="F178" s="317">
        <v>-15.510805159999791</v>
      </c>
      <c r="G178" s="318">
        <v>-3.0573826063473919E-2</v>
      </c>
      <c r="H178" s="319"/>
      <c r="I178" s="86"/>
      <c r="J178" s="86"/>
      <c r="K178" s="317">
        <v>0</v>
      </c>
      <c r="L178" s="318" t="s">
        <v>146</v>
      </c>
    </row>
    <row r="179" spans="1:12" s="625" customFormat="1" ht="15" customHeight="1" x14ac:dyDescent="0.25">
      <c r="A179" s="616" t="s">
        <v>666</v>
      </c>
      <c r="B179" s="282"/>
      <c r="C179" s="282"/>
      <c r="D179" s="487">
        <v>170.26600000000002</v>
      </c>
      <c r="E179" s="487">
        <v>160.32842391</v>
      </c>
      <c r="F179" s="617">
        <v>-9.9375760900000216</v>
      </c>
      <c r="G179" s="618">
        <v>-5.8365005873163289E-2</v>
      </c>
      <c r="H179" s="501"/>
      <c r="I179" s="487">
        <v>57.10499999999999</v>
      </c>
      <c r="J179" s="487">
        <v>51.501287150000003</v>
      </c>
      <c r="K179" s="617">
        <v>-5.6037128499999866</v>
      </c>
      <c r="L179" s="618">
        <v>-9.8129985990718649E-2</v>
      </c>
    </row>
    <row r="180" spans="1:12" s="625" customFormat="1" ht="15" customHeight="1" x14ac:dyDescent="0.25">
      <c r="A180" s="289" t="s">
        <v>667</v>
      </c>
      <c r="B180" s="287"/>
      <c r="C180" s="287"/>
      <c r="D180" s="86">
        <v>161.167</v>
      </c>
      <c r="E180" s="86">
        <v>149.05458592000002</v>
      </c>
      <c r="F180" s="317">
        <v>-12.112414079999979</v>
      </c>
      <c r="G180" s="318">
        <v>-7.5154430373463477E-2</v>
      </c>
      <c r="H180" s="319"/>
      <c r="I180" s="86">
        <v>55.052999999999997</v>
      </c>
      <c r="J180" s="86">
        <v>50.092535679999997</v>
      </c>
      <c r="K180" s="317">
        <v>-4.9604643199999998</v>
      </c>
      <c r="L180" s="318">
        <v>-9.0103433418705636E-2</v>
      </c>
    </row>
    <row r="181" spans="1:12" s="625" customFormat="1" ht="15" customHeight="1" x14ac:dyDescent="0.25">
      <c r="A181" s="289" t="s">
        <v>668</v>
      </c>
      <c r="B181" s="287"/>
      <c r="C181" s="287"/>
      <c r="D181" s="86">
        <v>9.0990000000000002</v>
      </c>
      <c r="E181" s="86">
        <v>11.273837989999999</v>
      </c>
      <c r="F181" s="317">
        <v>2.1748379899999986</v>
      </c>
      <c r="G181" s="318">
        <v>0.23901945158808635</v>
      </c>
      <c r="H181" s="319"/>
      <c r="I181" s="86">
        <v>2.0519999999999996</v>
      </c>
      <c r="J181" s="86">
        <v>1.4087514700000001</v>
      </c>
      <c r="K181" s="317">
        <v>-0.64324852999999949</v>
      </c>
      <c r="L181" s="318">
        <v>-0.3134739424951265</v>
      </c>
    </row>
    <row r="182" spans="1:12" s="624" customFormat="1" ht="15" customHeight="1" x14ac:dyDescent="0.25">
      <c r="A182" s="429" t="s">
        <v>51</v>
      </c>
      <c r="B182" s="429"/>
      <c r="C182" s="430"/>
      <c r="D182" s="431">
        <v>8991.5609999999997</v>
      </c>
      <c r="E182" s="431">
        <v>9044.3428201199986</v>
      </c>
      <c r="F182" s="432">
        <v>52.781820119998883</v>
      </c>
      <c r="G182" s="433">
        <v>5.8701509248504369E-3</v>
      </c>
      <c r="H182" s="431"/>
      <c r="I182" s="431">
        <v>8957.764000000001</v>
      </c>
      <c r="J182" s="431">
        <v>9087.9721344400004</v>
      </c>
      <c r="K182" s="432">
        <v>130.20813443999941</v>
      </c>
      <c r="L182" s="433">
        <v>1.4535785318746886E-2</v>
      </c>
    </row>
    <row r="183" spans="1:12" s="625" customFormat="1" ht="15" customHeight="1" x14ac:dyDescent="0.25">
      <c r="A183" s="616" t="s">
        <v>669</v>
      </c>
      <c r="B183" s="282"/>
      <c r="C183" s="282"/>
      <c r="D183" s="487">
        <v>8893.5709999999999</v>
      </c>
      <c r="E183" s="487">
        <v>8950.1531693199995</v>
      </c>
      <c r="F183" s="617">
        <v>56.582169319999593</v>
      </c>
      <c r="G183" s="618">
        <v>6.362142869270393E-3</v>
      </c>
      <c r="H183" s="501"/>
      <c r="I183" s="487">
        <v>8893.5709999999999</v>
      </c>
      <c r="J183" s="487">
        <v>8950.1531693199995</v>
      </c>
      <c r="K183" s="617">
        <v>56.582169319999593</v>
      </c>
      <c r="L183" s="618">
        <v>6.362142869270393E-3</v>
      </c>
    </row>
    <row r="184" spans="1:12" s="625" customFormat="1" ht="15" customHeight="1" x14ac:dyDescent="0.25">
      <c r="A184" s="289" t="s">
        <v>670</v>
      </c>
      <c r="B184" s="287"/>
      <c r="C184" s="287"/>
      <c r="D184" s="86">
        <v>4418.8099999999995</v>
      </c>
      <c r="E184" s="86">
        <v>4406.1960134800001</v>
      </c>
      <c r="F184" s="317">
        <v>-12.613986519999344</v>
      </c>
      <c r="G184" s="318">
        <v>-2.8546116533635368E-3</v>
      </c>
      <c r="H184" s="319"/>
      <c r="I184" s="86">
        <v>0.2</v>
      </c>
      <c r="J184" s="86">
        <v>0.2</v>
      </c>
      <c r="K184" s="317">
        <v>0</v>
      </c>
      <c r="L184" s="318">
        <v>0</v>
      </c>
    </row>
    <row r="185" spans="1:12" s="625" customFormat="1" ht="15" customHeight="1" x14ac:dyDescent="0.25">
      <c r="A185" s="289" t="s">
        <v>671</v>
      </c>
      <c r="B185" s="287"/>
      <c r="C185" s="287"/>
      <c r="D185" s="86">
        <v>1381.126</v>
      </c>
      <c r="E185" s="86">
        <v>1352.5959159399999</v>
      </c>
      <c r="F185" s="317">
        <v>-28.530084060000036</v>
      </c>
      <c r="G185" s="318">
        <v>-2.0657118944976793E-2</v>
      </c>
      <c r="H185" s="319"/>
      <c r="I185" s="86">
        <v>0.1</v>
      </c>
      <c r="J185" s="86">
        <v>7.4169390000000002E-2</v>
      </c>
      <c r="K185" s="317">
        <v>-2.5830610000000004E-2</v>
      </c>
      <c r="L185" s="318">
        <v>-0.25830609999999998</v>
      </c>
    </row>
    <row r="186" spans="1:12" s="625" customFormat="1" ht="15" customHeight="1" x14ac:dyDescent="0.25">
      <c r="A186" s="289" t="s">
        <v>672</v>
      </c>
      <c r="B186" s="287"/>
      <c r="C186" s="287"/>
      <c r="D186" s="86">
        <v>756.73100000000011</v>
      </c>
      <c r="E186" s="86">
        <v>769.16768193999985</v>
      </c>
      <c r="F186" s="317">
        <v>12.436681939999744</v>
      </c>
      <c r="G186" s="318">
        <v>1.6434746217611984E-2</v>
      </c>
      <c r="H186" s="319"/>
      <c r="I186" s="86">
        <v>14.1</v>
      </c>
      <c r="J186" s="86">
        <v>14.185964129999999</v>
      </c>
      <c r="K186" s="317">
        <v>8.5964129999998917E-2</v>
      </c>
      <c r="L186" s="318">
        <v>6.096746808510467E-3</v>
      </c>
    </row>
    <row r="187" spans="1:12" s="625" customFormat="1" ht="15" customHeight="1" x14ac:dyDescent="0.25">
      <c r="A187" s="289" t="s">
        <v>673</v>
      </c>
      <c r="B187" s="287"/>
      <c r="C187" s="287"/>
      <c r="D187" s="86">
        <v>2025.24</v>
      </c>
      <c r="E187" s="86">
        <v>2039.9191034999997</v>
      </c>
      <c r="F187" s="317">
        <v>14.679103499999655</v>
      </c>
      <c r="G187" s="318">
        <v>7.248080968181414E-3</v>
      </c>
      <c r="H187" s="319"/>
      <c r="I187" s="86"/>
      <c r="J187" s="86"/>
      <c r="K187" s="317">
        <v>0</v>
      </c>
      <c r="L187" s="318" t="s">
        <v>146</v>
      </c>
    </row>
    <row r="188" spans="1:12" s="625" customFormat="1" ht="15" customHeight="1" x14ac:dyDescent="0.25">
      <c r="A188" s="289" t="s">
        <v>674</v>
      </c>
      <c r="B188" s="287"/>
      <c r="C188" s="287"/>
      <c r="D188" s="86">
        <v>169.964</v>
      </c>
      <c r="E188" s="86">
        <v>237.65211283999994</v>
      </c>
      <c r="F188" s="317">
        <v>67.688112839999945</v>
      </c>
      <c r="G188" s="318">
        <v>0.39824970487867994</v>
      </c>
      <c r="H188" s="319"/>
      <c r="I188" s="86">
        <v>2E-3</v>
      </c>
      <c r="J188" s="86">
        <v>4.4102000000000003E-4</v>
      </c>
      <c r="K188" s="317">
        <v>-1.55898E-3</v>
      </c>
      <c r="L188" s="318" t="s">
        <v>146</v>
      </c>
    </row>
    <row r="189" spans="1:12" s="625" customFormat="1" ht="15" customHeight="1" x14ac:dyDescent="0.25">
      <c r="A189" s="289" t="s">
        <v>675</v>
      </c>
      <c r="B189" s="287"/>
      <c r="C189" s="287"/>
      <c r="D189" s="86">
        <v>141.69999999999999</v>
      </c>
      <c r="E189" s="86">
        <v>144.62234161999999</v>
      </c>
      <c r="F189" s="317">
        <v>2.9223416199999974</v>
      </c>
      <c r="G189" s="318">
        <v>2.0623441213831972E-2</v>
      </c>
      <c r="H189" s="319"/>
      <c r="I189" s="86">
        <v>91</v>
      </c>
      <c r="J189" s="86">
        <v>88.536637179999985</v>
      </c>
      <c r="K189" s="317">
        <v>-2.4633628200000146</v>
      </c>
      <c r="L189" s="318">
        <v>-2.7069921098901273E-2</v>
      </c>
    </row>
    <row r="190" spans="1:12" s="625" customFormat="1" ht="15" customHeight="1" x14ac:dyDescent="0.25">
      <c r="A190" s="289" t="s">
        <v>676</v>
      </c>
      <c r="B190" s="287"/>
      <c r="C190" s="287"/>
      <c r="D190" s="86"/>
      <c r="E190" s="86"/>
      <c r="F190" s="317">
        <v>0</v>
      </c>
      <c r="G190" s="318" t="s">
        <v>146</v>
      </c>
      <c r="H190" s="319"/>
      <c r="I190" s="86">
        <v>8788.1689999999999</v>
      </c>
      <c r="J190" s="86">
        <v>8847.1559576</v>
      </c>
      <c r="K190" s="317">
        <v>58.986957600000096</v>
      </c>
      <c r="L190" s="318">
        <v>6.7120873073789333E-3</v>
      </c>
    </row>
    <row r="191" spans="1:12" s="625" customFormat="1" ht="15" customHeight="1" x14ac:dyDescent="0.25">
      <c r="A191" s="616" t="s">
        <v>677</v>
      </c>
      <c r="B191" s="282"/>
      <c r="C191" s="282"/>
      <c r="D191" s="487">
        <v>97.990000000000038</v>
      </c>
      <c r="E191" s="487">
        <v>94.18965080000001</v>
      </c>
      <c r="F191" s="617">
        <v>-3.8003492000000278</v>
      </c>
      <c r="G191" s="618">
        <v>-3.878303092152291E-2</v>
      </c>
      <c r="H191" s="501"/>
      <c r="I191" s="487">
        <v>64.192999999999998</v>
      </c>
      <c r="J191" s="487">
        <v>137.81896512</v>
      </c>
      <c r="K191" s="617">
        <v>73.625965120000004</v>
      </c>
      <c r="L191" s="618">
        <v>1.14694694312464</v>
      </c>
    </row>
    <row r="192" spans="1:12" s="625" customFormat="1" ht="15" customHeight="1" x14ac:dyDescent="0.25">
      <c r="A192" s="289" t="s">
        <v>678</v>
      </c>
      <c r="B192" s="287"/>
      <c r="C192" s="287"/>
      <c r="D192" s="86">
        <v>5.0759999999999996</v>
      </c>
      <c r="E192" s="86">
        <v>4.0894459899999989</v>
      </c>
      <c r="F192" s="317">
        <v>-0.98655401000000076</v>
      </c>
      <c r="G192" s="318">
        <v>-0.19435658195429484</v>
      </c>
      <c r="H192" s="319"/>
      <c r="I192" s="86">
        <v>64.175000000000011</v>
      </c>
      <c r="J192" s="86">
        <v>137.58587796</v>
      </c>
      <c r="K192" s="317">
        <v>73.410877959999993</v>
      </c>
      <c r="L192" s="318">
        <v>1.1439170698870273</v>
      </c>
    </row>
    <row r="193" spans="1:12" s="625" customFormat="1" ht="15" customHeight="1" x14ac:dyDescent="0.25">
      <c r="A193" s="289" t="s">
        <v>679</v>
      </c>
      <c r="B193" s="287"/>
      <c r="C193" s="287"/>
      <c r="D193" s="86">
        <v>11.059000000000003</v>
      </c>
      <c r="E193" s="86">
        <v>10.551252549999997</v>
      </c>
      <c r="F193" s="317">
        <v>-0.50774745000000543</v>
      </c>
      <c r="G193" s="318">
        <v>-4.5912600596799469E-2</v>
      </c>
      <c r="H193" s="319"/>
      <c r="I193" s="86">
        <v>2E-3</v>
      </c>
      <c r="J193" s="86">
        <v>1.5495000000000001E-3</v>
      </c>
      <c r="K193" s="317">
        <v>-4.5049999999999995E-4</v>
      </c>
      <c r="L193" s="318" t="s">
        <v>146</v>
      </c>
    </row>
    <row r="194" spans="1:12" s="625" customFormat="1" ht="15" customHeight="1" x14ac:dyDescent="0.25">
      <c r="A194" s="289" t="s">
        <v>680</v>
      </c>
      <c r="B194" s="287"/>
      <c r="C194" s="287"/>
      <c r="D194" s="86">
        <v>13.798</v>
      </c>
      <c r="E194" s="86">
        <v>12.485174829999998</v>
      </c>
      <c r="F194" s="317">
        <v>-1.3128251700000018</v>
      </c>
      <c r="G194" s="318">
        <v>-9.5146047977967996E-2</v>
      </c>
      <c r="H194" s="319"/>
      <c r="I194" s="86">
        <v>1.6E-2</v>
      </c>
      <c r="J194" s="86">
        <v>0.23153763999999999</v>
      </c>
      <c r="K194" s="317">
        <v>0.21553763999999997</v>
      </c>
      <c r="L194" s="318" t="s">
        <v>146</v>
      </c>
    </row>
    <row r="195" spans="1:12" s="625" customFormat="1" ht="15" customHeight="1" x14ac:dyDescent="0.25">
      <c r="A195" s="289" t="s">
        <v>681</v>
      </c>
      <c r="B195" s="287"/>
      <c r="C195" s="287"/>
      <c r="D195" s="86">
        <v>68.057000000000002</v>
      </c>
      <c r="E195" s="86">
        <v>67.063777430000016</v>
      </c>
      <c r="F195" s="317">
        <v>-0.99322256999998615</v>
      </c>
      <c r="G195" s="318">
        <v>-1.4593981074687234E-2</v>
      </c>
      <c r="H195" s="319"/>
      <c r="I195" s="86"/>
      <c r="J195" s="86">
        <v>2E-8</v>
      </c>
      <c r="K195" s="317">
        <v>2E-8</v>
      </c>
      <c r="L195" s="318" t="s">
        <v>146</v>
      </c>
    </row>
    <row r="196" spans="1:12" s="624" customFormat="1" ht="15" customHeight="1" x14ac:dyDescent="0.25">
      <c r="A196" s="429" t="s">
        <v>504</v>
      </c>
      <c r="B196" s="429"/>
      <c r="C196" s="430"/>
      <c r="D196" s="431">
        <v>11996.094000000005</v>
      </c>
      <c r="E196" s="431">
        <v>12087.682972129995</v>
      </c>
      <c r="F196" s="432">
        <v>91.588972129989997</v>
      </c>
      <c r="G196" s="433">
        <v>7.634899503954351E-3</v>
      </c>
      <c r="H196" s="431"/>
      <c r="I196" s="431">
        <v>79.925000000000111</v>
      </c>
      <c r="J196" s="431">
        <v>86.791261670000154</v>
      </c>
      <c r="K196" s="432">
        <v>6.8662616700000427</v>
      </c>
      <c r="L196" s="433">
        <v>8.5908810384736078E-2</v>
      </c>
    </row>
    <row r="197" spans="1:12" s="625" customFormat="1" ht="15" customHeight="1" x14ac:dyDescent="0.25">
      <c r="A197" s="616" t="s">
        <v>682</v>
      </c>
      <c r="B197" s="282"/>
      <c r="C197" s="282"/>
      <c r="D197" s="487">
        <v>1757.759</v>
      </c>
      <c r="E197" s="487">
        <v>1695.9313536799998</v>
      </c>
      <c r="F197" s="617">
        <v>-61.827646320000213</v>
      </c>
      <c r="G197" s="618">
        <v>-3.5174131561835353E-2</v>
      </c>
      <c r="H197" s="501"/>
      <c r="I197" s="487">
        <v>29.238000000000017</v>
      </c>
      <c r="J197" s="487">
        <v>32.312537480000017</v>
      </c>
      <c r="K197" s="617">
        <v>3.07453748</v>
      </c>
      <c r="L197" s="618">
        <v>0.10515553321020588</v>
      </c>
    </row>
    <row r="198" spans="1:12" s="625" customFormat="1" ht="15" customHeight="1" x14ac:dyDescent="0.25">
      <c r="A198" s="289" t="s">
        <v>683</v>
      </c>
      <c r="B198" s="287"/>
      <c r="C198" s="287"/>
      <c r="D198" s="86">
        <v>88.803999999999974</v>
      </c>
      <c r="E198" s="86">
        <v>85.346793500000089</v>
      </c>
      <c r="F198" s="317">
        <v>-3.4572064999998844</v>
      </c>
      <c r="G198" s="318">
        <v>-3.8930751993152213E-2</v>
      </c>
      <c r="H198" s="319"/>
      <c r="I198" s="86">
        <v>0.30300000000000005</v>
      </c>
      <c r="J198" s="86">
        <v>0.60305142000000012</v>
      </c>
      <c r="K198" s="317">
        <v>0.30005142000000007</v>
      </c>
      <c r="L198" s="318">
        <v>0.99026871287128726</v>
      </c>
    </row>
    <row r="199" spans="1:12" s="625" customFormat="1" ht="15" customHeight="1" x14ac:dyDescent="0.25">
      <c r="A199" s="289" t="s">
        <v>684</v>
      </c>
      <c r="B199" s="287"/>
      <c r="C199" s="287"/>
      <c r="D199" s="86">
        <v>192.08799999999994</v>
      </c>
      <c r="E199" s="86">
        <v>192.02298284000008</v>
      </c>
      <c r="F199" s="317">
        <v>-6.5017159999854357E-2</v>
      </c>
      <c r="G199" s="318">
        <v>-3.3847590687530182E-4</v>
      </c>
      <c r="H199" s="319"/>
      <c r="I199" s="86">
        <v>15.383999999999997</v>
      </c>
      <c r="J199" s="86">
        <v>13.764182869999999</v>
      </c>
      <c r="K199" s="317">
        <v>-1.6198171299999977</v>
      </c>
      <c r="L199" s="318">
        <v>-0.10529232514300557</v>
      </c>
    </row>
    <row r="200" spans="1:12" s="625" customFormat="1" ht="15" customHeight="1" x14ac:dyDescent="0.25">
      <c r="A200" s="289" t="s">
        <v>685</v>
      </c>
      <c r="B200" s="287"/>
      <c r="C200" s="287"/>
      <c r="D200" s="86">
        <v>715.37900000000013</v>
      </c>
      <c r="E200" s="86">
        <v>722.93946088000007</v>
      </c>
      <c r="F200" s="317">
        <v>7.5604608799999369</v>
      </c>
      <c r="G200" s="318">
        <v>1.0568469133144687E-2</v>
      </c>
      <c r="H200" s="319"/>
      <c r="I200" s="86">
        <v>0.41</v>
      </c>
      <c r="J200" s="86">
        <v>6.6485989999999981E-2</v>
      </c>
      <c r="K200" s="317">
        <v>-0.34351400999999998</v>
      </c>
      <c r="L200" s="318">
        <v>-0.83783904878048787</v>
      </c>
    </row>
    <row r="201" spans="1:12" s="625" customFormat="1" ht="15" customHeight="1" x14ac:dyDescent="0.25">
      <c r="A201" s="289" t="s">
        <v>686</v>
      </c>
      <c r="B201" s="287"/>
      <c r="C201" s="287"/>
      <c r="D201" s="86">
        <v>77.50800000000001</v>
      </c>
      <c r="E201" s="86">
        <v>57.468681640000028</v>
      </c>
      <c r="F201" s="317">
        <v>-20.039318359999982</v>
      </c>
      <c r="G201" s="318">
        <v>-0.25854516127367466</v>
      </c>
      <c r="H201" s="319"/>
      <c r="I201" s="86">
        <v>0.126</v>
      </c>
      <c r="J201" s="86">
        <v>4.6066745999999998</v>
      </c>
      <c r="K201" s="317">
        <v>4.4806745999999995</v>
      </c>
      <c r="L201" s="318" t="s">
        <v>146</v>
      </c>
    </row>
    <row r="202" spans="1:12" s="625" customFormat="1" ht="15" customHeight="1" x14ac:dyDescent="0.25">
      <c r="A202" s="289" t="s">
        <v>687</v>
      </c>
      <c r="B202" s="287"/>
      <c r="C202" s="287"/>
      <c r="D202" s="86">
        <v>318.166</v>
      </c>
      <c r="E202" s="86">
        <v>304.23189116000026</v>
      </c>
      <c r="F202" s="317">
        <v>-13.934108839999737</v>
      </c>
      <c r="G202" s="318">
        <v>-4.379509073879595E-2</v>
      </c>
      <c r="H202" s="319"/>
      <c r="I202" s="86">
        <v>1.8569999999999984</v>
      </c>
      <c r="J202" s="86">
        <v>4.6614863299999953</v>
      </c>
      <c r="K202" s="317">
        <v>2.8044863299999969</v>
      </c>
      <c r="L202" s="318">
        <v>1.5102241949380719</v>
      </c>
    </row>
    <row r="203" spans="1:12" s="625" customFormat="1" ht="15" customHeight="1" x14ac:dyDescent="0.25">
      <c r="A203" s="289" t="s">
        <v>688</v>
      </c>
      <c r="B203" s="287"/>
      <c r="C203" s="287"/>
      <c r="D203" s="86">
        <v>3.573999999999999</v>
      </c>
      <c r="E203" s="86">
        <v>3.4703867600000016</v>
      </c>
      <c r="F203" s="317">
        <v>-0.10361323999999739</v>
      </c>
      <c r="G203" s="318">
        <v>-2.8990833799663496E-2</v>
      </c>
      <c r="H203" s="319"/>
      <c r="I203" s="86">
        <v>0.23500000000000001</v>
      </c>
      <c r="J203" s="86">
        <v>0.23513895999999998</v>
      </c>
      <c r="K203" s="317">
        <v>1.3895999999996578E-4</v>
      </c>
      <c r="L203" s="318">
        <v>5.9131914893595372E-4</v>
      </c>
    </row>
    <row r="204" spans="1:12" s="625" customFormat="1" ht="15" customHeight="1" x14ac:dyDescent="0.25">
      <c r="A204" s="289" t="s">
        <v>689</v>
      </c>
      <c r="B204" s="287"/>
      <c r="C204" s="287"/>
      <c r="D204" s="86">
        <v>77.010000000000019</v>
      </c>
      <c r="E204" s="86">
        <v>65.466801510000025</v>
      </c>
      <c r="F204" s="317">
        <v>-11.543198489999995</v>
      </c>
      <c r="G204" s="318">
        <v>-0.14989220218153476</v>
      </c>
      <c r="H204" s="319"/>
      <c r="I204" s="86">
        <v>2E-3</v>
      </c>
      <c r="J204" s="86">
        <v>4.259E-4</v>
      </c>
      <c r="K204" s="317">
        <v>-1.5741000000000002E-3</v>
      </c>
      <c r="L204" s="318" t="s">
        <v>146</v>
      </c>
    </row>
    <row r="205" spans="1:12" s="625" customFormat="1" ht="15" customHeight="1" x14ac:dyDescent="0.25">
      <c r="A205" s="289" t="s">
        <v>690</v>
      </c>
      <c r="B205" s="287"/>
      <c r="C205" s="287"/>
      <c r="D205" s="86">
        <v>18.597000000000005</v>
      </c>
      <c r="E205" s="86">
        <v>16.830930870000007</v>
      </c>
      <c r="F205" s="317">
        <v>-1.7660691299999982</v>
      </c>
      <c r="G205" s="318">
        <v>-9.4965270204871666E-2</v>
      </c>
      <c r="H205" s="319"/>
      <c r="I205" s="86">
        <v>4.0000000000000001E-3</v>
      </c>
      <c r="J205" s="86">
        <v>5.4589999999999997E-5</v>
      </c>
      <c r="K205" s="317">
        <v>-3.9454099999999999E-3</v>
      </c>
      <c r="L205" s="318" t="s">
        <v>146</v>
      </c>
    </row>
    <row r="206" spans="1:12" s="625" customFormat="1" ht="15" customHeight="1" x14ac:dyDescent="0.25">
      <c r="A206" s="289" t="s">
        <v>691</v>
      </c>
      <c r="B206" s="287"/>
      <c r="C206" s="287"/>
      <c r="D206" s="86">
        <v>209.60499999999999</v>
      </c>
      <c r="E206" s="86">
        <v>200.33226190999997</v>
      </c>
      <c r="F206" s="317">
        <v>-9.2727380900000185</v>
      </c>
      <c r="G206" s="318">
        <v>-4.4239107320913185E-2</v>
      </c>
      <c r="H206" s="319"/>
      <c r="I206" s="86">
        <v>1E-3</v>
      </c>
      <c r="J206" s="86">
        <v>7.4190249999999999E-2</v>
      </c>
      <c r="K206" s="317">
        <v>7.3190249999999998E-2</v>
      </c>
      <c r="L206" s="318" t="s">
        <v>146</v>
      </c>
    </row>
    <row r="207" spans="1:12" s="625" customFormat="1" ht="15" customHeight="1" x14ac:dyDescent="0.25">
      <c r="A207" s="289" t="s">
        <v>692</v>
      </c>
      <c r="B207" s="287"/>
      <c r="C207" s="287"/>
      <c r="D207" s="86">
        <v>57.027999999999999</v>
      </c>
      <c r="E207" s="86">
        <v>47.821162610000002</v>
      </c>
      <c r="F207" s="317">
        <v>-9.2068373899999969</v>
      </c>
      <c r="G207" s="318">
        <v>-0.16144415708073223</v>
      </c>
      <c r="H207" s="319"/>
      <c r="I207" s="86">
        <v>10.916</v>
      </c>
      <c r="J207" s="86">
        <v>8.3008465700000009</v>
      </c>
      <c r="K207" s="317">
        <v>-2.6151534299999994</v>
      </c>
      <c r="L207" s="318">
        <v>-0.23957066965921581</v>
      </c>
    </row>
    <row r="208" spans="1:12" s="625" customFormat="1" ht="15" customHeight="1" x14ac:dyDescent="0.25">
      <c r="A208" s="616" t="s">
        <v>693</v>
      </c>
      <c r="B208" s="282"/>
      <c r="C208" s="282"/>
      <c r="D208" s="487">
        <v>10238.335000000001</v>
      </c>
      <c r="E208" s="487">
        <v>10391.751618449995</v>
      </c>
      <c r="F208" s="617">
        <v>153.41661844999362</v>
      </c>
      <c r="G208" s="618">
        <v>1.4984528094655447E-2</v>
      </c>
      <c r="H208" s="501"/>
      <c r="I208" s="487">
        <v>50.686999999999912</v>
      </c>
      <c r="J208" s="487">
        <v>54.478724190000001</v>
      </c>
      <c r="K208" s="617">
        <v>3.7917241900000889</v>
      </c>
      <c r="L208" s="618">
        <v>7.4806640558725102E-2</v>
      </c>
    </row>
    <row r="209" spans="1:12" s="625" customFormat="1" ht="15" customHeight="1" x14ac:dyDescent="0.25">
      <c r="A209" s="289" t="s">
        <v>694</v>
      </c>
      <c r="B209" s="287"/>
      <c r="C209" s="287"/>
      <c r="D209" s="86">
        <v>5670.9519999999993</v>
      </c>
      <c r="E209" s="86">
        <v>5761.6537617799968</v>
      </c>
      <c r="F209" s="317">
        <v>90.701761779997469</v>
      </c>
      <c r="G209" s="318">
        <v>1.5994097953923259E-2</v>
      </c>
      <c r="H209" s="319"/>
      <c r="I209" s="86">
        <v>0.44400000000000001</v>
      </c>
      <c r="J209" s="86">
        <v>0.49438486999999992</v>
      </c>
      <c r="K209" s="317">
        <v>5.0384869999999915E-2</v>
      </c>
      <c r="L209" s="318">
        <v>0.11347943693693674</v>
      </c>
    </row>
    <row r="210" spans="1:12" s="625" customFormat="1" ht="15" customHeight="1" x14ac:dyDescent="0.25">
      <c r="A210" s="289" t="s">
        <v>695</v>
      </c>
      <c r="B210" s="287"/>
      <c r="C210" s="287"/>
      <c r="D210" s="86">
        <v>1778.4189999999999</v>
      </c>
      <c r="E210" s="86">
        <v>1818.8865919200011</v>
      </c>
      <c r="F210" s="317">
        <v>40.467591920001269</v>
      </c>
      <c r="G210" s="318">
        <v>2.2754813078358582E-2</v>
      </c>
      <c r="H210" s="319"/>
      <c r="I210" s="86">
        <v>13.696999999999996</v>
      </c>
      <c r="J210" s="86">
        <v>14.289507519999999</v>
      </c>
      <c r="K210" s="317">
        <v>0.5925075200000034</v>
      </c>
      <c r="L210" s="318">
        <v>4.3258196685405759E-2</v>
      </c>
    </row>
    <row r="211" spans="1:12" s="625" customFormat="1" ht="15" customHeight="1" x14ac:dyDescent="0.25">
      <c r="A211" s="289" t="s">
        <v>696</v>
      </c>
      <c r="B211" s="287"/>
      <c r="C211" s="287"/>
      <c r="D211" s="86">
        <v>228.25200000000001</v>
      </c>
      <c r="E211" s="86">
        <v>227.98216012999998</v>
      </c>
      <c r="F211" s="317">
        <v>-0.26983987000002685</v>
      </c>
      <c r="G211" s="318">
        <v>-1.1822015579273648E-3</v>
      </c>
      <c r="H211" s="319"/>
      <c r="I211" s="86">
        <v>1E-3</v>
      </c>
      <c r="J211" s="86"/>
      <c r="K211" s="317">
        <v>-1E-3</v>
      </c>
      <c r="L211" s="318" t="s">
        <v>146</v>
      </c>
    </row>
    <row r="212" spans="1:12" s="625" customFormat="1" ht="15" customHeight="1" x14ac:dyDescent="0.25">
      <c r="A212" s="289" t="s">
        <v>697</v>
      </c>
      <c r="B212" s="287"/>
      <c r="C212" s="287"/>
      <c r="D212" s="86">
        <v>1658.1290000000006</v>
      </c>
      <c r="E212" s="86">
        <v>1670.9893853399972</v>
      </c>
      <c r="F212" s="317">
        <v>12.860385339996583</v>
      </c>
      <c r="G212" s="318">
        <v>7.755961894398089E-3</v>
      </c>
      <c r="H212" s="319"/>
      <c r="I212" s="86">
        <v>0.52800000000000002</v>
      </c>
      <c r="J212" s="86">
        <v>0.45878788999999975</v>
      </c>
      <c r="K212" s="317">
        <v>-6.9212110000000271E-2</v>
      </c>
      <c r="L212" s="318">
        <v>-0.13108354166666714</v>
      </c>
    </row>
    <row r="213" spans="1:12" s="625" customFormat="1" ht="15" customHeight="1" x14ac:dyDescent="0.25">
      <c r="A213" s="289" t="s">
        <v>698</v>
      </c>
      <c r="B213" s="287"/>
      <c r="C213" s="287"/>
      <c r="D213" s="86">
        <v>103.30399999999999</v>
      </c>
      <c r="E213" s="86">
        <v>100.38343197000002</v>
      </c>
      <c r="F213" s="317">
        <v>-2.9205680299999699</v>
      </c>
      <c r="G213" s="318">
        <v>-2.8271587063424142E-2</v>
      </c>
      <c r="H213" s="319"/>
      <c r="I213" s="86">
        <v>0.88</v>
      </c>
      <c r="J213" s="86">
        <v>0.82428305999999996</v>
      </c>
      <c r="K213" s="317">
        <v>-5.5716940000000048E-2</v>
      </c>
      <c r="L213" s="318">
        <v>-6.3314704545454625E-2</v>
      </c>
    </row>
    <row r="214" spans="1:12" s="625" customFormat="1" ht="15" customHeight="1" x14ac:dyDescent="0.25">
      <c r="A214" s="289" t="s">
        <v>699</v>
      </c>
      <c r="B214" s="287"/>
      <c r="C214" s="287"/>
      <c r="D214" s="86">
        <v>23.558000000000003</v>
      </c>
      <c r="E214" s="86">
        <v>21.162726570000011</v>
      </c>
      <c r="F214" s="317">
        <v>-2.3952734299999925</v>
      </c>
      <c r="G214" s="318">
        <v>-0.1016755849392984</v>
      </c>
      <c r="H214" s="319"/>
      <c r="I214" s="86">
        <v>23.55800000000001</v>
      </c>
      <c r="J214" s="86">
        <v>24.317091519999988</v>
      </c>
      <c r="K214" s="317">
        <v>0.75909151999997704</v>
      </c>
      <c r="L214" s="318">
        <v>3.2222239578910683E-2</v>
      </c>
    </row>
    <row r="215" spans="1:12" s="625" customFormat="1" ht="15" customHeight="1" x14ac:dyDescent="0.25">
      <c r="A215" s="289" t="s">
        <v>700</v>
      </c>
      <c r="B215" s="287"/>
      <c r="C215" s="287"/>
      <c r="D215" s="86">
        <v>37.875999999999998</v>
      </c>
      <c r="E215" s="86">
        <v>37.968921349999974</v>
      </c>
      <c r="F215" s="317">
        <v>9.2921349999976144E-2</v>
      </c>
      <c r="G215" s="318">
        <v>2.4533042031886776E-3</v>
      </c>
      <c r="H215" s="319"/>
      <c r="I215" s="86">
        <v>0.68</v>
      </c>
      <c r="J215" s="86">
        <v>0.91108827999999997</v>
      </c>
      <c r="K215" s="317">
        <v>0.23108827999999992</v>
      </c>
      <c r="L215" s="318">
        <v>0.3398357058823529</v>
      </c>
    </row>
    <row r="216" spans="1:12" s="625" customFormat="1" ht="15" customHeight="1" x14ac:dyDescent="0.25">
      <c r="A216" s="289" t="s">
        <v>701</v>
      </c>
      <c r="B216" s="287"/>
      <c r="C216" s="287"/>
      <c r="D216" s="86">
        <v>36.246999999999986</v>
      </c>
      <c r="E216" s="86">
        <v>34.775934200000016</v>
      </c>
      <c r="F216" s="317">
        <v>-1.4710657999999697</v>
      </c>
      <c r="G216" s="318">
        <v>-4.0584484233177065E-2</v>
      </c>
      <c r="H216" s="319"/>
      <c r="I216" s="86">
        <v>10.743999999999996</v>
      </c>
      <c r="J216" s="86">
        <v>12.805032560000011</v>
      </c>
      <c r="K216" s="317">
        <v>2.0610325600000152</v>
      </c>
      <c r="L216" s="318">
        <v>0.19183102755026216</v>
      </c>
    </row>
    <row r="217" spans="1:12" s="625" customFormat="1" ht="15" customHeight="1" x14ac:dyDescent="0.25">
      <c r="A217" s="289" t="s">
        <v>702</v>
      </c>
      <c r="B217" s="287"/>
      <c r="C217" s="287"/>
      <c r="D217" s="86">
        <v>701.59799999999996</v>
      </c>
      <c r="E217" s="86">
        <v>717.9487051900004</v>
      </c>
      <c r="F217" s="317">
        <v>16.35070519000044</v>
      </c>
      <c r="G217" s="318">
        <v>2.330494840350239E-2</v>
      </c>
      <c r="H217" s="319"/>
      <c r="I217" s="86">
        <v>0.155</v>
      </c>
      <c r="J217" s="86">
        <v>0.37854849000000002</v>
      </c>
      <c r="K217" s="317">
        <v>0.22354849000000002</v>
      </c>
      <c r="L217" s="318">
        <v>1.4422483225806451</v>
      </c>
    </row>
    <row r="218" spans="1:12" s="624" customFormat="1" ht="15" customHeight="1" x14ac:dyDescent="0.25">
      <c r="A218" s="429" t="s">
        <v>505</v>
      </c>
      <c r="B218" s="429"/>
      <c r="C218" s="430"/>
      <c r="D218" s="431">
        <v>7272.7639999999992</v>
      </c>
      <c r="E218" s="431">
        <v>7221.3321967699976</v>
      </c>
      <c r="F218" s="432">
        <v>-51.431803230001606</v>
      </c>
      <c r="G218" s="433">
        <v>-7.0718372313471889E-3</v>
      </c>
      <c r="H218" s="431"/>
      <c r="I218" s="431">
        <v>6.2920000000000007</v>
      </c>
      <c r="J218" s="431">
        <v>5.5241093400000008</v>
      </c>
      <c r="K218" s="432">
        <v>-0.76789065999999995</v>
      </c>
      <c r="L218" s="433">
        <v>-0.12204238080101715</v>
      </c>
    </row>
    <row r="219" spans="1:12" s="625" customFormat="1" ht="15" customHeight="1" x14ac:dyDescent="0.25">
      <c r="A219" s="616" t="s">
        <v>703</v>
      </c>
      <c r="B219" s="282"/>
      <c r="C219" s="282"/>
      <c r="D219" s="487">
        <v>79.544999999999987</v>
      </c>
      <c r="E219" s="487">
        <v>72.588279610000043</v>
      </c>
      <c r="F219" s="617">
        <v>-6.9567203899999441</v>
      </c>
      <c r="G219" s="618">
        <v>-8.7456413225217688E-2</v>
      </c>
      <c r="H219" s="501"/>
      <c r="I219" s="487">
        <v>1.744</v>
      </c>
      <c r="J219" s="487">
        <v>1.9357063200000004</v>
      </c>
      <c r="K219" s="617">
        <v>0.19170632000000043</v>
      </c>
      <c r="L219" s="618">
        <v>0.10992334862385356</v>
      </c>
    </row>
    <row r="220" spans="1:12" s="625" customFormat="1" ht="15" customHeight="1" x14ac:dyDescent="0.25">
      <c r="A220" s="289" t="s">
        <v>704</v>
      </c>
      <c r="B220" s="287"/>
      <c r="C220" s="287"/>
      <c r="D220" s="86">
        <v>79.544999999999987</v>
      </c>
      <c r="E220" s="86">
        <v>72.588279610000043</v>
      </c>
      <c r="F220" s="317">
        <v>-6.9567203899999441</v>
      </c>
      <c r="G220" s="318">
        <v>-8.7456413225217688E-2</v>
      </c>
      <c r="H220" s="319"/>
      <c r="I220" s="86">
        <v>1.744</v>
      </c>
      <c r="J220" s="86">
        <v>1.9357063200000004</v>
      </c>
      <c r="K220" s="317">
        <v>0.19170632000000043</v>
      </c>
      <c r="L220" s="318">
        <v>0.10992334862385356</v>
      </c>
    </row>
    <row r="221" spans="1:12" s="625" customFormat="1" ht="15" customHeight="1" x14ac:dyDescent="0.25">
      <c r="A221" s="616" t="s">
        <v>705</v>
      </c>
      <c r="B221" s="282"/>
      <c r="C221" s="282"/>
      <c r="D221" s="487">
        <v>6275.2160000000022</v>
      </c>
      <c r="E221" s="487">
        <v>6233.8814569400001</v>
      </c>
      <c r="F221" s="617">
        <v>-41.334543060002034</v>
      </c>
      <c r="G221" s="618">
        <v>-6.5869514388033901E-3</v>
      </c>
      <c r="H221" s="501"/>
      <c r="I221" s="487">
        <v>4.4980000000000011</v>
      </c>
      <c r="J221" s="487">
        <v>3.5855980300000021</v>
      </c>
      <c r="K221" s="617">
        <v>-0.91240196999999901</v>
      </c>
      <c r="L221" s="618">
        <v>-0.20284614717652261</v>
      </c>
    </row>
    <row r="222" spans="1:12" s="625" customFormat="1" ht="15" customHeight="1" x14ac:dyDescent="0.25">
      <c r="A222" s="289" t="s">
        <v>706</v>
      </c>
      <c r="B222" s="287"/>
      <c r="C222" s="287"/>
      <c r="D222" s="86">
        <v>5371.0309999999999</v>
      </c>
      <c r="E222" s="86">
        <v>5381.8114741100007</v>
      </c>
      <c r="F222" s="317">
        <v>10.780474110000796</v>
      </c>
      <c r="G222" s="318">
        <v>2.0071517200330735E-3</v>
      </c>
      <c r="H222" s="319"/>
      <c r="I222" s="86"/>
      <c r="J222" s="86"/>
      <c r="K222" s="317">
        <v>0</v>
      </c>
      <c r="L222" s="318" t="s">
        <v>146</v>
      </c>
    </row>
    <row r="223" spans="1:12" s="625" customFormat="1" ht="15" customHeight="1" x14ac:dyDescent="0.25">
      <c r="A223" s="289" t="s">
        <v>707</v>
      </c>
      <c r="B223" s="287"/>
      <c r="C223" s="287"/>
      <c r="D223" s="86">
        <v>482.59199999999998</v>
      </c>
      <c r="E223" s="86">
        <v>466.80403302999997</v>
      </c>
      <c r="F223" s="317">
        <v>-15.787966970000014</v>
      </c>
      <c r="G223" s="318">
        <v>-3.2714937193322746E-2</v>
      </c>
      <c r="H223" s="319"/>
      <c r="I223" s="86"/>
      <c r="J223" s="86"/>
      <c r="K223" s="317">
        <v>0</v>
      </c>
      <c r="L223" s="318" t="s">
        <v>146</v>
      </c>
    </row>
    <row r="224" spans="1:12" s="625" customFormat="1" ht="15" customHeight="1" x14ac:dyDescent="0.25">
      <c r="A224" s="289" t="s">
        <v>708</v>
      </c>
      <c r="B224" s="287"/>
      <c r="C224" s="287"/>
      <c r="D224" s="86">
        <v>367.47799999999967</v>
      </c>
      <c r="E224" s="86">
        <v>329.66173188000016</v>
      </c>
      <c r="F224" s="317">
        <v>-37.816268119999506</v>
      </c>
      <c r="G224" s="318">
        <v>-0.10290757030352715</v>
      </c>
      <c r="H224" s="319"/>
      <c r="I224" s="86">
        <v>0.04</v>
      </c>
      <c r="J224" s="86">
        <v>0.10228498999999999</v>
      </c>
      <c r="K224" s="317">
        <v>6.2284989999999991E-2</v>
      </c>
      <c r="L224" s="318" t="s">
        <v>146</v>
      </c>
    </row>
    <row r="225" spans="1:12" s="625" customFormat="1" ht="15" customHeight="1" x14ac:dyDescent="0.25">
      <c r="A225" s="289" t="s">
        <v>709</v>
      </c>
      <c r="B225" s="287"/>
      <c r="C225" s="287"/>
      <c r="D225" s="86">
        <v>13.899999999999997</v>
      </c>
      <c r="E225" s="86">
        <v>13.204067789999996</v>
      </c>
      <c r="F225" s="317">
        <v>-0.6959322100000005</v>
      </c>
      <c r="G225" s="318">
        <v>-5.006706546762596E-2</v>
      </c>
      <c r="H225" s="319"/>
      <c r="I225" s="86">
        <v>0.3</v>
      </c>
      <c r="J225" s="86">
        <v>5.9186120000000002E-2</v>
      </c>
      <c r="K225" s="317">
        <v>-0.24081387999999998</v>
      </c>
      <c r="L225" s="318">
        <v>-0.80271293333333338</v>
      </c>
    </row>
    <row r="226" spans="1:12" s="625" customFormat="1" ht="15" customHeight="1" x14ac:dyDescent="0.25">
      <c r="A226" s="289" t="s">
        <v>710</v>
      </c>
      <c r="B226" s="287"/>
      <c r="C226" s="287"/>
      <c r="D226" s="86">
        <v>40.215000000000018</v>
      </c>
      <c r="E226" s="86">
        <v>42.400150129999936</v>
      </c>
      <c r="F226" s="317">
        <v>2.1851501299999185</v>
      </c>
      <c r="G226" s="318">
        <v>5.4336693522315516E-2</v>
      </c>
      <c r="H226" s="319"/>
      <c r="I226" s="86">
        <v>4.1580000000000013</v>
      </c>
      <c r="J226" s="86">
        <v>3.4241269200000022</v>
      </c>
      <c r="K226" s="317">
        <v>-0.73387307999999907</v>
      </c>
      <c r="L226" s="318">
        <v>-0.17649665223665201</v>
      </c>
    </row>
    <row r="227" spans="1:12" s="625" customFormat="1" ht="15" customHeight="1" x14ac:dyDescent="0.25">
      <c r="A227" s="616" t="s">
        <v>711</v>
      </c>
      <c r="B227" s="282"/>
      <c r="C227" s="282"/>
      <c r="D227" s="487">
        <v>885.06099999999969</v>
      </c>
      <c r="E227" s="487">
        <v>881.92046021999954</v>
      </c>
      <c r="F227" s="617">
        <v>-3.1405397800001538</v>
      </c>
      <c r="G227" s="618">
        <v>-3.5483879416222663E-3</v>
      </c>
      <c r="H227" s="501"/>
      <c r="I227" s="487">
        <v>0.05</v>
      </c>
      <c r="J227" s="487">
        <v>6.5014999999999995E-4</v>
      </c>
      <c r="K227" s="617">
        <v>-4.9349850000000001E-2</v>
      </c>
      <c r="L227" s="618" t="s">
        <v>146</v>
      </c>
    </row>
    <row r="228" spans="1:12" s="625" customFormat="1" ht="15" customHeight="1" x14ac:dyDescent="0.25">
      <c r="A228" s="289" t="s">
        <v>712</v>
      </c>
      <c r="B228" s="287"/>
      <c r="C228" s="287"/>
      <c r="D228" s="86">
        <v>76.558999999999997</v>
      </c>
      <c r="E228" s="86">
        <v>73.327941730000006</v>
      </c>
      <c r="F228" s="317">
        <v>-3.2310582699999912</v>
      </c>
      <c r="G228" s="318">
        <v>-4.2203506707245264E-2</v>
      </c>
      <c r="H228" s="319"/>
      <c r="I228" s="86"/>
      <c r="J228" s="86"/>
      <c r="K228" s="317">
        <v>0</v>
      </c>
      <c r="L228" s="318" t="s">
        <v>146</v>
      </c>
    </row>
    <row r="229" spans="1:12" s="625" customFormat="1" ht="15" customHeight="1" x14ac:dyDescent="0.25">
      <c r="A229" s="289" t="s">
        <v>713</v>
      </c>
      <c r="B229" s="287"/>
      <c r="C229" s="287"/>
      <c r="D229" s="86">
        <v>808.50199999999984</v>
      </c>
      <c r="E229" s="86">
        <v>808.59251848999986</v>
      </c>
      <c r="F229" s="317">
        <v>9.0518490000022211E-2</v>
      </c>
      <c r="G229" s="318">
        <v>1.1195827592258567E-4</v>
      </c>
      <c r="H229" s="319"/>
      <c r="I229" s="86">
        <v>0.05</v>
      </c>
      <c r="J229" s="86">
        <v>6.5014999999999995E-4</v>
      </c>
      <c r="K229" s="317">
        <v>-4.9349850000000001E-2</v>
      </c>
      <c r="L229" s="318" t="s">
        <v>146</v>
      </c>
    </row>
    <row r="230" spans="1:12" s="625" customFormat="1" ht="15" customHeight="1" x14ac:dyDescent="0.25">
      <c r="A230" s="616" t="s">
        <v>714</v>
      </c>
      <c r="B230" s="282"/>
      <c r="C230" s="282"/>
      <c r="D230" s="487">
        <v>32.942</v>
      </c>
      <c r="E230" s="487">
        <v>32.942000000000007</v>
      </c>
      <c r="F230" s="617">
        <v>0</v>
      </c>
      <c r="G230" s="618">
        <v>2.2204460492503131E-16</v>
      </c>
      <c r="H230" s="501"/>
      <c r="I230" s="487"/>
      <c r="J230" s="487">
        <v>2.1548399999999999E-3</v>
      </c>
      <c r="K230" s="617">
        <v>2.1548399999999999E-3</v>
      </c>
      <c r="L230" s="618" t="s">
        <v>146</v>
      </c>
    </row>
    <row r="231" spans="1:12" s="625" customFormat="1" ht="15" customHeight="1" x14ac:dyDescent="0.25">
      <c r="A231" s="289" t="s">
        <v>715</v>
      </c>
      <c r="B231" s="287"/>
      <c r="C231" s="287"/>
      <c r="D231" s="86">
        <v>32.942</v>
      </c>
      <c r="E231" s="86">
        <v>32.942000000000007</v>
      </c>
      <c r="F231" s="317">
        <v>0</v>
      </c>
      <c r="G231" s="318">
        <v>2.2204460492503131E-16</v>
      </c>
      <c r="H231" s="319"/>
      <c r="I231" s="86"/>
      <c r="J231" s="86">
        <v>2.1548399999999999E-3</v>
      </c>
      <c r="K231" s="317">
        <v>2.1548399999999999E-3</v>
      </c>
      <c r="L231" s="318" t="s">
        <v>146</v>
      </c>
    </row>
    <row r="232" spans="1:12" s="624" customFormat="1" ht="15" customHeight="1" x14ac:dyDescent="0.25">
      <c r="A232" s="429" t="s">
        <v>506</v>
      </c>
      <c r="B232" s="429"/>
      <c r="C232" s="430"/>
      <c r="D232" s="431">
        <v>670.68600000000015</v>
      </c>
      <c r="E232" s="431">
        <v>661.28271532999963</v>
      </c>
      <c r="F232" s="432">
        <v>-9.4032846700005166</v>
      </c>
      <c r="G232" s="433">
        <v>-1.4020398025306191E-2</v>
      </c>
      <c r="H232" s="431"/>
      <c r="I232" s="431">
        <v>6.2189999999999994</v>
      </c>
      <c r="J232" s="431">
        <v>4.7746102800000072</v>
      </c>
      <c r="K232" s="432">
        <v>-1.4443897199999922</v>
      </c>
      <c r="L232" s="433">
        <v>-0.23225433671008078</v>
      </c>
    </row>
    <row r="233" spans="1:12" s="625" customFormat="1" ht="15" customHeight="1" x14ac:dyDescent="0.25">
      <c r="A233" s="616" t="s">
        <v>716</v>
      </c>
      <c r="B233" s="282"/>
      <c r="C233" s="282"/>
      <c r="D233" s="487">
        <v>309.2709999999999</v>
      </c>
      <c r="E233" s="487">
        <v>298.26818442000035</v>
      </c>
      <c r="F233" s="617">
        <v>-11.002815579999549</v>
      </c>
      <c r="G233" s="618">
        <v>-3.5576615912903398E-2</v>
      </c>
      <c r="H233" s="501"/>
      <c r="I233" s="487">
        <v>6.2189999999999994</v>
      </c>
      <c r="J233" s="487">
        <v>4.7746102800000072</v>
      </c>
      <c r="K233" s="617">
        <v>-1.4443897199999922</v>
      </c>
      <c r="L233" s="618">
        <v>-0.23225433671008078</v>
      </c>
    </row>
    <row r="234" spans="1:12" s="625" customFormat="1" ht="15" customHeight="1" x14ac:dyDescent="0.25">
      <c r="A234" s="289" t="s">
        <v>717</v>
      </c>
      <c r="B234" s="287"/>
      <c r="C234" s="287"/>
      <c r="D234" s="86">
        <v>232.73400000000001</v>
      </c>
      <c r="E234" s="86">
        <v>229.5190404599997</v>
      </c>
      <c r="F234" s="317">
        <v>-3.2149595400003079</v>
      </c>
      <c r="G234" s="318">
        <v>-1.3813879965971054E-2</v>
      </c>
      <c r="H234" s="319"/>
      <c r="I234" s="86">
        <v>0.56000000000000005</v>
      </c>
      <c r="J234" s="86">
        <v>0.6357481599999999</v>
      </c>
      <c r="K234" s="317">
        <v>7.5748159999999842E-2</v>
      </c>
      <c r="L234" s="318">
        <v>0.13526457142857118</v>
      </c>
    </row>
    <row r="235" spans="1:12" s="625" customFormat="1" ht="15" customHeight="1" x14ac:dyDescent="0.25">
      <c r="A235" s="289" t="s">
        <v>718</v>
      </c>
      <c r="B235" s="287"/>
      <c r="C235" s="287"/>
      <c r="D235" s="86">
        <v>56.935999999999964</v>
      </c>
      <c r="E235" s="86">
        <v>54.812743519999991</v>
      </c>
      <c r="F235" s="317">
        <v>-2.1232564799999736</v>
      </c>
      <c r="G235" s="318">
        <v>-3.7291985387100879E-2</v>
      </c>
      <c r="H235" s="319"/>
      <c r="I235" s="86">
        <v>5.4329999999999989</v>
      </c>
      <c r="J235" s="86">
        <v>4.1324985200000022</v>
      </c>
      <c r="K235" s="317">
        <v>-1.3005014799999968</v>
      </c>
      <c r="L235" s="318">
        <v>-0.23937078593778705</v>
      </c>
    </row>
    <row r="236" spans="1:12" s="625" customFormat="1" ht="15" customHeight="1" x14ac:dyDescent="0.25">
      <c r="A236" s="289" t="s">
        <v>719</v>
      </c>
      <c r="B236" s="287"/>
      <c r="C236" s="287"/>
      <c r="D236" s="86">
        <v>19.600999999999999</v>
      </c>
      <c r="E236" s="86">
        <v>13.936400440000005</v>
      </c>
      <c r="F236" s="317">
        <v>-5.6645995599999939</v>
      </c>
      <c r="G236" s="318">
        <v>-0.28899543696750141</v>
      </c>
      <c r="H236" s="319"/>
      <c r="I236" s="86">
        <v>0.22600000000000001</v>
      </c>
      <c r="J236" s="86">
        <v>6.3635999999999988E-3</v>
      </c>
      <c r="K236" s="317">
        <v>-0.21963640000000001</v>
      </c>
      <c r="L236" s="318" t="s">
        <v>146</v>
      </c>
    </row>
    <row r="237" spans="1:12" s="625" customFormat="1" ht="15" customHeight="1" x14ac:dyDescent="0.25">
      <c r="A237" s="616" t="s">
        <v>720</v>
      </c>
      <c r="B237" s="282"/>
      <c r="C237" s="282"/>
      <c r="D237" s="487">
        <v>361.41500000000002</v>
      </c>
      <c r="E237" s="487">
        <v>363.01453090999991</v>
      </c>
      <c r="F237" s="617">
        <v>1.5995309099998849</v>
      </c>
      <c r="G237" s="618">
        <v>4.4257457770149333E-3</v>
      </c>
      <c r="H237" s="501"/>
      <c r="I237" s="487"/>
      <c r="J237" s="487"/>
      <c r="K237" s="617">
        <v>0</v>
      </c>
      <c r="L237" s="618" t="s">
        <v>146</v>
      </c>
    </row>
    <row r="238" spans="1:12" s="625" customFormat="1" ht="15" customHeight="1" x14ac:dyDescent="0.25">
      <c r="A238" s="289" t="s">
        <v>721</v>
      </c>
      <c r="B238" s="287"/>
      <c r="C238" s="287"/>
      <c r="D238" s="86">
        <v>157.22500000000002</v>
      </c>
      <c r="E238" s="86">
        <v>159.07570386999993</v>
      </c>
      <c r="F238" s="317">
        <v>1.8507038699999043</v>
      </c>
      <c r="G238" s="318">
        <v>1.1771053394815656E-2</v>
      </c>
      <c r="H238" s="319"/>
      <c r="I238" s="86"/>
      <c r="J238" s="86"/>
      <c r="K238" s="317">
        <v>0</v>
      </c>
      <c r="L238" s="318" t="s">
        <v>146</v>
      </c>
    </row>
    <row r="239" spans="1:12" s="625" customFormat="1" ht="15" customHeight="1" x14ac:dyDescent="0.25">
      <c r="A239" s="289" t="s">
        <v>722</v>
      </c>
      <c r="B239" s="287"/>
      <c r="C239" s="287"/>
      <c r="D239" s="86">
        <v>204.19</v>
      </c>
      <c r="E239" s="86">
        <v>203.93882703999998</v>
      </c>
      <c r="F239" s="317">
        <v>-0.25117296000001943</v>
      </c>
      <c r="G239" s="318">
        <v>-1.2300943239140771E-3</v>
      </c>
      <c r="H239" s="319"/>
      <c r="I239" s="86"/>
      <c r="J239" s="86"/>
      <c r="K239" s="317">
        <v>0</v>
      </c>
      <c r="L239" s="318" t="s">
        <v>146</v>
      </c>
    </row>
    <row r="240" spans="1:12" s="624" customFormat="1" ht="15" customHeight="1" x14ac:dyDescent="0.25">
      <c r="A240" s="429" t="s">
        <v>723</v>
      </c>
      <c r="B240" s="429"/>
      <c r="C240" s="430"/>
      <c r="D240" s="431">
        <v>228.49599999999998</v>
      </c>
      <c r="E240" s="431">
        <v>235.44080423000003</v>
      </c>
      <c r="F240" s="432">
        <v>6.9448042300000452</v>
      </c>
      <c r="G240" s="433">
        <v>3.0393548377214641E-2</v>
      </c>
      <c r="H240" s="431"/>
      <c r="I240" s="431">
        <v>1.002</v>
      </c>
      <c r="J240" s="431">
        <v>1.1724731100000001</v>
      </c>
      <c r="K240" s="432">
        <v>0.17047311000000009</v>
      </c>
      <c r="L240" s="433">
        <v>0.17013284431137743</v>
      </c>
    </row>
    <row r="241" spans="1:12" s="625" customFormat="1" ht="15" customHeight="1" x14ac:dyDescent="0.25">
      <c r="A241" s="616" t="s">
        <v>724</v>
      </c>
      <c r="B241" s="282"/>
      <c r="C241" s="282"/>
      <c r="D241" s="487">
        <v>228.49599999999998</v>
      </c>
      <c r="E241" s="487">
        <v>235.44080423000003</v>
      </c>
      <c r="F241" s="617">
        <v>6.9448042300000452</v>
      </c>
      <c r="G241" s="618">
        <v>3.0393548377214641E-2</v>
      </c>
      <c r="H241" s="501"/>
      <c r="I241" s="487">
        <v>1.002</v>
      </c>
      <c r="J241" s="487">
        <v>1.1724731100000001</v>
      </c>
      <c r="K241" s="617">
        <v>0.17047311000000009</v>
      </c>
      <c r="L241" s="618">
        <v>0.17013284431137743</v>
      </c>
    </row>
    <row r="242" spans="1:12" s="625" customFormat="1" ht="15" customHeight="1" x14ac:dyDescent="0.25">
      <c r="A242" s="289" t="s">
        <v>725</v>
      </c>
      <c r="B242" s="287"/>
      <c r="C242" s="287"/>
      <c r="D242" s="86">
        <v>50.35</v>
      </c>
      <c r="E242" s="86">
        <v>50.349774750000002</v>
      </c>
      <c r="F242" s="317">
        <v>-2.2524999999973261E-4</v>
      </c>
      <c r="G242" s="318">
        <v>-4.4736842105264074E-6</v>
      </c>
      <c r="H242" s="319"/>
      <c r="I242" s="86"/>
      <c r="J242" s="86"/>
      <c r="K242" s="317">
        <v>0</v>
      </c>
      <c r="L242" s="318" t="s">
        <v>146</v>
      </c>
    </row>
    <row r="243" spans="1:12" s="625" customFormat="1" ht="15" customHeight="1" x14ac:dyDescent="0.25">
      <c r="A243" s="289" t="s">
        <v>726</v>
      </c>
      <c r="B243" s="287"/>
      <c r="C243" s="287"/>
      <c r="D243" s="86">
        <v>149.64600000000002</v>
      </c>
      <c r="E243" s="86">
        <v>156.59367848000002</v>
      </c>
      <c r="F243" s="317">
        <v>6.9476784800000075</v>
      </c>
      <c r="G243" s="318">
        <v>4.6427425256939658E-2</v>
      </c>
      <c r="H243" s="319"/>
      <c r="I243" s="86">
        <v>1.002</v>
      </c>
      <c r="J243" s="86">
        <v>1.1724731100000001</v>
      </c>
      <c r="K243" s="317">
        <v>0.17047311000000009</v>
      </c>
      <c r="L243" s="318">
        <v>0.17013284431137743</v>
      </c>
    </row>
    <row r="244" spans="1:12" s="625" customFormat="1" ht="15" customHeight="1" x14ac:dyDescent="0.25">
      <c r="A244" s="289" t="s">
        <v>727</v>
      </c>
      <c r="B244" s="287"/>
      <c r="C244" s="287"/>
      <c r="D244" s="86">
        <v>28.5</v>
      </c>
      <c r="E244" s="86">
        <v>28.497351000000005</v>
      </c>
      <c r="F244" s="317">
        <v>-2.6489999999945724E-3</v>
      </c>
      <c r="G244" s="318">
        <v>-9.2947368420914778E-5</v>
      </c>
      <c r="H244" s="319"/>
      <c r="I244" s="86"/>
      <c r="J244" s="86"/>
      <c r="K244" s="317">
        <v>0</v>
      </c>
      <c r="L244" s="318" t="s">
        <v>146</v>
      </c>
    </row>
    <row r="245" spans="1:12" s="624" customFormat="1" ht="15" customHeight="1" x14ac:dyDescent="0.25">
      <c r="A245" s="429" t="s">
        <v>728</v>
      </c>
      <c r="B245" s="429"/>
      <c r="C245" s="430"/>
      <c r="D245" s="431">
        <v>627.05199999999979</v>
      </c>
      <c r="E245" s="431">
        <v>630.66169370999989</v>
      </c>
      <c r="F245" s="432">
        <v>3.6096937100001014</v>
      </c>
      <c r="G245" s="433">
        <v>5.7566098345911421E-3</v>
      </c>
      <c r="H245" s="431"/>
      <c r="I245" s="431">
        <v>8.0000000000000002E-3</v>
      </c>
      <c r="J245" s="431">
        <v>4.7439559999999999E-2</v>
      </c>
      <c r="K245" s="432">
        <v>3.9439559999999999E-2</v>
      </c>
      <c r="L245" s="433" t="s">
        <v>146</v>
      </c>
    </row>
    <row r="246" spans="1:12" s="625" customFormat="1" ht="15" customHeight="1" x14ac:dyDescent="0.25">
      <c r="A246" s="616" t="s">
        <v>729</v>
      </c>
      <c r="B246" s="282"/>
      <c r="C246" s="282"/>
      <c r="D246" s="487">
        <v>627.05199999999979</v>
      </c>
      <c r="E246" s="487">
        <v>630.66169370999989</v>
      </c>
      <c r="F246" s="617">
        <v>3.6096937100001014</v>
      </c>
      <c r="G246" s="618">
        <v>5.7566098345911421E-3</v>
      </c>
      <c r="H246" s="501"/>
      <c r="I246" s="487">
        <v>8.0000000000000002E-3</v>
      </c>
      <c r="J246" s="487">
        <v>4.7439559999999999E-2</v>
      </c>
      <c r="K246" s="617">
        <v>3.9439559999999999E-2</v>
      </c>
      <c r="L246" s="618" t="s">
        <v>146</v>
      </c>
    </row>
    <row r="247" spans="1:12" s="625" customFormat="1" ht="15" customHeight="1" x14ac:dyDescent="0.25">
      <c r="A247" s="289" t="s">
        <v>730</v>
      </c>
      <c r="B247" s="287"/>
      <c r="C247" s="287"/>
      <c r="D247" s="86">
        <v>82.194000000000003</v>
      </c>
      <c r="E247" s="86">
        <v>81.645826439999993</v>
      </c>
      <c r="F247" s="317">
        <v>-0.54817356000000927</v>
      </c>
      <c r="G247" s="318">
        <v>-6.6692649098475387E-3</v>
      </c>
      <c r="H247" s="319"/>
      <c r="I247" s="86"/>
      <c r="J247" s="86"/>
      <c r="K247" s="317">
        <v>0</v>
      </c>
      <c r="L247" s="318" t="s">
        <v>146</v>
      </c>
    </row>
    <row r="248" spans="1:12" s="625" customFormat="1" ht="15" customHeight="1" x14ac:dyDescent="0.25">
      <c r="A248" s="289" t="s">
        <v>731</v>
      </c>
      <c r="B248" s="287"/>
      <c r="C248" s="287"/>
      <c r="D248" s="86">
        <v>129.88000000000002</v>
      </c>
      <c r="E248" s="86">
        <v>142.30990580000017</v>
      </c>
      <c r="F248" s="317">
        <v>12.429905800000142</v>
      </c>
      <c r="G248" s="318">
        <v>9.5703001231907558E-2</v>
      </c>
      <c r="H248" s="319"/>
      <c r="I248" s="86"/>
      <c r="J248" s="86"/>
      <c r="K248" s="317">
        <v>0</v>
      </c>
      <c r="L248" s="318" t="s">
        <v>146</v>
      </c>
    </row>
    <row r="249" spans="1:12" s="625" customFormat="1" ht="15" customHeight="1" x14ac:dyDescent="0.25">
      <c r="A249" s="289" t="s">
        <v>732</v>
      </c>
      <c r="B249" s="287"/>
      <c r="C249" s="287"/>
      <c r="D249" s="86">
        <v>414.97800000000001</v>
      </c>
      <c r="E249" s="86">
        <v>406.70596146999998</v>
      </c>
      <c r="F249" s="317">
        <v>-8.2720385300000316</v>
      </c>
      <c r="G249" s="318">
        <v>-1.9933679689043804E-2</v>
      </c>
      <c r="H249" s="319"/>
      <c r="I249" s="86">
        <v>8.0000000000000002E-3</v>
      </c>
      <c r="J249" s="86">
        <v>4.7439559999999999E-2</v>
      </c>
      <c r="K249" s="317">
        <v>3.9439559999999999E-2</v>
      </c>
      <c r="L249" s="318" t="s">
        <v>146</v>
      </c>
    </row>
    <row r="250" spans="1:12" s="624" customFormat="1" ht="15" customHeight="1" x14ac:dyDescent="0.25">
      <c r="A250" s="429" t="s">
        <v>507</v>
      </c>
      <c r="B250" s="429"/>
      <c r="C250" s="430"/>
      <c r="D250" s="431">
        <v>1366.135999999997</v>
      </c>
      <c r="E250" s="431">
        <v>1330.1441020400007</v>
      </c>
      <c r="F250" s="432">
        <v>-35.991897959996322</v>
      </c>
      <c r="G250" s="433">
        <v>-2.6345764960440499E-2</v>
      </c>
      <c r="H250" s="431"/>
      <c r="I250" s="431">
        <v>1286.511</v>
      </c>
      <c r="J250" s="431">
        <v>1319.1043632200001</v>
      </c>
      <c r="K250" s="432">
        <v>32.593363220000128</v>
      </c>
      <c r="L250" s="433">
        <v>2.5334694549832948E-2</v>
      </c>
    </row>
    <row r="251" spans="1:12" s="625" customFormat="1" ht="15" customHeight="1" x14ac:dyDescent="0.25">
      <c r="A251" s="616" t="s">
        <v>733</v>
      </c>
      <c r="B251" s="282"/>
      <c r="C251" s="282"/>
      <c r="D251" s="487">
        <v>113.29699999999971</v>
      </c>
      <c r="E251" s="487">
        <v>130.73384257999993</v>
      </c>
      <c r="F251" s="617">
        <v>17.436842580000217</v>
      </c>
      <c r="G251" s="618">
        <v>0.1539038331112057</v>
      </c>
      <c r="H251" s="501"/>
      <c r="I251" s="487">
        <v>1265.182</v>
      </c>
      <c r="J251" s="487">
        <v>1267.22908407</v>
      </c>
      <c r="K251" s="617">
        <v>2.0470840699999826</v>
      </c>
      <c r="L251" s="618">
        <v>1.6180154870999441E-3</v>
      </c>
    </row>
    <row r="252" spans="1:12" s="625" customFormat="1" ht="15" customHeight="1" x14ac:dyDescent="0.25">
      <c r="A252" s="289" t="s">
        <v>734</v>
      </c>
      <c r="B252" s="287"/>
      <c r="C252" s="287"/>
      <c r="D252" s="86">
        <v>98.233999999999938</v>
      </c>
      <c r="E252" s="86">
        <v>96.256690340000048</v>
      </c>
      <c r="F252" s="317">
        <v>-1.9773096599998894</v>
      </c>
      <c r="G252" s="318">
        <v>-2.0128567094894745E-2</v>
      </c>
      <c r="H252" s="319"/>
      <c r="I252" s="86">
        <v>0.85000000000000009</v>
      </c>
      <c r="J252" s="86">
        <v>0.8635973100000004</v>
      </c>
      <c r="K252" s="317">
        <v>1.3597310000000307E-2</v>
      </c>
      <c r="L252" s="318">
        <v>1.5996835294117995E-2</v>
      </c>
    </row>
    <row r="253" spans="1:12" s="625" customFormat="1" ht="15" customHeight="1" x14ac:dyDescent="0.25">
      <c r="A253" s="289" t="s">
        <v>735</v>
      </c>
      <c r="B253" s="287"/>
      <c r="C253" s="287"/>
      <c r="D253" s="86">
        <v>3.567999999999997</v>
      </c>
      <c r="E253" s="86">
        <v>3.4150018999999983</v>
      </c>
      <c r="F253" s="317">
        <v>-0.15299809999999869</v>
      </c>
      <c r="G253" s="318">
        <v>-4.2880633408071467E-2</v>
      </c>
      <c r="H253" s="319"/>
      <c r="I253" s="86">
        <v>0.24000000000000002</v>
      </c>
      <c r="J253" s="86">
        <v>0.99929865000000007</v>
      </c>
      <c r="K253" s="317">
        <v>0.75929865000000007</v>
      </c>
      <c r="L253" s="318">
        <v>3.1637443750000003</v>
      </c>
    </row>
    <row r="254" spans="1:12" s="625" customFormat="1" ht="15" customHeight="1" x14ac:dyDescent="0.25">
      <c r="A254" s="289" t="s">
        <v>736</v>
      </c>
      <c r="B254" s="287"/>
      <c r="C254" s="287"/>
      <c r="D254" s="86">
        <v>8.0979999999999954</v>
      </c>
      <c r="E254" s="86">
        <v>8.0374255200000011</v>
      </c>
      <c r="F254" s="317">
        <v>-6.0574479999994324E-2</v>
      </c>
      <c r="G254" s="318">
        <v>-7.4801778216836423E-3</v>
      </c>
      <c r="H254" s="319"/>
      <c r="I254" s="86">
        <v>0.83499999999999996</v>
      </c>
      <c r="J254" s="86">
        <v>2.0858664199999986</v>
      </c>
      <c r="K254" s="317">
        <v>1.2508664199999986</v>
      </c>
      <c r="L254" s="318">
        <v>1.4980436167664655</v>
      </c>
    </row>
    <row r="255" spans="1:12" s="625" customFormat="1" ht="15" customHeight="1" x14ac:dyDescent="0.25">
      <c r="A255" s="289" t="s">
        <v>737</v>
      </c>
      <c r="B255" s="287"/>
      <c r="C255" s="287"/>
      <c r="D255" s="86">
        <v>2.1479999999999997</v>
      </c>
      <c r="E255" s="86">
        <v>1.2683765100000004</v>
      </c>
      <c r="F255" s="317">
        <v>-0.87962348999999929</v>
      </c>
      <c r="G255" s="318">
        <v>-0.4095081424581003</v>
      </c>
      <c r="H255" s="319"/>
      <c r="I255" s="86">
        <v>0.21600000000000003</v>
      </c>
      <c r="J255" s="86">
        <v>0.23932169</v>
      </c>
      <c r="K255" s="317">
        <v>2.3321689999999978E-2</v>
      </c>
      <c r="L255" s="318">
        <v>0.107970787037037</v>
      </c>
    </row>
    <row r="256" spans="1:12" s="625" customFormat="1" ht="15" customHeight="1" x14ac:dyDescent="0.25">
      <c r="A256" s="289" t="s">
        <v>738</v>
      </c>
      <c r="B256" s="287"/>
      <c r="C256" s="287"/>
      <c r="D256" s="86">
        <v>0.28499999999999998</v>
      </c>
      <c r="E256" s="86">
        <v>0.27171840000000003</v>
      </c>
      <c r="F256" s="317">
        <v>-1.3281599999999949E-2</v>
      </c>
      <c r="G256" s="318">
        <v>-4.6602105263157667E-2</v>
      </c>
      <c r="H256" s="319"/>
      <c r="I256" s="86">
        <v>1263.0410000000002</v>
      </c>
      <c r="J256" s="86">
        <v>1263.0410000000002</v>
      </c>
      <c r="K256" s="317">
        <v>0</v>
      </c>
      <c r="L256" s="318">
        <v>0</v>
      </c>
    </row>
    <row r="257" spans="1:12" s="625" customFormat="1" ht="15" customHeight="1" x14ac:dyDescent="0.25">
      <c r="A257" s="289" t="s">
        <v>739</v>
      </c>
      <c r="B257" s="287"/>
      <c r="C257" s="287"/>
      <c r="D257" s="86">
        <v>0.96399999999999997</v>
      </c>
      <c r="E257" s="86">
        <v>21.484629909999999</v>
      </c>
      <c r="F257" s="317">
        <v>20.52062991</v>
      </c>
      <c r="G257" s="318" t="s">
        <v>146</v>
      </c>
      <c r="H257" s="319"/>
      <c r="I257" s="86"/>
      <c r="J257" s="86"/>
      <c r="K257" s="317">
        <v>0</v>
      </c>
      <c r="L257" s="318" t="s">
        <v>146</v>
      </c>
    </row>
    <row r="258" spans="1:12" s="625" customFormat="1" ht="15" customHeight="1" x14ac:dyDescent="0.25">
      <c r="A258" s="616" t="s">
        <v>740</v>
      </c>
      <c r="B258" s="282"/>
      <c r="C258" s="282"/>
      <c r="D258" s="487">
        <v>747.24600000000009</v>
      </c>
      <c r="E258" s="487">
        <v>821.02926293000019</v>
      </c>
      <c r="F258" s="617">
        <v>73.783262930000092</v>
      </c>
      <c r="G258" s="618">
        <v>9.8740258134536685E-2</v>
      </c>
      <c r="H258" s="501"/>
      <c r="I258" s="487">
        <v>1.1030000000000002</v>
      </c>
      <c r="J258" s="487">
        <v>25.109993000000003</v>
      </c>
      <c r="K258" s="617">
        <v>24.006993000000001</v>
      </c>
      <c r="L258" s="618" t="s">
        <v>146</v>
      </c>
    </row>
    <row r="259" spans="1:12" s="625" customFormat="1" ht="15" customHeight="1" x14ac:dyDescent="0.25">
      <c r="A259" s="289" t="s">
        <v>741</v>
      </c>
      <c r="B259" s="287"/>
      <c r="C259" s="287"/>
      <c r="D259" s="86">
        <v>685.82799999999997</v>
      </c>
      <c r="E259" s="86">
        <v>752.66480878999982</v>
      </c>
      <c r="F259" s="317">
        <v>66.83680878999985</v>
      </c>
      <c r="G259" s="318">
        <v>9.7454184999737237E-2</v>
      </c>
      <c r="H259" s="319"/>
      <c r="I259" s="86">
        <v>1.1000000000000001</v>
      </c>
      <c r="J259" s="86">
        <v>25.10964177</v>
      </c>
      <c r="K259" s="317">
        <v>24.009641769999998</v>
      </c>
      <c r="L259" s="318" t="s">
        <v>146</v>
      </c>
    </row>
    <row r="260" spans="1:12" s="625" customFormat="1" ht="15" customHeight="1" x14ac:dyDescent="0.25">
      <c r="A260" s="289" t="s">
        <v>742</v>
      </c>
      <c r="B260" s="287"/>
      <c r="C260" s="287"/>
      <c r="D260" s="86">
        <v>3.0000000000000001E-3</v>
      </c>
      <c r="E260" s="86"/>
      <c r="F260" s="317">
        <v>-3.0000000000000001E-3</v>
      </c>
      <c r="G260" s="318" t="s">
        <v>146</v>
      </c>
      <c r="H260" s="319"/>
      <c r="I260" s="86">
        <v>3.0000000000000001E-3</v>
      </c>
      <c r="J260" s="86"/>
      <c r="K260" s="317">
        <v>-3.0000000000000001E-3</v>
      </c>
      <c r="L260" s="318" t="s">
        <v>146</v>
      </c>
    </row>
    <row r="261" spans="1:12" s="625" customFormat="1" ht="15" customHeight="1" x14ac:dyDescent="0.25">
      <c r="A261" s="289" t="s">
        <v>743</v>
      </c>
      <c r="B261" s="287"/>
      <c r="C261" s="287"/>
      <c r="D261" s="86">
        <v>61.415000000000006</v>
      </c>
      <c r="E261" s="86">
        <v>68.364454140000021</v>
      </c>
      <c r="F261" s="317">
        <v>6.9494541400000145</v>
      </c>
      <c r="G261" s="318">
        <v>0.11315564829439095</v>
      </c>
      <c r="H261" s="319"/>
      <c r="I261" s="86"/>
      <c r="J261" s="86">
        <v>3.5123000000000001E-4</v>
      </c>
      <c r="K261" s="317">
        <v>3.5123000000000001E-4</v>
      </c>
      <c r="L261" s="318" t="s">
        <v>146</v>
      </c>
    </row>
    <row r="262" spans="1:12" s="625" customFormat="1" ht="15" customHeight="1" x14ac:dyDescent="0.25">
      <c r="A262" s="616" t="s">
        <v>744</v>
      </c>
      <c r="B262" s="282"/>
      <c r="C262" s="282"/>
      <c r="D262" s="487">
        <v>108.79999999999998</v>
      </c>
      <c r="E262" s="487">
        <v>106.98105565</v>
      </c>
      <c r="F262" s="617">
        <v>-1.8189443499999811</v>
      </c>
      <c r="G262" s="618">
        <v>-1.6718238511029271E-2</v>
      </c>
      <c r="H262" s="501"/>
      <c r="I262" s="487">
        <v>6.2489999999999988</v>
      </c>
      <c r="J262" s="487">
        <v>7.5981926200000007</v>
      </c>
      <c r="K262" s="617">
        <v>1.349192620000002</v>
      </c>
      <c r="L262" s="618">
        <v>0.21590536405824978</v>
      </c>
    </row>
    <row r="263" spans="1:12" s="625" customFormat="1" ht="15" customHeight="1" x14ac:dyDescent="0.25">
      <c r="A263" s="289" t="s">
        <v>745</v>
      </c>
      <c r="B263" s="287"/>
      <c r="C263" s="287"/>
      <c r="D263" s="86">
        <v>108.79999999999998</v>
      </c>
      <c r="E263" s="86">
        <v>106.98105565</v>
      </c>
      <c r="F263" s="317">
        <v>-1.8189443499999811</v>
      </c>
      <c r="G263" s="318">
        <v>-1.6718238511029271E-2</v>
      </c>
      <c r="H263" s="319"/>
      <c r="I263" s="86">
        <v>6.2489999999999988</v>
      </c>
      <c r="J263" s="86">
        <v>7.5981926200000007</v>
      </c>
      <c r="K263" s="317">
        <v>1.349192620000002</v>
      </c>
      <c r="L263" s="318">
        <v>0.21590536405824978</v>
      </c>
    </row>
    <row r="264" spans="1:12" s="625" customFormat="1" ht="15" customHeight="1" x14ac:dyDescent="0.25">
      <c r="A264" s="616" t="s">
        <v>746</v>
      </c>
      <c r="B264" s="282"/>
      <c r="C264" s="282"/>
      <c r="D264" s="487">
        <v>86.295000000000016</v>
      </c>
      <c r="E264" s="487">
        <v>85.500935710000064</v>
      </c>
      <c r="F264" s="617">
        <v>-0.79406428999995171</v>
      </c>
      <c r="G264" s="618">
        <v>-9.2017415841004757E-3</v>
      </c>
      <c r="H264" s="501"/>
      <c r="I264" s="487">
        <v>13.977</v>
      </c>
      <c r="J264" s="487">
        <v>19.165727329999996</v>
      </c>
      <c r="K264" s="617">
        <v>5.1887273299999954</v>
      </c>
      <c r="L264" s="618">
        <v>0.3712332639336049</v>
      </c>
    </row>
    <row r="265" spans="1:12" s="625" customFormat="1" ht="15" customHeight="1" x14ac:dyDescent="0.25">
      <c r="A265" s="289" t="s">
        <v>747</v>
      </c>
      <c r="B265" s="287"/>
      <c r="C265" s="287"/>
      <c r="D265" s="86">
        <v>13.677000000000005</v>
      </c>
      <c r="E265" s="86">
        <v>13.618295430000009</v>
      </c>
      <c r="F265" s="317">
        <v>-5.8704569999996181E-2</v>
      </c>
      <c r="G265" s="318">
        <v>-4.2922110111863754E-3</v>
      </c>
      <c r="H265" s="319"/>
      <c r="I265" s="86">
        <v>0.88</v>
      </c>
      <c r="J265" s="86">
        <v>1.8823709499999999</v>
      </c>
      <c r="K265" s="317">
        <v>1.00237095</v>
      </c>
      <c r="L265" s="318">
        <v>1.1390578977272727</v>
      </c>
    </row>
    <row r="266" spans="1:12" s="625" customFormat="1" ht="15" customHeight="1" x14ac:dyDescent="0.25">
      <c r="A266" s="289" t="s">
        <v>748</v>
      </c>
      <c r="B266" s="287"/>
      <c r="C266" s="287"/>
      <c r="D266" s="86">
        <v>72.617999999999995</v>
      </c>
      <c r="E266" s="86">
        <v>71.882640280000061</v>
      </c>
      <c r="F266" s="317">
        <v>-0.73535971999993421</v>
      </c>
      <c r="G266" s="318">
        <v>-1.0126411082650777E-2</v>
      </c>
      <c r="H266" s="319"/>
      <c r="I266" s="86">
        <v>13.097</v>
      </c>
      <c r="J266" s="86">
        <v>17.283356379999997</v>
      </c>
      <c r="K266" s="317">
        <v>4.1863563799999977</v>
      </c>
      <c r="L266" s="318">
        <v>0.31964238986027316</v>
      </c>
    </row>
    <row r="267" spans="1:12" s="625" customFormat="1" ht="15" customHeight="1" x14ac:dyDescent="0.25">
      <c r="A267" s="616" t="s">
        <v>749</v>
      </c>
      <c r="B267" s="282"/>
      <c r="C267" s="282"/>
      <c r="D267" s="487">
        <v>310.49799999999993</v>
      </c>
      <c r="E267" s="487">
        <v>185.8990051699999</v>
      </c>
      <c r="F267" s="617">
        <v>-124.59899483000004</v>
      </c>
      <c r="G267" s="618">
        <v>-0.4012875922872291</v>
      </c>
      <c r="H267" s="501"/>
      <c r="I267" s="487"/>
      <c r="J267" s="487">
        <v>1.3661999999999999E-3</v>
      </c>
      <c r="K267" s="617">
        <v>1.3661999999999999E-3</v>
      </c>
      <c r="L267" s="618" t="s">
        <v>146</v>
      </c>
    </row>
    <row r="268" spans="1:12" s="625" customFormat="1" ht="15" customHeight="1" x14ac:dyDescent="0.25">
      <c r="A268" s="289" t="s">
        <v>750</v>
      </c>
      <c r="B268" s="287"/>
      <c r="C268" s="287"/>
      <c r="D268" s="86">
        <v>136.476</v>
      </c>
      <c r="E268" s="86">
        <v>74.378673489999969</v>
      </c>
      <c r="F268" s="317">
        <v>-62.09732651000003</v>
      </c>
      <c r="G268" s="318">
        <v>-0.45500546989946977</v>
      </c>
      <c r="H268" s="319"/>
      <c r="I268" s="86"/>
      <c r="J268" s="86">
        <v>1.3661999999999999E-3</v>
      </c>
      <c r="K268" s="317">
        <v>1.3661999999999999E-3</v>
      </c>
      <c r="L268" s="318" t="s">
        <v>146</v>
      </c>
    </row>
    <row r="269" spans="1:12" s="625" customFormat="1" ht="15" customHeight="1" x14ac:dyDescent="0.25">
      <c r="A269" s="289" t="s">
        <v>751</v>
      </c>
      <c r="B269" s="287"/>
      <c r="C269" s="287"/>
      <c r="D269" s="86">
        <v>101.447</v>
      </c>
      <c r="E269" s="86">
        <v>103.93283168000001</v>
      </c>
      <c r="F269" s="317">
        <v>2.485831680000004</v>
      </c>
      <c r="G269" s="318">
        <v>2.450374757262419E-2</v>
      </c>
      <c r="H269" s="319"/>
      <c r="I269" s="86"/>
      <c r="J269" s="86"/>
      <c r="K269" s="317">
        <v>0</v>
      </c>
      <c r="L269" s="318" t="s">
        <v>146</v>
      </c>
    </row>
    <row r="270" spans="1:12" s="625" customFormat="1" ht="15" customHeight="1" x14ac:dyDescent="0.25">
      <c r="A270" s="289" t="s">
        <v>752</v>
      </c>
      <c r="B270" s="287"/>
      <c r="C270" s="287"/>
      <c r="D270" s="86">
        <v>72.575000000000003</v>
      </c>
      <c r="E270" s="86">
        <v>7.5875000000000004</v>
      </c>
      <c r="F270" s="317">
        <v>-64.987499999999997</v>
      </c>
      <c r="G270" s="318">
        <v>-0.89545297967619708</v>
      </c>
      <c r="H270" s="319"/>
      <c r="I270" s="86"/>
      <c r="J270" s="86"/>
      <c r="K270" s="317">
        <v>0</v>
      </c>
      <c r="L270" s="318" t="s">
        <v>146</v>
      </c>
    </row>
    <row r="271" spans="1:12" s="624" customFormat="1" ht="15" customHeight="1" x14ac:dyDescent="0.25">
      <c r="A271" s="429" t="s">
        <v>508</v>
      </c>
      <c r="B271" s="429"/>
      <c r="C271" s="430"/>
      <c r="D271" s="431">
        <v>6029.4840000000058</v>
      </c>
      <c r="E271" s="431">
        <v>5667.7876678000011</v>
      </c>
      <c r="F271" s="432">
        <v>-361.69633220000469</v>
      </c>
      <c r="G271" s="433">
        <v>-5.9987941289835756E-2</v>
      </c>
      <c r="H271" s="431"/>
      <c r="I271" s="431">
        <v>1167.9199999999998</v>
      </c>
      <c r="J271" s="431">
        <v>1160.10311325</v>
      </c>
      <c r="K271" s="432">
        <v>-7.8168867499998669</v>
      </c>
      <c r="L271" s="433">
        <v>-6.6929984502361872E-3</v>
      </c>
    </row>
    <row r="272" spans="1:12" s="625" customFormat="1" ht="15" customHeight="1" x14ac:dyDescent="0.25">
      <c r="A272" s="616" t="s">
        <v>753</v>
      </c>
      <c r="B272" s="282"/>
      <c r="C272" s="282"/>
      <c r="D272" s="487">
        <v>350.3850000000001</v>
      </c>
      <c r="E272" s="487">
        <v>282.44525379999993</v>
      </c>
      <c r="F272" s="617">
        <v>-67.939746200000172</v>
      </c>
      <c r="G272" s="618">
        <v>-0.19390027027412748</v>
      </c>
      <c r="H272" s="501"/>
      <c r="I272" s="487">
        <v>42.364999999999917</v>
      </c>
      <c r="J272" s="487">
        <v>41.419130029999955</v>
      </c>
      <c r="K272" s="617">
        <v>-0.94586996999996131</v>
      </c>
      <c r="L272" s="618">
        <v>-2.2326684055233414E-2</v>
      </c>
    </row>
    <row r="273" spans="1:12" s="625" customFormat="1" ht="15" customHeight="1" x14ac:dyDescent="0.25">
      <c r="A273" s="289" t="s">
        <v>754</v>
      </c>
      <c r="B273" s="287"/>
      <c r="C273" s="287"/>
      <c r="D273" s="86">
        <v>90.702000000000012</v>
      </c>
      <c r="E273" s="86">
        <v>90.572727629999889</v>
      </c>
      <c r="F273" s="317">
        <v>-0.12927237000012326</v>
      </c>
      <c r="G273" s="318">
        <v>-1.4252427730383488E-3</v>
      </c>
      <c r="H273" s="319"/>
      <c r="I273" s="86">
        <v>0.43600000000000005</v>
      </c>
      <c r="J273" s="86">
        <v>0.50769642000000004</v>
      </c>
      <c r="K273" s="317">
        <v>7.1696419999999983E-2</v>
      </c>
      <c r="L273" s="318">
        <v>0.16444133027522922</v>
      </c>
    </row>
    <row r="274" spans="1:12" s="625" customFormat="1" ht="15" customHeight="1" x14ac:dyDescent="0.25">
      <c r="A274" s="289" t="s">
        <v>755</v>
      </c>
      <c r="B274" s="287"/>
      <c r="C274" s="287"/>
      <c r="D274" s="86">
        <v>229.4</v>
      </c>
      <c r="E274" s="86">
        <v>163.05000000000001</v>
      </c>
      <c r="F274" s="317">
        <v>-66.349999999999994</v>
      </c>
      <c r="G274" s="318">
        <v>-0.28923278116826501</v>
      </c>
      <c r="H274" s="319"/>
      <c r="I274" s="86"/>
      <c r="J274" s="86"/>
      <c r="K274" s="317">
        <v>0</v>
      </c>
      <c r="L274" s="318" t="s">
        <v>146</v>
      </c>
    </row>
    <row r="275" spans="1:12" s="625" customFormat="1" ht="15" customHeight="1" x14ac:dyDescent="0.25">
      <c r="A275" s="289" t="s">
        <v>756</v>
      </c>
      <c r="B275" s="287"/>
      <c r="C275" s="287"/>
      <c r="D275" s="86">
        <v>30.283000000000023</v>
      </c>
      <c r="E275" s="86">
        <v>28.822526169999971</v>
      </c>
      <c r="F275" s="317">
        <v>-1.4604738300000513</v>
      </c>
      <c r="G275" s="318">
        <v>-4.8227514777269387E-2</v>
      </c>
      <c r="H275" s="319"/>
      <c r="I275" s="86">
        <v>41.928999999999959</v>
      </c>
      <c r="J275" s="86">
        <v>40.91143360999996</v>
      </c>
      <c r="K275" s="317">
        <v>-1.0175663899999989</v>
      </c>
      <c r="L275" s="318">
        <v>-2.4268797013999865E-2</v>
      </c>
    </row>
    <row r="276" spans="1:12" s="625" customFormat="1" ht="15" customHeight="1" x14ac:dyDescent="0.25">
      <c r="A276" s="616" t="s">
        <v>757</v>
      </c>
      <c r="B276" s="282"/>
      <c r="C276" s="282"/>
      <c r="D276" s="487">
        <v>4898.8890000000056</v>
      </c>
      <c r="E276" s="487">
        <v>4613.0867066299988</v>
      </c>
      <c r="F276" s="617">
        <v>-285.80229337000674</v>
      </c>
      <c r="G276" s="618">
        <v>-5.8340226400313666E-2</v>
      </c>
      <c r="H276" s="501"/>
      <c r="I276" s="487">
        <v>839.755</v>
      </c>
      <c r="J276" s="487">
        <v>835.27949473000001</v>
      </c>
      <c r="K276" s="617">
        <v>-4.4755052699999851</v>
      </c>
      <c r="L276" s="618">
        <v>-5.329536912551891E-3</v>
      </c>
    </row>
    <row r="277" spans="1:12" s="625" customFormat="1" ht="15" customHeight="1" x14ac:dyDescent="0.25">
      <c r="A277" s="289" t="s">
        <v>758</v>
      </c>
      <c r="B277" s="287"/>
      <c r="C277" s="287"/>
      <c r="D277" s="86">
        <v>541.02</v>
      </c>
      <c r="E277" s="86">
        <v>344.77443937000004</v>
      </c>
      <c r="F277" s="317">
        <v>-196.24556062999994</v>
      </c>
      <c r="G277" s="318">
        <v>-0.36273254339950456</v>
      </c>
      <c r="H277" s="319"/>
      <c r="I277" s="86">
        <v>560.303</v>
      </c>
      <c r="J277" s="86">
        <v>561.14185104000001</v>
      </c>
      <c r="K277" s="317">
        <v>0.83885104000000865</v>
      </c>
      <c r="L277" s="318">
        <v>1.4971382269950428E-3</v>
      </c>
    </row>
    <row r="278" spans="1:12" s="625" customFormat="1" ht="15" customHeight="1" x14ac:dyDescent="0.25">
      <c r="A278" s="289" t="s">
        <v>759</v>
      </c>
      <c r="B278" s="287"/>
      <c r="C278" s="287"/>
      <c r="D278" s="86">
        <v>4254.8229999999994</v>
      </c>
      <c r="E278" s="86">
        <v>4184.0908194399999</v>
      </c>
      <c r="F278" s="317">
        <v>-70.732180559999506</v>
      </c>
      <c r="G278" s="318">
        <v>-1.662400070696235E-2</v>
      </c>
      <c r="H278" s="319"/>
      <c r="I278" s="86">
        <v>132.90100000000001</v>
      </c>
      <c r="J278" s="86">
        <v>136.42939817000001</v>
      </c>
      <c r="K278" s="317">
        <v>3.5283981700000027</v>
      </c>
      <c r="L278" s="318">
        <v>2.6549071639792032E-2</v>
      </c>
    </row>
    <row r="279" spans="1:12" s="625" customFormat="1" ht="15" customHeight="1" x14ac:dyDescent="0.25">
      <c r="A279" s="289" t="s">
        <v>760</v>
      </c>
      <c r="B279" s="287"/>
      <c r="C279" s="287"/>
      <c r="D279" s="86">
        <v>15.686999999999994</v>
      </c>
      <c r="E279" s="86">
        <v>10.51023851000001</v>
      </c>
      <c r="F279" s="317">
        <v>-5.1767614899999845</v>
      </c>
      <c r="G279" s="318">
        <v>-0.33000328233569109</v>
      </c>
      <c r="H279" s="319"/>
      <c r="I279" s="86">
        <v>102.20200000000001</v>
      </c>
      <c r="J279" s="86">
        <v>92.373106880000009</v>
      </c>
      <c r="K279" s="317">
        <v>-9.8288931200000036</v>
      </c>
      <c r="L279" s="318">
        <v>-9.6171240484530629E-2</v>
      </c>
    </row>
    <row r="280" spans="1:12" s="625" customFormat="1" ht="15" customHeight="1" x14ac:dyDescent="0.25">
      <c r="A280" s="289" t="s">
        <v>761</v>
      </c>
      <c r="B280" s="287"/>
      <c r="C280" s="287"/>
      <c r="D280" s="86">
        <v>14.353999999999999</v>
      </c>
      <c r="E280" s="86">
        <v>14.62474768</v>
      </c>
      <c r="F280" s="317">
        <v>0.27074768000000127</v>
      </c>
      <c r="G280" s="318">
        <v>1.8862176396823305E-2</v>
      </c>
      <c r="H280" s="319"/>
      <c r="I280" s="86"/>
      <c r="J280" s="86">
        <v>1E-8</v>
      </c>
      <c r="K280" s="317">
        <v>1E-8</v>
      </c>
      <c r="L280" s="318" t="s">
        <v>146</v>
      </c>
    </row>
    <row r="281" spans="1:12" s="625" customFormat="1" ht="15" customHeight="1" x14ac:dyDescent="0.25">
      <c r="A281" s="289" t="s">
        <v>762</v>
      </c>
      <c r="B281" s="287"/>
      <c r="C281" s="287"/>
      <c r="D281" s="86">
        <v>73.004999999999953</v>
      </c>
      <c r="E281" s="86">
        <v>59.086461629999995</v>
      </c>
      <c r="F281" s="317">
        <v>-13.918538369999958</v>
      </c>
      <c r="G281" s="318">
        <v>-0.19065185083213432</v>
      </c>
      <c r="H281" s="319"/>
      <c r="I281" s="86">
        <v>44.348999999999997</v>
      </c>
      <c r="J281" s="86">
        <v>45.335138630000003</v>
      </c>
      <c r="K281" s="317">
        <v>0.98613863000000634</v>
      </c>
      <c r="L281" s="318">
        <v>2.223587070734423E-2</v>
      </c>
    </row>
    <row r="282" spans="1:12" s="625" customFormat="1" ht="15" customHeight="1" x14ac:dyDescent="0.25">
      <c r="A282" s="616" t="s">
        <v>763</v>
      </c>
      <c r="B282" s="282"/>
      <c r="C282" s="282"/>
      <c r="D282" s="487">
        <v>780.21</v>
      </c>
      <c r="E282" s="487">
        <v>772.25570736999998</v>
      </c>
      <c r="F282" s="617">
        <v>-7.9542926300000545</v>
      </c>
      <c r="G282" s="618">
        <v>-1.0195066238576911E-2</v>
      </c>
      <c r="H282" s="501"/>
      <c r="I282" s="487">
        <v>285.8</v>
      </c>
      <c r="J282" s="487">
        <v>283.40448849000001</v>
      </c>
      <c r="K282" s="617">
        <v>-2.3955115100000057</v>
      </c>
      <c r="L282" s="618">
        <v>-8.3817757522743896E-3</v>
      </c>
    </row>
    <row r="283" spans="1:12" s="625" customFormat="1" ht="15" customHeight="1" x14ac:dyDescent="0.25">
      <c r="A283" s="289" t="s">
        <v>764</v>
      </c>
      <c r="B283" s="287"/>
      <c r="C283" s="287"/>
      <c r="D283" s="86">
        <v>780.21</v>
      </c>
      <c r="E283" s="86">
        <v>772.25570736999998</v>
      </c>
      <c r="F283" s="317">
        <v>-7.9542926300000545</v>
      </c>
      <c r="G283" s="318">
        <v>-1.0195066238576911E-2</v>
      </c>
      <c r="H283" s="319"/>
      <c r="I283" s="86">
        <v>285.8</v>
      </c>
      <c r="J283" s="86">
        <v>283.40448849000001</v>
      </c>
      <c r="K283" s="317">
        <v>-2.3955115100000057</v>
      </c>
      <c r="L283" s="318">
        <v>-8.3817757522743896E-3</v>
      </c>
    </row>
    <row r="284" spans="1:12" s="624" customFormat="1" ht="15" customHeight="1" x14ac:dyDescent="0.25">
      <c r="A284" s="429" t="s">
        <v>765</v>
      </c>
      <c r="B284" s="429"/>
      <c r="C284" s="430"/>
      <c r="D284" s="431">
        <v>2840.2840000000028</v>
      </c>
      <c r="E284" s="431">
        <v>3016.7868913900043</v>
      </c>
      <c r="F284" s="432">
        <v>176.50289139000142</v>
      </c>
      <c r="G284" s="433">
        <v>6.2142691149899454E-2</v>
      </c>
      <c r="H284" s="431"/>
      <c r="I284" s="431">
        <v>478.61399999999992</v>
      </c>
      <c r="J284" s="431">
        <v>480.03382062000014</v>
      </c>
      <c r="K284" s="432">
        <v>1.4198206200002232</v>
      </c>
      <c r="L284" s="433">
        <v>2.9665254672872621E-3</v>
      </c>
    </row>
    <row r="285" spans="1:12" s="625" customFormat="1" ht="15" customHeight="1" x14ac:dyDescent="0.25">
      <c r="A285" s="616" t="s">
        <v>766</v>
      </c>
      <c r="B285" s="282"/>
      <c r="C285" s="282"/>
      <c r="D285" s="487">
        <v>482.49700000000024</v>
      </c>
      <c r="E285" s="487">
        <v>489.65013526999991</v>
      </c>
      <c r="F285" s="617">
        <v>7.153135269999666</v>
      </c>
      <c r="G285" s="618">
        <v>1.4825242996328702E-2</v>
      </c>
      <c r="H285" s="501"/>
      <c r="I285" s="487">
        <v>24.416999999999998</v>
      </c>
      <c r="J285" s="487">
        <v>33.084518099999954</v>
      </c>
      <c r="K285" s="617">
        <v>8.6675180999999561</v>
      </c>
      <c r="L285" s="618">
        <v>0.35497883032313382</v>
      </c>
    </row>
    <row r="286" spans="1:12" s="625" customFormat="1" ht="15" customHeight="1" x14ac:dyDescent="0.25">
      <c r="A286" s="289" t="s">
        <v>767</v>
      </c>
      <c r="B286" s="287"/>
      <c r="C286" s="287"/>
      <c r="D286" s="86">
        <v>128.64099999999996</v>
      </c>
      <c r="E286" s="86">
        <v>124.8805132</v>
      </c>
      <c r="F286" s="317">
        <v>-3.7604867999999669</v>
      </c>
      <c r="G286" s="318">
        <v>-2.9232412683358855E-2</v>
      </c>
      <c r="H286" s="319"/>
      <c r="I286" s="86">
        <v>0.32500000000000007</v>
      </c>
      <c r="J286" s="86">
        <v>0.88675902999999923</v>
      </c>
      <c r="K286" s="317">
        <v>0.56175902999999916</v>
      </c>
      <c r="L286" s="318">
        <v>1.72848932307692</v>
      </c>
    </row>
    <row r="287" spans="1:12" s="625" customFormat="1" ht="15" customHeight="1" x14ac:dyDescent="0.25">
      <c r="A287" s="289" t="s">
        <v>768</v>
      </c>
      <c r="B287" s="287"/>
      <c r="C287" s="287"/>
      <c r="D287" s="86">
        <v>127.85600000000001</v>
      </c>
      <c r="E287" s="86">
        <v>127.85383999999999</v>
      </c>
      <c r="F287" s="317">
        <v>-2.1600000000177033E-3</v>
      </c>
      <c r="G287" s="318">
        <v>-1.6894005756662445E-5</v>
      </c>
      <c r="H287" s="319"/>
      <c r="I287" s="86">
        <v>11</v>
      </c>
      <c r="J287" s="86">
        <v>11</v>
      </c>
      <c r="K287" s="317">
        <v>0</v>
      </c>
      <c r="L287" s="318">
        <v>0</v>
      </c>
    </row>
    <row r="288" spans="1:12" s="625" customFormat="1" ht="15" customHeight="1" x14ac:dyDescent="0.25">
      <c r="A288" s="289" t="s">
        <v>769</v>
      </c>
      <c r="B288" s="287"/>
      <c r="C288" s="287"/>
      <c r="D288" s="86">
        <v>225.99999999999997</v>
      </c>
      <c r="E288" s="86">
        <v>236.91578207000001</v>
      </c>
      <c r="F288" s="317">
        <v>10.915782070000034</v>
      </c>
      <c r="G288" s="318">
        <v>4.8299920663716911E-2</v>
      </c>
      <c r="H288" s="319"/>
      <c r="I288" s="86">
        <v>13.091999999999999</v>
      </c>
      <c r="J288" s="86">
        <v>21.197759070000004</v>
      </c>
      <c r="K288" s="317">
        <v>8.1057590700000048</v>
      </c>
      <c r="L288" s="318">
        <v>0.61913833409715902</v>
      </c>
    </row>
    <row r="289" spans="1:12" s="625" customFormat="1" ht="15" customHeight="1" x14ac:dyDescent="0.25">
      <c r="A289" s="616" t="s">
        <v>770</v>
      </c>
      <c r="B289" s="282"/>
      <c r="C289" s="282"/>
      <c r="D289" s="487">
        <v>1769.4999999999998</v>
      </c>
      <c r="E289" s="487">
        <v>1953.8423933400002</v>
      </c>
      <c r="F289" s="617">
        <v>184.3423933400004</v>
      </c>
      <c r="G289" s="618">
        <v>0.10417767354619967</v>
      </c>
      <c r="H289" s="501"/>
      <c r="I289" s="487">
        <v>3.2099999999999995</v>
      </c>
      <c r="J289" s="487">
        <v>4.1257603099999995</v>
      </c>
      <c r="K289" s="617">
        <v>0.91576031000000002</v>
      </c>
      <c r="L289" s="618">
        <v>0.28528358566978196</v>
      </c>
    </row>
    <row r="290" spans="1:12" s="625" customFormat="1" ht="15" customHeight="1" x14ac:dyDescent="0.25">
      <c r="A290" s="289" t="s">
        <v>771</v>
      </c>
      <c r="B290" s="287"/>
      <c r="C290" s="287"/>
      <c r="D290" s="86">
        <v>1283.1209999999999</v>
      </c>
      <c r="E290" s="86">
        <v>1429.8493765200001</v>
      </c>
      <c r="F290" s="317">
        <v>146.72837652000021</v>
      </c>
      <c r="G290" s="318">
        <v>0.11435272006303387</v>
      </c>
      <c r="H290" s="319"/>
      <c r="I290" s="86"/>
      <c r="J290" s="86"/>
      <c r="K290" s="317">
        <v>0</v>
      </c>
      <c r="L290" s="318" t="s">
        <v>146</v>
      </c>
    </row>
    <row r="291" spans="1:12" s="625" customFormat="1" ht="15" customHeight="1" x14ac:dyDescent="0.25">
      <c r="A291" s="289" t="s">
        <v>772</v>
      </c>
      <c r="B291" s="287"/>
      <c r="C291" s="287"/>
      <c r="D291" s="86">
        <v>339.37900000000002</v>
      </c>
      <c r="E291" s="86">
        <v>420.66654242999999</v>
      </c>
      <c r="F291" s="317">
        <v>81.287542429999974</v>
      </c>
      <c r="G291" s="318">
        <v>0.23951848060722658</v>
      </c>
      <c r="H291" s="319"/>
      <c r="I291" s="86">
        <v>0.53</v>
      </c>
      <c r="J291" s="86">
        <v>0.91239806000000012</v>
      </c>
      <c r="K291" s="317">
        <v>0.3823980600000001</v>
      </c>
      <c r="L291" s="318">
        <v>0.72150577358490575</v>
      </c>
    </row>
    <row r="292" spans="1:12" s="625" customFormat="1" ht="15" customHeight="1" x14ac:dyDescent="0.25">
      <c r="A292" s="289" t="s">
        <v>773</v>
      </c>
      <c r="B292" s="287"/>
      <c r="C292" s="287"/>
      <c r="D292" s="86">
        <v>60.631</v>
      </c>
      <c r="E292" s="86">
        <v>58.349809599999993</v>
      </c>
      <c r="F292" s="317">
        <v>-2.2811904000000069</v>
      </c>
      <c r="G292" s="318">
        <v>-3.7624159258465295E-2</v>
      </c>
      <c r="H292" s="319"/>
      <c r="I292" s="86">
        <v>0.58000000000000007</v>
      </c>
      <c r="J292" s="86">
        <v>0.75509614000000003</v>
      </c>
      <c r="K292" s="317">
        <v>0.17509613999999996</v>
      </c>
      <c r="L292" s="318">
        <v>0.30188989655172405</v>
      </c>
    </row>
    <row r="293" spans="1:12" s="625" customFormat="1" ht="15" customHeight="1" x14ac:dyDescent="0.25">
      <c r="A293" s="289" t="s">
        <v>774</v>
      </c>
      <c r="B293" s="287"/>
      <c r="C293" s="287"/>
      <c r="D293" s="86">
        <v>15.368999999999996</v>
      </c>
      <c r="E293" s="86">
        <v>15.148958490000002</v>
      </c>
      <c r="F293" s="317">
        <v>-0.22004150999999439</v>
      </c>
      <c r="G293" s="318">
        <v>-1.431723013859032E-2</v>
      </c>
      <c r="H293" s="319"/>
      <c r="I293" s="86">
        <v>2.0999999999999996</v>
      </c>
      <c r="J293" s="86">
        <v>2.4412661099999999</v>
      </c>
      <c r="K293" s="317">
        <v>0.34126611000000029</v>
      </c>
      <c r="L293" s="318">
        <v>0.16250767142857159</v>
      </c>
    </row>
    <row r="294" spans="1:12" s="625" customFormat="1" ht="15" customHeight="1" x14ac:dyDescent="0.25">
      <c r="A294" s="289" t="s">
        <v>775</v>
      </c>
      <c r="B294" s="287"/>
      <c r="C294" s="287"/>
      <c r="D294" s="86">
        <v>68</v>
      </c>
      <c r="E294" s="86">
        <v>27.17447245</v>
      </c>
      <c r="F294" s="317">
        <v>-40.825527550000004</v>
      </c>
      <c r="G294" s="318">
        <v>-0.60037540514705889</v>
      </c>
      <c r="H294" s="319"/>
      <c r="I294" s="86"/>
      <c r="J294" s="86"/>
      <c r="K294" s="317">
        <v>0</v>
      </c>
      <c r="L294" s="318" t="s">
        <v>146</v>
      </c>
    </row>
    <row r="295" spans="1:12" s="625" customFormat="1" ht="15" customHeight="1" x14ac:dyDescent="0.25">
      <c r="A295" s="289" t="s">
        <v>776</v>
      </c>
      <c r="B295" s="287"/>
      <c r="C295" s="287"/>
      <c r="D295" s="86">
        <v>3</v>
      </c>
      <c r="E295" s="86">
        <v>2.6532338499999999</v>
      </c>
      <c r="F295" s="317">
        <v>-0.34676615000000011</v>
      </c>
      <c r="G295" s="318">
        <v>-0.1155887166666667</v>
      </c>
      <c r="H295" s="319"/>
      <c r="I295" s="86"/>
      <c r="J295" s="86">
        <v>1.7000000000000001E-2</v>
      </c>
      <c r="K295" s="317">
        <v>1.7000000000000001E-2</v>
      </c>
      <c r="L295" s="318" t="s">
        <v>146</v>
      </c>
    </row>
    <row r="296" spans="1:12" s="625" customFormat="1" ht="15" customHeight="1" x14ac:dyDescent="0.25">
      <c r="A296" s="616" t="s">
        <v>777</v>
      </c>
      <c r="B296" s="282"/>
      <c r="C296" s="282"/>
      <c r="D296" s="487">
        <v>588.28699999999947</v>
      </c>
      <c r="E296" s="487">
        <v>573.29436277999935</v>
      </c>
      <c r="F296" s="617">
        <v>-14.99263722000012</v>
      </c>
      <c r="G296" s="618">
        <v>-2.5485243121129875E-2</v>
      </c>
      <c r="H296" s="501"/>
      <c r="I296" s="487">
        <v>450.98699999999997</v>
      </c>
      <c r="J296" s="487">
        <v>442.82354220999991</v>
      </c>
      <c r="K296" s="617">
        <v>-8.1634577900000522</v>
      </c>
      <c r="L296" s="618">
        <v>-1.8101315093339787E-2</v>
      </c>
    </row>
    <row r="297" spans="1:12" s="625" customFormat="1" ht="15" customHeight="1" x14ac:dyDescent="0.25">
      <c r="A297" s="289" t="s">
        <v>778</v>
      </c>
      <c r="B297" s="287"/>
      <c r="C297" s="287"/>
      <c r="D297" s="86">
        <v>155.00000000000009</v>
      </c>
      <c r="E297" s="86">
        <v>154.91814413000009</v>
      </c>
      <c r="F297" s="317">
        <v>-8.1855869999998276E-2</v>
      </c>
      <c r="G297" s="318">
        <v>-5.2810238709677382E-4</v>
      </c>
      <c r="H297" s="319"/>
      <c r="I297" s="86">
        <v>105.50000000000001</v>
      </c>
      <c r="J297" s="86">
        <v>105.69209784999997</v>
      </c>
      <c r="K297" s="317">
        <v>0.1920978499999535</v>
      </c>
      <c r="L297" s="318">
        <v>1.8208327014213044E-3</v>
      </c>
    </row>
    <row r="298" spans="1:12" s="625" customFormat="1" ht="15" customHeight="1" x14ac:dyDescent="0.25">
      <c r="A298" s="289" t="s">
        <v>779</v>
      </c>
      <c r="B298" s="287"/>
      <c r="C298" s="287"/>
      <c r="D298" s="86">
        <v>58.5</v>
      </c>
      <c r="E298" s="86">
        <v>54.11300997</v>
      </c>
      <c r="F298" s="317">
        <v>-4.3869900299999998</v>
      </c>
      <c r="G298" s="318">
        <v>-7.499128256410259E-2</v>
      </c>
      <c r="H298" s="319"/>
      <c r="I298" s="86">
        <v>0.39999999999999997</v>
      </c>
      <c r="J298" s="86">
        <v>1.1104996600000003</v>
      </c>
      <c r="K298" s="317">
        <v>0.71049966000000042</v>
      </c>
      <c r="L298" s="318">
        <v>1.7762491500000013</v>
      </c>
    </row>
    <row r="299" spans="1:12" s="625" customFormat="1" ht="15" customHeight="1" x14ac:dyDescent="0.25">
      <c r="A299" s="289" t="s">
        <v>780</v>
      </c>
      <c r="B299" s="287"/>
      <c r="C299" s="287"/>
      <c r="D299" s="86">
        <v>105.00000000000001</v>
      </c>
      <c r="E299" s="86">
        <v>104.66177202000002</v>
      </c>
      <c r="F299" s="317">
        <v>-0.33822797999999921</v>
      </c>
      <c r="G299" s="318">
        <v>-3.2212188571428824E-3</v>
      </c>
      <c r="H299" s="319"/>
      <c r="I299" s="86">
        <v>86</v>
      </c>
      <c r="J299" s="86">
        <v>86</v>
      </c>
      <c r="K299" s="317">
        <v>0</v>
      </c>
      <c r="L299" s="318">
        <v>0</v>
      </c>
    </row>
    <row r="300" spans="1:12" s="625" customFormat="1" ht="15" customHeight="1" x14ac:dyDescent="0.25">
      <c r="A300" s="289" t="s">
        <v>781</v>
      </c>
      <c r="B300" s="287"/>
      <c r="C300" s="287"/>
      <c r="D300" s="86">
        <v>6</v>
      </c>
      <c r="E300" s="86">
        <v>5.8344213500000004</v>
      </c>
      <c r="F300" s="317">
        <v>-0.16557864999999961</v>
      </c>
      <c r="G300" s="318">
        <v>-2.7596441666666638E-2</v>
      </c>
      <c r="H300" s="319"/>
      <c r="I300" s="86">
        <v>2.6</v>
      </c>
      <c r="J300" s="86">
        <v>3.6403645600000001</v>
      </c>
      <c r="K300" s="317">
        <v>1.04036456</v>
      </c>
      <c r="L300" s="318">
        <v>0.40014021538461542</v>
      </c>
    </row>
    <row r="301" spans="1:12" s="625" customFormat="1" ht="15" customHeight="1" x14ac:dyDescent="0.25">
      <c r="A301" s="289" t="s">
        <v>782</v>
      </c>
      <c r="B301" s="287"/>
      <c r="C301" s="287"/>
      <c r="D301" s="86">
        <v>7.4999999999999956</v>
      </c>
      <c r="E301" s="86">
        <v>8.3914174600000013</v>
      </c>
      <c r="F301" s="317">
        <v>0.89141746000000577</v>
      </c>
      <c r="G301" s="318">
        <v>0.11885566133333425</v>
      </c>
      <c r="H301" s="319"/>
      <c r="I301" s="86">
        <v>0.30000000000000004</v>
      </c>
      <c r="J301" s="86">
        <v>1.0619779599999992</v>
      </c>
      <c r="K301" s="317">
        <v>0.76197795999999918</v>
      </c>
      <c r="L301" s="318">
        <v>2.5399265333333303</v>
      </c>
    </row>
    <row r="302" spans="1:12" s="625" customFormat="1" ht="15" customHeight="1" x14ac:dyDescent="0.25">
      <c r="A302" s="289" t="s">
        <v>783</v>
      </c>
      <c r="B302" s="287"/>
      <c r="C302" s="287"/>
      <c r="D302" s="86">
        <v>256.28700000000003</v>
      </c>
      <c r="E302" s="86">
        <v>245.37559784999999</v>
      </c>
      <c r="F302" s="317">
        <v>-10.911402150000043</v>
      </c>
      <c r="G302" s="318">
        <v>-4.2574934155848898E-2</v>
      </c>
      <c r="H302" s="319"/>
      <c r="I302" s="86">
        <v>256.18700000000001</v>
      </c>
      <c r="J302" s="86">
        <v>245.31860217999997</v>
      </c>
      <c r="K302" s="317">
        <v>-10.868397820000041</v>
      </c>
      <c r="L302" s="318">
        <v>-4.2423689804713116E-2</v>
      </c>
    </row>
    <row r="303" spans="1:12" s="624" customFormat="1" ht="15" customHeight="1" x14ac:dyDescent="0.25">
      <c r="A303" s="429" t="s">
        <v>784</v>
      </c>
      <c r="B303" s="429"/>
      <c r="C303" s="430"/>
      <c r="D303" s="431">
        <v>2193.1220000000003</v>
      </c>
      <c r="E303" s="431">
        <v>2491.7649620699999</v>
      </c>
      <c r="F303" s="432">
        <v>298.64296206999961</v>
      </c>
      <c r="G303" s="433">
        <v>0.13617252577375982</v>
      </c>
      <c r="H303" s="431"/>
      <c r="I303" s="431">
        <v>404.97199999999998</v>
      </c>
      <c r="J303" s="431">
        <v>288.63005575</v>
      </c>
      <c r="K303" s="432">
        <v>-116.34194424999998</v>
      </c>
      <c r="L303" s="433">
        <v>-0.28728392148099124</v>
      </c>
    </row>
    <row r="304" spans="1:12" s="625" customFormat="1" ht="15" customHeight="1" x14ac:dyDescent="0.25">
      <c r="A304" s="616" t="s">
        <v>785</v>
      </c>
      <c r="B304" s="282"/>
      <c r="C304" s="282"/>
      <c r="D304" s="487">
        <v>1961.6329999999998</v>
      </c>
      <c r="E304" s="487">
        <v>2251.9484313099997</v>
      </c>
      <c r="F304" s="617">
        <v>290.31543130999989</v>
      </c>
      <c r="G304" s="618">
        <v>0.14799681250774221</v>
      </c>
      <c r="H304" s="501"/>
      <c r="I304" s="487">
        <v>400.00099999999998</v>
      </c>
      <c r="J304" s="487">
        <v>285.36622856999998</v>
      </c>
      <c r="K304" s="617">
        <v>-114.63477143</v>
      </c>
      <c r="L304" s="618">
        <v>-0.28658621210946977</v>
      </c>
    </row>
    <row r="305" spans="1:12" s="625" customFormat="1" ht="15" customHeight="1" x14ac:dyDescent="0.25">
      <c r="A305" s="289" t="s">
        <v>786</v>
      </c>
      <c r="B305" s="287"/>
      <c r="C305" s="287"/>
      <c r="D305" s="86">
        <v>1E-3</v>
      </c>
      <c r="E305" s="86"/>
      <c r="F305" s="317">
        <v>-1E-3</v>
      </c>
      <c r="G305" s="318" t="s">
        <v>146</v>
      </c>
      <c r="H305" s="319"/>
      <c r="I305" s="86"/>
      <c r="J305" s="86"/>
      <c r="K305" s="317">
        <v>0</v>
      </c>
      <c r="L305" s="318" t="s">
        <v>146</v>
      </c>
    </row>
    <row r="306" spans="1:12" s="625" customFormat="1" ht="15" customHeight="1" x14ac:dyDescent="0.25">
      <c r="A306" s="289" t="s">
        <v>787</v>
      </c>
      <c r="B306" s="287"/>
      <c r="C306" s="287"/>
      <c r="D306" s="86">
        <v>1610.3119999999999</v>
      </c>
      <c r="E306" s="86">
        <v>1886.7420884599999</v>
      </c>
      <c r="F306" s="317">
        <v>276.43008845999998</v>
      </c>
      <c r="G306" s="318">
        <v>0.17166244085618199</v>
      </c>
      <c r="H306" s="319"/>
      <c r="I306" s="86"/>
      <c r="J306" s="86">
        <v>3.2189240000000001E-2</v>
      </c>
      <c r="K306" s="317">
        <v>3.2189240000000001E-2</v>
      </c>
      <c r="L306" s="318" t="s">
        <v>146</v>
      </c>
    </row>
    <row r="307" spans="1:12" s="625" customFormat="1" ht="15" customHeight="1" x14ac:dyDescent="0.25">
      <c r="A307" s="289" t="s">
        <v>788</v>
      </c>
      <c r="B307" s="287"/>
      <c r="C307" s="287"/>
      <c r="D307" s="86">
        <v>72.45</v>
      </c>
      <c r="E307" s="86">
        <v>128.6</v>
      </c>
      <c r="F307" s="317">
        <v>56.149999999999991</v>
      </c>
      <c r="G307" s="318">
        <v>0.77501725327812276</v>
      </c>
      <c r="H307" s="319"/>
      <c r="I307" s="86"/>
      <c r="J307" s="86"/>
      <c r="K307" s="317">
        <v>0</v>
      </c>
      <c r="L307" s="318" t="s">
        <v>146</v>
      </c>
    </row>
    <row r="308" spans="1:12" s="625" customFormat="1" ht="15" customHeight="1" x14ac:dyDescent="0.25">
      <c r="A308" s="289" t="s">
        <v>789</v>
      </c>
      <c r="B308" s="287"/>
      <c r="C308" s="287"/>
      <c r="D308" s="86">
        <v>5.0000000000000001E-3</v>
      </c>
      <c r="E308" s="86">
        <v>7.0586999999999993E-4</v>
      </c>
      <c r="F308" s="317">
        <v>-4.2941300000000002E-3</v>
      </c>
      <c r="G308" s="318" t="s">
        <v>146</v>
      </c>
      <c r="H308" s="319"/>
      <c r="I308" s="86">
        <v>400</v>
      </c>
      <c r="J308" s="86">
        <v>285.21661</v>
      </c>
      <c r="K308" s="317">
        <v>-114.78339</v>
      </c>
      <c r="L308" s="318">
        <v>-0.28695847500000005</v>
      </c>
    </row>
    <row r="309" spans="1:12" s="625" customFormat="1" ht="15" customHeight="1" x14ac:dyDescent="0.25">
      <c r="A309" s="289" t="s">
        <v>790</v>
      </c>
      <c r="B309" s="287"/>
      <c r="C309" s="287"/>
      <c r="D309" s="86">
        <v>238.988</v>
      </c>
      <c r="E309" s="86">
        <v>196.72863698000003</v>
      </c>
      <c r="F309" s="317">
        <v>-42.259363019999967</v>
      </c>
      <c r="G309" s="318">
        <v>-0.17682629680151296</v>
      </c>
      <c r="H309" s="319"/>
      <c r="I309" s="86">
        <v>1E-3</v>
      </c>
      <c r="J309" s="86">
        <v>0.11742933000000001</v>
      </c>
      <c r="K309" s="317">
        <v>0.11642933000000001</v>
      </c>
      <c r="L309" s="318" t="s">
        <v>146</v>
      </c>
    </row>
    <row r="310" spans="1:12" s="625" customFormat="1" ht="15" customHeight="1" x14ac:dyDescent="0.25">
      <c r="A310" s="289" t="s">
        <v>791</v>
      </c>
      <c r="B310" s="287"/>
      <c r="C310" s="287"/>
      <c r="D310" s="86">
        <v>39.877000000000002</v>
      </c>
      <c r="E310" s="86">
        <v>39.876999999999995</v>
      </c>
      <c r="F310" s="317">
        <v>0</v>
      </c>
      <c r="G310" s="318">
        <v>-2.2204460492503131E-16</v>
      </c>
      <c r="H310" s="319"/>
      <c r="I310" s="86"/>
      <c r="J310" s="86"/>
      <c r="K310" s="317">
        <v>0</v>
      </c>
      <c r="L310" s="318" t="s">
        <v>146</v>
      </c>
    </row>
    <row r="311" spans="1:12" s="625" customFormat="1" ht="15" customHeight="1" x14ac:dyDescent="0.25">
      <c r="A311" s="616" t="s">
        <v>792</v>
      </c>
      <c r="B311" s="282"/>
      <c r="C311" s="282"/>
      <c r="D311" s="487">
        <v>231.48899999999995</v>
      </c>
      <c r="E311" s="487">
        <v>239.81653075999998</v>
      </c>
      <c r="F311" s="617">
        <v>8.3275307600000303</v>
      </c>
      <c r="G311" s="618">
        <v>3.5973764455330626E-2</v>
      </c>
      <c r="H311" s="501"/>
      <c r="I311" s="487">
        <v>4.971000000000001</v>
      </c>
      <c r="J311" s="487">
        <v>3.2638271799999998</v>
      </c>
      <c r="K311" s="617">
        <v>-1.7071728200000011</v>
      </c>
      <c r="L311" s="618">
        <v>-0.3434264373365522</v>
      </c>
    </row>
    <row r="312" spans="1:12" s="625" customFormat="1" ht="15" customHeight="1" x14ac:dyDescent="0.25">
      <c r="A312" s="289" t="s">
        <v>793</v>
      </c>
      <c r="B312" s="287"/>
      <c r="C312" s="287"/>
      <c r="D312" s="86">
        <v>93.704000000000008</v>
      </c>
      <c r="E312" s="86">
        <v>101.34735255000001</v>
      </c>
      <c r="F312" s="317">
        <v>7.643352550000003</v>
      </c>
      <c r="G312" s="318">
        <v>8.1569117113463596E-2</v>
      </c>
      <c r="H312" s="319"/>
      <c r="I312" s="86">
        <v>2.5669999999999997</v>
      </c>
      <c r="J312" s="86">
        <v>2.1821649599999997</v>
      </c>
      <c r="K312" s="317">
        <v>-0.38483504000000002</v>
      </c>
      <c r="L312" s="318">
        <v>-0.14991626022594473</v>
      </c>
    </row>
    <row r="313" spans="1:12" s="625" customFormat="1" ht="15" customHeight="1" x14ac:dyDescent="0.25">
      <c r="A313" s="289" t="s">
        <v>794</v>
      </c>
      <c r="B313" s="287"/>
      <c r="C313" s="287"/>
      <c r="D313" s="86">
        <v>70</v>
      </c>
      <c r="E313" s="86">
        <v>69.406766199999993</v>
      </c>
      <c r="F313" s="317">
        <v>-0.59323380000000725</v>
      </c>
      <c r="G313" s="318">
        <v>-8.4747685714287035E-3</v>
      </c>
      <c r="H313" s="319"/>
      <c r="I313" s="86">
        <v>3.0000000000000001E-3</v>
      </c>
      <c r="J313" s="86"/>
      <c r="K313" s="317">
        <v>-3.0000000000000001E-3</v>
      </c>
      <c r="L313" s="318" t="s">
        <v>146</v>
      </c>
    </row>
    <row r="314" spans="1:12" s="625" customFormat="1" ht="15" customHeight="1" x14ac:dyDescent="0.25">
      <c r="A314" s="289" t="s">
        <v>795</v>
      </c>
      <c r="B314" s="287"/>
      <c r="C314" s="287"/>
      <c r="D314" s="86">
        <v>20.884999999999998</v>
      </c>
      <c r="E314" s="86">
        <v>18.482428569999993</v>
      </c>
      <c r="F314" s="317">
        <v>-2.4025714300000054</v>
      </c>
      <c r="G314" s="318">
        <v>-0.11503813406751284</v>
      </c>
      <c r="H314" s="319"/>
      <c r="I314" s="86">
        <v>2.4009999999999998</v>
      </c>
      <c r="J314" s="86">
        <v>1.0745072200000001</v>
      </c>
      <c r="K314" s="317">
        <v>-1.3264927799999997</v>
      </c>
      <c r="L314" s="318">
        <v>-0.55247512703040391</v>
      </c>
    </row>
    <row r="315" spans="1:12" s="625" customFormat="1" ht="15" customHeight="1" x14ac:dyDescent="0.25">
      <c r="A315" s="289" t="s">
        <v>796</v>
      </c>
      <c r="B315" s="287"/>
      <c r="C315" s="287"/>
      <c r="D315" s="86">
        <v>46.9</v>
      </c>
      <c r="E315" s="86">
        <v>50.579983439999992</v>
      </c>
      <c r="F315" s="317">
        <v>3.6799834399999938</v>
      </c>
      <c r="G315" s="318">
        <v>7.8464465671641559E-2</v>
      </c>
      <c r="H315" s="319"/>
      <c r="I315" s="86"/>
      <c r="J315" s="86">
        <v>7.1549999999999999E-3</v>
      </c>
      <c r="K315" s="317">
        <v>7.1549999999999999E-3</v>
      </c>
      <c r="L315" s="318" t="s">
        <v>146</v>
      </c>
    </row>
    <row r="316" spans="1:12" s="624" customFormat="1" ht="15" customHeight="1" x14ac:dyDescent="0.25">
      <c r="A316" s="429" t="s">
        <v>48</v>
      </c>
      <c r="B316" s="429"/>
      <c r="C316" s="430"/>
      <c r="D316" s="431">
        <v>3907.9300000000012</v>
      </c>
      <c r="E316" s="431">
        <v>3744.4024306500005</v>
      </c>
      <c r="F316" s="432">
        <v>-163.5275693500007</v>
      </c>
      <c r="G316" s="433">
        <v>-4.1845061029752495E-2</v>
      </c>
      <c r="H316" s="431"/>
      <c r="I316" s="431">
        <v>907.697</v>
      </c>
      <c r="J316" s="431">
        <v>922.62831270999993</v>
      </c>
      <c r="K316" s="432">
        <v>14.931312709999929</v>
      </c>
      <c r="L316" s="433">
        <v>1.6449666254267692E-2</v>
      </c>
    </row>
    <row r="317" spans="1:12" s="625" customFormat="1" ht="15" customHeight="1" x14ac:dyDescent="0.25">
      <c r="A317" s="616" t="s">
        <v>797</v>
      </c>
      <c r="B317" s="282"/>
      <c r="C317" s="282"/>
      <c r="D317" s="487">
        <v>3234.5080000000007</v>
      </c>
      <c r="E317" s="487">
        <v>3142.7768198500012</v>
      </c>
      <c r="F317" s="617">
        <v>-91.731180149999545</v>
      </c>
      <c r="G317" s="618">
        <v>-2.8360164868969084E-2</v>
      </c>
      <c r="H317" s="501"/>
      <c r="I317" s="487">
        <v>234.27500000000001</v>
      </c>
      <c r="J317" s="487">
        <v>307.00880000000001</v>
      </c>
      <c r="K317" s="617">
        <v>72.733800000000002</v>
      </c>
      <c r="L317" s="618">
        <v>0.31046334436026046</v>
      </c>
    </row>
    <row r="318" spans="1:12" s="625" customFormat="1" ht="15" customHeight="1" x14ac:dyDescent="0.25">
      <c r="A318" s="289" t="s">
        <v>798</v>
      </c>
      <c r="B318" s="287"/>
      <c r="C318" s="287"/>
      <c r="D318" s="86">
        <v>178.84700000000001</v>
      </c>
      <c r="E318" s="86">
        <v>178.84565799999999</v>
      </c>
      <c r="F318" s="317">
        <v>-1.3420000000223808E-3</v>
      </c>
      <c r="G318" s="318">
        <v>-7.5036204131295747E-6</v>
      </c>
      <c r="H318" s="319"/>
      <c r="I318" s="86"/>
      <c r="J318" s="86"/>
      <c r="K318" s="317">
        <v>0</v>
      </c>
      <c r="L318" s="318" t="s">
        <v>146</v>
      </c>
    </row>
    <row r="319" spans="1:12" s="625" customFormat="1" ht="15" customHeight="1" x14ac:dyDescent="0.25">
      <c r="A319" s="289" t="s">
        <v>799</v>
      </c>
      <c r="B319" s="287"/>
      <c r="C319" s="287"/>
      <c r="D319" s="86">
        <v>135.55199999999999</v>
      </c>
      <c r="E319" s="86">
        <v>136.19258546</v>
      </c>
      <c r="F319" s="317">
        <v>0.64058546000001115</v>
      </c>
      <c r="G319" s="318">
        <v>4.7257543968366456E-3</v>
      </c>
      <c r="H319" s="319"/>
      <c r="I319" s="86"/>
      <c r="J319" s="86"/>
      <c r="K319" s="317">
        <v>0</v>
      </c>
      <c r="L319" s="318" t="s">
        <v>146</v>
      </c>
    </row>
    <row r="320" spans="1:12" s="625" customFormat="1" ht="15" customHeight="1" x14ac:dyDescent="0.25">
      <c r="A320" s="289" t="s">
        <v>800</v>
      </c>
      <c r="B320" s="287"/>
      <c r="C320" s="287"/>
      <c r="D320" s="86">
        <v>234.273</v>
      </c>
      <c r="E320" s="86">
        <v>233.77955200000002</v>
      </c>
      <c r="F320" s="317">
        <v>-0.49344799999997235</v>
      </c>
      <c r="G320" s="318">
        <v>-2.1062947928270903E-3</v>
      </c>
      <c r="H320" s="319"/>
      <c r="I320" s="86">
        <v>234.273</v>
      </c>
      <c r="J320" s="86">
        <v>233.77955200000002</v>
      </c>
      <c r="K320" s="317">
        <v>-0.49344799999997235</v>
      </c>
      <c r="L320" s="318">
        <v>-2.1062947928270903E-3</v>
      </c>
    </row>
    <row r="321" spans="1:12" s="625" customFormat="1" ht="15" customHeight="1" x14ac:dyDescent="0.25">
      <c r="A321" s="289" t="s">
        <v>801</v>
      </c>
      <c r="B321" s="287"/>
      <c r="C321" s="287"/>
      <c r="D321" s="86">
        <v>2661.8360000000002</v>
      </c>
      <c r="E321" s="86">
        <v>2570.4332533900006</v>
      </c>
      <c r="F321" s="317">
        <v>-91.402746609999667</v>
      </c>
      <c r="G321" s="318">
        <v>-3.4338233689077624E-2</v>
      </c>
      <c r="H321" s="319"/>
      <c r="I321" s="86">
        <v>2E-3</v>
      </c>
      <c r="J321" s="86">
        <v>73.229247999999998</v>
      </c>
      <c r="K321" s="317">
        <v>73.227248000000003</v>
      </c>
      <c r="L321" s="318" t="s">
        <v>146</v>
      </c>
    </row>
    <row r="322" spans="1:12" s="625" customFormat="1" ht="15" customHeight="1" x14ac:dyDescent="0.25">
      <c r="A322" s="289" t="s">
        <v>802</v>
      </c>
      <c r="B322" s="287"/>
      <c r="C322" s="287"/>
      <c r="D322" s="86">
        <v>24</v>
      </c>
      <c r="E322" s="86">
        <v>23.525770999999999</v>
      </c>
      <c r="F322" s="317">
        <v>-0.47422900000000112</v>
      </c>
      <c r="G322" s="318">
        <v>-1.9759541666666713E-2</v>
      </c>
      <c r="H322" s="319"/>
      <c r="I322" s="86"/>
      <c r="J322" s="86"/>
      <c r="K322" s="317">
        <v>0</v>
      </c>
      <c r="L322" s="318" t="s">
        <v>146</v>
      </c>
    </row>
    <row r="323" spans="1:12" s="625" customFormat="1" ht="15" customHeight="1" x14ac:dyDescent="0.25">
      <c r="A323" s="616" t="s">
        <v>803</v>
      </c>
      <c r="B323" s="282"/>
      <c r="C323" s="282"/>
      <c r="D323" s="487">
        <v>673.42200000000003</v>
      </c>
      <c r="E323" s="487">
        <v>601.62561080000023</v>
      </c>
      <c r="F323" s="617">
        <v>-71.796389199999794</v>
      </c>
      <c r="G323" s="618">
        <v>-0.1066142614883383</v>
      </c>
      <c r="H323" s="501"/>
      <c r="I323" s="487">
        <v>673.42200000000003</v>
      </c>
      <c r="J323" s="487">
        <v>615.61951270999998</v>
      </c>
      <c r="K323" s="617">
        <v>-57.802487290000045</v>
      </c>
      <c r="L323" s="618">
        <v>-8.5833975263653439E-2</v>
      </c>
    </row>
    <row r="324" spans="1:12" s="625" customFormat="1" ht="15" customHeight="1" x14ac:dyDescent="0.25">
      <c r="A324" s="289" t="s">
        <v>804</v>
      </c>
      <c r="B324" s="287"/>
      <c r="C324" s="287"/>
      <c r="D324" s="86">
        <v>673.4190000000001</v>
      </c>
      <c r="E324" s="86">
        <v>601.62561080000023</v>
      </c>
      <c r="F324" s="317">
        <v>-71.793389199999865</v>
      </c>
      <c r="G324" s="318">
        <v>-0.10661028156318708</v>
      </c>
      <c r="H324" s="319"/>
      <c r="I324" s="86">
        <v>673.41899999999998</v>
      </c>
      <c r="J324" s="86">
        <v>615.61951270999998</v>
      </c>
      <c r="K324" s="317">
        <v>-57.799487290000002</v>
      </c>
      <c r="L324" s="318">
        <v>-8.5829902764846255E-2</v>
      </c>
    </row>
    <row r="325" spans="1:12" s="625" customFormat="1" ht="15" customHeight="1" x14ac:dyDescent="0.25">
      <c r="A325" s="289" t="s">
        <v>805</v>
      </c>
      <c r="B325" s="287"/>
      <c r="C325" s="287"/>
      <c r="D325" s="86">
        <v>3.0000000000000001E-3</v>
      </c>
      <c r="E325" s="86"/>
      <c r="F325" s="317">
        <v>-3.0000000000000001E-3</v>
      </c>
      <c r="G325" s="318" t="s">
        <v>146</v>
      </c>
      <c r="H325" s="319"/>
      <c r="I325" s="86">
        <v>3.0000000000000001E-3</v>
      </c>
      <c r="J325" s="86"/>
      <c r="K325" s="317">
        <v>-3.0000000000000001E-3</v>
      </c>
      <c r="L325" s="318" t="s">
        <v>146</v>
      </c>
    </row>
    <row r="326" spans="1:12" s="624" customFormat="1" ht="15" customHeight="1" x14ac:dyDescent="0.25">
      <c r="A326" s="429" t="s">
        <v>806</v>
      </c>
      <c r="B326" s="429"/>
      <c r="C326" s="430"/>
      <c r="D326" s="431">
        <v>1536.851999999999</v>
      </c>
      <c r="E326" s="431">
        <v>1214.301570090001</v>
      </c>
      <c r="F326" s="432">
        <v>-322.550429909998</v>
      </c>
      <c r="G326" s="433">
        <v>-0.20987735312834177</v>
      </c>
      <c r="H326" s="431"/>
      <c r="I326" s="431">
        <v>509.43100000000004</v>
      </c>
      <c r="J326" s="431">
        <v>745.63416370000004</v>
      </c>
      <c r="K326" s="432">
        <v>236.2031637</v>
      </c>
      <c r="L326" s="433">
        <v>0.46366075817922336</v>
      </c>
    </row>
    <row r="327" spans="1:12" s="625" customFormat="1" ht="15" customHeight="1" x14ac:dyDescent="0.25">
      <c r="A327" s="616" t="s">
        <v>807</v>
      </c>
      <c r="B327" s="282"/>
      <c r="C327" s="282"/>
      <c r="D327" s="487">
        <v>738.23700000000008</v>
      </c>
      <c r="E327" s="487">
        <v>431.27343321999979</v>
      </c>
      <c r="F327" s="617">
        <v>-306.96356678000029</v>
      </c>
      <c r="G327" s="618">
        <v>-0.41580626110585117</v>
      </c>
      <c r="H327" s="501"/>
      <c r="I327" s="487">
        <v>438.19200000000001</v>
      </c>
      <c r="J327" s="487">
        <v>494.77560834999997</v>
      </c>
      <c r="K327" s="617">
        <v>56.583608349999963</v>
      </c>
      <c r="L327" s="618">
        <v>0.12912971562693976</v>
      </c>
    </row>
    <row r="328" spans="1:12" s="625" customFormat="1" ht="15" customHeight="1" x14ac:dyDescent="0.25">
      <c r="A328" s="289" t="s">
        <v>808</v>
      </c>
      <c r="B328" s="287"/>
      <c r="C328" s="287"/>
      <c r="D328" s="86">
        <v>395.25299999999993</v>
      </c>
      <c r="E328" s="86">
        <v>164.93941077000005</v>
      </c>
      <c r="F328" s="317">
        <v>-230.31358922999988</v>
      </c>
      <c r="G328" s="318">
        <v>-0.58269915530052885</v>
      </c>
      <c r="H328" s="319"/>
      <c r="I328" s="86">
        <v>333.94299999999998</v>
      </c>
      <c r="J328" s="86">
        <v>367.75095637999993</v>
      </c>
      <c r="K328" s="317">
        <v>33.807956379999951</v>
      </c>
      <c r="L328" s="318">
        <v>0.10123870355120479</v>
      </c>
    </row>
    <row r="329" spans="1:12" s="625" customFormat="1" ht="15" customHeight="1" x14ac:dyDescent="0.25">
      <c r="A329" s="289" t="s">
        <v>809</v>
      </c>
      <c r="B329" s="287"/>
      <c r="C329" s="287"/>
      <c r="D329" s="86">
        <v>151.52300000000002</v>
      </c>
      <c r="E329" s="86">
        <v>166.08779818000002</v>
      </c>
      <c r="F329" s="317">
        <v>14.564798179999997</v>
      </c>
      <c r="G329" s="318">
        <v>9.6122688832718461E-2</v>
      </c>
      <c r="H329" s="319"/>
      <c r="I329" s="86">
        <v>101.002</v>
      </c>
      <c r="J329" s="86">
        <v>105.87867074</v>
      </c>
      <c r="K329" s="317">
        <v>4.8766707400000087</v>
      </c>
      <c r="L329" s="318">
        <v>4.8282912615591922E-2</v>
      </c>
    </row>
    <row r="330" spans="1:12" s="625" customFormat="1" ht="15" customHeight="1" x14ac:dyDescent="0.25">
      <c r="A330" s="289" t="s">
        <v>810</v>
      </c>
      <c r="B330" s="287"/>
      <c r="C330" s="287"/>
      <c r="D330" s="86">
        <v>184.45500000000001</v>
      </c>
      <c r="E330" s="86">
        <v>86.102350840000014</v>
      </c>
      <c r="F330" s="317">
        <v>-98.352649159999999</v>
      </c>
      <c r="G330" s="318">
        <v>-0.53320673963839416</v>
      </c>
      <c r="H330" s="319"/>
      <c r="I330" s="86">
        <v>3.2410000000000001</v>
      </c>
      <c r="J330" s="86">
        <v>21.14598123</v>
      </c>
      <c r="K330" s="317">
        <v>17.904981230000001</v>
      </c>
      <c r="L330" s="318">
        <v>5.5245236747917312</v>
      </c>
    </row>
    <row r="331" spans="1:12" s="625" customFormat="1" ht="15" customHeight="1" x14ac:dyDescent="0.25">
      <c r="A331" s="289" t="s">
        <v>811</v>
      </c>
      <c r="B331" s="287"/>
      <c r="C331" s="287"/>
      <c r="D331" s="86">
        <v>7.0060000000000002</v>
      </c>
      <c r="E331" s="86">
        <v>14.143873429999999</v>
      </c>
      <c r="F331" s="317">
        <v>7.1378734299999991</v>
      </c>
      <c r="G331" s="318">
        <v>1.0188229274907221</v>
      </c>
      <c r="H331" s="319"/>
      <c r="I331" s="86">
        <v>6.0000000000000001E-3</v>
      </c>
      <c r="J331" s="86"/>
      <c r="K331" s="317">
        <v>-6.0000000000000001E-3</v>
      </c>
      <c r="L331" s="318" t="s">
        <v>146</v>
      </c>
    </row>
    <row r="332" spans="1:12" s="625" customFormat="1" ht="15" customHeight="1" x14ac:dyDescent="0.25">
      <c r="A332" s="616" t="s">
        <v>812</v>
      </c>
      <c r="B332" s="282"/>
      <c r="C332" s="282"/>
      <c r="D332" s="487">
        <v>798.61499999999978</v>
      </c>
      <c r="E332" s="487">
        <v>783.02813687000048</v>
      </c>
      <c r="F332" s="617">
        <v>-15.586863129999301</v>
      </c>
      <c r="G332" s="618">
        <v>-1.9517368356466225E-2</v>
      </c>
      <c r="H332" s="501"/>
      <c r="I332" s="487">
        <v>71.238999999999976</v>
      </c>
      <c r="J332" s="487">
        <v>250.85855534999999</v>
      </c>
      <c r="K332" s="617">
        <v>179.61955535000001</v>
      </c>
      <c r="L332" s="618">
        <v>2.5213654788809512</v>
      </c>
    </row>
    <row r="333" spans="1:12" s="625" customFormat="1" ht="15" customHeight="1" x14ac:dyDescent="0.25">
      <c r="A333" s="289" t="s">
        <v>813</v>
      </c>
      <c r="B333" s="287"/>
      <c r="C333" s="287"/>
      <c r="D333" s="86">
        <v>152.93300000000002</v>
      </c>
      <c r="E333" s="86">
        <v>7.1009249099999829</v>
      </c>
      <c r="F333" s="317">
        <v>-145.83207509000005</v>
      </c>
      <c r="G333" s="318">
        <v>-0.95356839328333332</v>
      </c>
      <c r="H333" s="319"/>
      <c r="I333" s="86">
        <v>5.85</v>
      </c>
      <c r="J333" s="86">
        <v>8.9067384100000009</v>
      </c>
      <c r="K333" s="317">
        <v>3.0567384100000012</v>
      </c>
      <c r="L333" s="318">
        <v>0.52251938632478656</v>
      </c>
    </row>
    <row r="334" spans="1:12" s="625" customFormat="1" ht="15" customHeight="1" x14ac:dyDescent="0.25">
      <c r="A334" s="289" t="s">
        <v>814</v>
      </c>
      <c r="B334" s="287"/>
      <c r="C334" s="287"/>
      <c r="D334" s="86">
        <v>2.3E-2</v>
      </c>
      <c r="E334" s="86"/>
      <c r="F334" s="317">
        <v>-2.3E-2</v>
      </c>
      <c r="G334" s="318" t="s">
        <v>146</v>
      </c>
      <c r="H334" s="319"/>
      <c r="I334" s="86">
        <v>33.762999999999991</v>
      </c>
      <c r="J334" s="86">
        <v>189.73953517000001</v>
      </c>
      <c r="K334" s="317">
        <v>155.97653517000003</v>
      </c>
      <c r="L334" s="318">
        <v>4.6197475096999696</v>
      </c>
    </row>
    <row r="335" spans="1:12" s="625" customFormat="1" ht="15" customHeight="1" x14ac:dyDescent="0.25">
      <c r="A335" s="289" t="s">
        <v>815</v>
      </c>
      <c r="B335" s="287"/>
      <c r="C335" s="287"/>
      <c r="D335" s="86">
        <v>1.395</v>
      </c>
      <c r="E335" s="86">
        <v>2.1597117400000001</v>
      </c>
      <c r="F335" s="317">
        <v>0.76471174000000008</v>
      </c>
      <c r="G335" s="318">
        <v>0.54818045878136212</v>
      </c>
      <c r="H335" s="319"/>
      <c r="I335" s="86">
        <v>22.041</v>
      </c>
      <c r="J335" s="86">
        <v>45.003092700000003</v>
      </c>
      <c r="K335" s="317">
        <v>22.962092700000003</v>
      </c>
      <c r="L335" s="318">
        <v>1.0417899686947054</v>
      </c>
    </row>
    <row r="336" spans="1:12" s="625" customFormat="1" ht="15" customHeight="1" x14ac:dyDescent="0.25">
      <c r="A336" s="289" t="s">
        <v>816</v>
      </c>
      <c r="B336" s="287"/>
      <c r="C336" s="287"/>
      <c r="D336" s="86">
        <v>644.26400000000001</v>
      </c>
      <c r="E336" s="86">
        <v>773.76750022000056</v>
      </c>
      <c r="F336" s="317">
        <v>129.50350022000055</v>
      </c>
      <c r="G336" s="318">
        <v>0.20100999003514164</v>
      </c>
      <c r="H336" s="319"/>
      <c r="I336" s="86">
        <v>9.5849999999999991</v>
      </c>
      <c r="J336" s="86">
        <v>7.2091890699999999</v>
      </c>
      <c r="K336" s="317">
        <v>-2.3758109299999992</v>
      </c>
      <c r="L336" s="318">
        <v>-0.24786759833072503</v>
      </c>
    </row>
    <row r="337" spans="1:12" s="624" customFormat="1" ht="15" customHeight="1" x14ac:dyDescent="0.25">
      <c r="A337" s="429" t="s">
        <v>817</v>
      </c>
      <c r="B337" s="429"/>
      <c r="C337" s="430"/>
      <c r="D337" s="431">
        <v>0.30199999999999999</v>
      </c>
      <c r="E337" s="431">
        <v>5.5799999999999999E-3</v>
      </c>
      <c r="F337" s="432">
        <v>-0.29642000000000002</v>
      </c>
      <c r="G337" s="433" t="s">
        <v>146</v>
      </c>
      <c r="H337" s="431"/>
      <c r="I337" s="431">
        <v>5.0000000000000001E-3</v>
      </c>
      <c r="J337" s="431">
        <v>4.9228787399999998</v>
      </c>
      <c r="K337" s="432">
        <v>4.9178787399999999</v>
      </c>
      <c r="L337" s="433" t="s">
        <v>146</v>
      </c>
    </row>
    <row r="338" spans="1:12" s="625" customFormat="1" ht="15" customHeight="1" x14ac:dyDescent="0.25">
      <c r="A338" s="616" t="s">
        <v>818</v>
      </c>
      <c r="B338" s="282"/>
      <c r="C338" s="282"/>
      <c r="D338" s="487">
        <v>0.30199999999999999</v>
      </c>
      <c r="E338" s="487">
        <v>5.5799999999999999E-3</v>
      </c>
      <c r="F338" s="617">
        <v>-0.29642000000000002</v>
      </c>
      <c r="G338" s="618" t="s">
        <v>146</v>
      </c>
      <c r="H338" s="501"/>
      <c r="I338" s="487">
        <v>5.0000000000000001E-3</v>
      </c>
      <c r="J338" s="487">
        <v>4.9228787399999998</v>
      </c>
      <c r="K338" s="617">
        <v>4.9178787399999999</v>
      </c>
      <c r="L338" s="618" t="s">
        <v>146</v>
      </c>
    </row>
    <row r="339" spans="1:12" s="625" customFormat="1" ht="15" customHeight="1" x14ac:dyDescent="0.25">
      <c r="A339" s="289" t="s">
        <v>819</v>
      </c>
      <c r="B339" s="287"/>
      <c r="C339" s="287"/>
      <c r="D339" s="86">
        <v>0.30099999999999999</v>
      </c>
      <c r="E339" s="86"/>
      <c r="F339" s="317">
        <v>-0.30099999999999999</v>
      </c>
      <c r="G339" s="318" t="s">
        <v>146</v>
      </c>
      <c r="H339" s="319"/>
      <c r="I339" s="86">
        <v>1E-3</v>
      </c>
      <c r="J339" s="86">
        <v>4.9228787399999998</v>
      </c>
      <c r="K339" s="317">
        <v>4.9218787399999995</v>
      </c>
      <c r="L339" s="318" t="s">
        <v>146</v>
      </c>
    </row>
    <row r="340" spans="1:12" s="625" customFormat="1" ht="15" customHeight="1" x14ac:dyDescent="0.25">
      <c r="A340" s="289" t="s">
        <v>820</v>
      </c>
      <c r="B340" s="287"/>
      <c r="C340" s="287"/>
      <c r="D340" s="86">
        <v>1E-3</v>
      </c>
      <c r="E340" s="86">
        <v>5.5799999999999999E-3</v>
      </c>
      <c r="F340" s="317">
        <v>4.5799999999999999E-3</v>
      </c>
      <c r="G340" s="318" t="s">
        <v>146</v>
      </c>
      <c r="H340" s="319"/>
      <c r="I340" s="86">
        <v>1E-3</v>
      </c>
      <c r="J340" s="86"/>
      <c r="K340" s="317">
        <v>-1E-3</v>
      </c>
      <c r="L340" s="318" t="s">
        <v>146</v>
      </c>
    </row>
    <row r="341" spans="1:12" s="625" customFormat="1" ht="15" customHeight="1" x14ac:dyDescent="0.25">
      <c r="A341" s="289" t="s">
        <v>821</v>
      </c>
      <c r="B341" s="287"/>
      <c r="C341" s="287"/>
      <c r="D341" s="86"/>
      <c r="E341" s="86"/>
      <c r="F341" s="317">
        <v>0</v>
      </c>
      <c r="G341" s="318" t="s">
        <v>146</v>
      </c>
      <c r="H341" s="319"/>
      <c r="I341" s="86">
        <v>3.0000000000000001E-3</v>
      </c>
      <c r="J341" s="86"/>
      <c r="K341" s="317">
        <v>-3.0000000000000001E-3</v>
      </c>
      <c r="L341" s="318" t="s">
        <v>146</v>
      </c>
    </row>
    <row r="342" spans="1:12" s="624" customFormat="1" ht="15" customHeight="1" x14ac:dyDescent="0.25">
      <c r="A342" s="429" t="s">
        <v>822</v>
      </c>
      <c r="B342" s="429"/>
      <c r="C342" s="430"/>
      <c r="D342" s="431">
        <v>3.5000000000000003E-2</v>
      </c>
      <c r="E342" s="431">
        <v>0.30023100000000003</v>
      </c>
      <c r="F342" s="432">
        <v>0.26523099999999999</v>
      </c>
      <c r="G342" s="433" t="s">
        <v>146</v>
      </c>
      <c r="H342" s="431"/>
      <c r="I342" s="431">
        <v>4094.098</v>
      </c>
      <c r="J342" s="431">
        <v>3634.4455715000008</v>
      </c>
      <c r="K342" s="432">
        <v>-459.65242849999913</v>
      </c>
      <c r="L342" s="433">
        <v>-0.11227196527782168</v>
      </c>
    </row>
    <row r="343" spans="1:12" s="625" customFormat="1" ht="15" customHeight="1" x14ac:dyDescent="0.25">
      <c r="A343" s="616" t="s">
        <v>823</v>
      </c>
      <c r="B343" s="282"/>
      <c r="C343" s="282"/>
      <c r="D343" s="487">
        <v>3.5000000000000003E-2</v>
      </c>
      <c r="E343" s="487">
        <v>0.30023100000000003</v>
      </c>
      <c r="F343" s="617">
        <v>0.26523099999999999</v>
      </c>
      <c r="G343" s="618" t="s">
        <v>146</v>
      </c>
      <c r="H343" s="501"/>
      <c r="I343" s="487">
        <v>4094.098</v>
      </c>
      <c r="J343" s="487">
        <v>3634.4455715000008</v>
      </c>
      <c r="K343" s="617">
        <v>-459.65242849999913</v>
      </c>
      <c r="L343" s="618">
        <v>-0.11227196527782168</v>
      </c>
    </row>
    <row r="344" spans="1:12" s="625" customFormat="1" ht="15" customHeight="1" x14ac:dyDescent="0.25">
      <c r="A344" s="289" t="s">
        <v>824</v>
      </c>
      <c r="B344" s="287"/>
      <c r="C344" s="287"/>
      <c r="D344" s="86">
        <v>3.5000000000000003E-2</v>
      </c>
      <c r="E344" s="86"/>
      <c r="F344" s="317">
        <v>-3.5000000000000003E-2</v>
      </c>
      <c r="G344" s="318" t="s">
        <v>146</v>
      </c>
      <c r="H344" s="319"/>
      <c r="I344" s="86">
        <v>214.94299999999998</v>
      </c>
      <c r="J344" s="86">
        <v>244.30132846000004</v>
      </c>
      <c r="K344" s="317">
        <v>29.358328460000052</v>
      </c>
      <c r="L344" s="318">
        <v>0.1365865762551004</v>
      </c>
    </row>
    <row r="345" spans="1:12" s="625" customFormat="1" ht="15" customHeight="1" x14ac:dyDescent="0.25">
      <c r="A345" s="289" t="s">
        <v>825</v>
      </c>
      <c r="B345" s="287"/>
      <c r="C345" s="287"/>
      <c r="D345" s="86"/>
      <c r="E345" s="86">
        <v>0.30023100000000003</v>
      </c>
      <c r="F345" s="317">
        <v>0.30023100000000003</v>
      </c>
      <c r="G345" s="318" t="s">
        <v>146</v>
      </c>
      <c r="H345" s="319"/>
      <c r="I345" s="86">
        <v>3879.1550000000002</v>
      </c>
      <c r="J345" s="86">
        <v>3390.1442430400002</v>
      </c>
      <c r="K345" s="317">
        <v>-489.01075695999998</v>
      </c>
      <c r="L345" s="318">
        <v>-0.12606115428746723</v>
      </c>
    </row>
    <row r="346" spans="1:12" s="624" customFormat="1" ht="15" customHeight="1" x14ac:dyDescent="0.25">
      <c r="A346" s="429" t="s">
        <v>826</v>
      </c>
      <c r="B346" s="429"/>
      <c r="C346" s="430"/>
      <c r="D346" s="431">
        <v>8384.0460000000003</v>
      </c>
      <c r="E346" s="431">
        <v>6823.4791250300004</v>
      </c>
      <c r="F346" s="432">
        <v>-1560.5668749699998</v>
      </c>
      <c r="G346" s="433">
        <v>-0.18613529493635883</v>
      </c>
      <c r="H346" s="431"/>
      <c r="I346" s="431"/>
      <c r="J346" s="431"/>
      <c r="K346" s="432">
        <v>0</v>
      </c>
      <c r="L346" s="433" t="s">
        <v>146</v>
      </c>
    </row>
    <row r="347" spans="1:12" s="625" customFormat="1" ht="15" customHeight="1" x14ac:dyDescent="0.25">
      <c r="A347" s="616" t="s">
        <v>827</v>
      </c>
      <c r="B347" s="282"/>
      <c r="C347" s="282"/>
      <c r="D347" s="487">
        <v>8384.0460000000003</v>
      </c>
      <c r="E347" s="487">
        <v>6823.4791250300004</v>
      </c>
      <c r="F347" s="617">
        <v>-1560.5668749699998</v>
      </c>
      <c r="G347" s="618">
        <v>-0.18613529493635883</v>
      </c>
      <c r="H347" s="501"/>
      <c r="I347" s="487"/>
      <c r="J347" s="487"/>
      <c r="K347" s="617">
        <v>0</v>
      </c>
      <c r="L347" s="618" t="s">
        <v>146</v>
      </c>
    </row>
    <row r="348" spans="1:12" s="625" customFormat="1" ht="15" customHeight="1" x14ac:dyDescent="0.25">
      <c r="A348" s="289" t="s">
        <v>828</v>
      </c>
      <c r="B348" s="287"/>
      <c r="C348" s="287"/>
      <c r="D348" s="86">
        <v>8090.1890000000003</v>
      </c>
      <c r="E348" s="86">
        <v>6566.3462569699996</v>
      </c>
      <c r="F348" s="317">
        <v>-1523.8427430300007</v>
      </c>
      <c r="G348" s="318">
        <v>-0.18835687806922685</v>
      </c>
      <c r="H348" s="319"/>
      <c r="I348" s="86"/>
      <c r="J348" s="86"/>
      <c r="K348" s="317">
        <v>0</v>
      </c>
      <c r="L348" s="318" t="s">
        <v>146</v>
      </c>
    </row>
    <row r="349" spans="1:12" s="625" customFormat="1" ht="15" customHeight="1" x14ac:dyDescent="0.25">
      <c r="A349" s="434" t="s">
        <v>829</v>
      </c>
      <c r="B349" s="435"/>
      <c r="C349" s="435"/>
      <c r="D349" s="436">
        <v>293.85700000000003</v>
      </c>
      <c r="E349" s="436">
        <v>257.13286806000008</v>
      </c>
      <c r="F349" s="437">
        <v>-36.72413193999995</v>
      </c>
      <c r="G349" s="438">
        <v>-0.12497279949090867</v>
      </c>
      <c r="H349" s="439"/>
      <c r="I349" s="436"/>
      <c r="J349" s="436"/>
      <c r="K349" s="437">
        <v>0</v>
      </c>
      <c r="L349" s="438" t="s">
        <v>146</v>
      </c>
    </row>
    <row r="350" spans="1:12" ht="15" customHeight="1" x14ac:dyDescent="0.2">
      <c r="A350" s="82" t="s">
        <v>147</v>
      </c>
      <c r="D350" s="353"/>
      <c r="E350" s="353"/>
      <c r="G350" s="354"/>
      <c r="L350" s="354"/>
    </row>
  </sheetData>
  <printOptions horizontalCentered="1"/>
  <pageMargins left="0.23622047244094491" right="0.15748031496062992" top="0.62992125984251968" bottom="0.31496062992125984" header="0.19685039370078741" footer="0.19685039370078741"/>
  <pageSetup paperSize="9" scale="38" fitToHeight="0" orientation="portrait" r:id="rId1"/>
  <headerFooter alignWithMargins="0"/>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F24F9-B6A4-4751-8446-D77651C4FC47}">
  <sheetPr codeName="Tabelle32">
    <pageSetUpPr fitToPage="1"/>
  </sheetPr>
  <dimension ref="A1:N7"/>
  <sheetViews>
    <sheetView showGridLines="0" workbookViewId="0"/>
  </sheetViews>
  <sheetFormatPr baseColWidth="10" defaultColWidth="10" defaultRowHeight="12.75" x14ac:dyDescent="0.2"/>
  <cols>
    <col min="1" max="2" width="1.875" style="24" customWidth="1"/>
    <col min="3" max="3" width="38.75" style="24" customWidth="1"/>
    <col min="4" max="4" width="7.75" style="24" customWidth="1"/>
    <col min="5" max="5" width="8.625" style="24" customWidth="1"/>
    <col min="6" max="6" width="9" style="24" bestFit="1" customWidth="1"/>
    <col min="7" max="7" width="6.75" style="24" customWidth="1"/>
    <col min="8" max="8" width="1.875" style="24" customWidth="1"/>
    <col min="9" max="9" width="8.25" style="24" customWidth="1"/>
    <col min="10" max="10" width="8.625" style="24" customWidth="1"/>
    <col min="11" max="11" width="7.75" style="24" customWidth="1"/>
    <col min="12" max="12" width="6.75" style="24" customWidth="1"/>
    <col min="13" max="13" width="1.875" style="24" customWidth="1"/>
    <col min="14" max="14" width="7.75" style="24" customWidth="1"/>
    <col min="15" max="16384" width="10" style="24"/>
  </cols>
  <sheetData>
    <row r="1" spans="1:14" s="47" customFormat="1" ht="15" customHeight="1" x14ac:dyDescent="0.25">
      <c r="A1" s="47" t="s">
        <v>1776</v>
      </c>
    </row>
    <row r="2" spans="1:14" s="25" customFormat="1" ht="15" customHeight="1" x14ac:dyDescent="0.2">
      <c r="A2" s="26"/>
      <c r="B2" s="27"/>
      <c r="C2" s="27"/>
      <c r="D2" s="28" t="s">
        <v>24</v>
      </c>
      <c r="E2" s="28"/>
      <c r="F2" s="28"/>
      <c r="G2" s="28"/>
      <c r="H2" s="29"/>
      <c r="I2" s="30" t="s">
        <v>25</v>
      </c>
      <c r="J2" s="30"/>
      <c r="K2" s="30"/>
      <c r="L2" s="30"/>
      <c r="M2" s="29"/>
      <c r="N2" s="30" t="s">
        <v>26</v>
      </c>
    </row>
    <row r="3" spans="1:14" s="25" customFormat="1" ht="15" customHeight="1" x14ac:dyDescent="0.2">
      <c r="A3" s="32" t="s">
        <v>27</v>
      </c>
      <c r="B3" s="33"/>
      <c r="C3" s="33"/>
      <c r="D3" s="34" t="s">
        <v>29</v>
      </c>
      <c r="E3" s="35" t="s">
        <v>83</v>
      </c>
      <c r="F3" s="36" t="s">
        <v>28</v>
      </c>
      <c r="G3" s="36"/>
      <c r="H3" s="37"/>
      <c r="I3" s="38" t="s">
        <v>29</v>
      </c>
      <c r="J3" s="39" t="s">
        <v>30</v>
      </c>
      <c r="K3" s="40" t="s">
        <v>28</v>
      </c>
      <c r="L3" s="40"/>
      <c r="M3" s="37"/>
      <c r="N3" s="42" t="s">
        <v>31</v>
      </c>
    </row>
    <row r="4" spans="1:14" s="8" customFormat="1" ht="15" customHeight="1" x14ac:dyDescent="0.25">
      <c r="A4" s="43"/>
      <c r="B4" s="43"/>
      <c r="C4" s="43"/>
      <c r="D4" s="44">
        <v>2024</v>
      </c>
      <c r="E4" s="44">
        <v>2025</v>
      </c>
      <c r="F4" s="45" t="s">
        <v>32</v>
      </c>
      <c r="G4" s="45" t="s">
        <v>33</v>
      </c>
      <c r="H4" s="46"/>
      <c r="I4" s="44">
        <v>2024</v>
      </c>
      <c r="J4" s="44">
        <v>2025</v>
      </c>
      <c r="K4" s="45" t="s">
        <v>32</v>
      </c>
      <c r="L4" s="45" t="s">
        <v>33</v>
      </c>
      <c r="M4" s="46"/>
      <c r="N4" s="45" t="s">
        <v>34</v>
      </c>
    </row>
    <row r="5" spans="1:14" s="47" customFormat="1" ht="15" customHeight="1" x14ac:dyDescent="0.25">
      <c r="A5" s="53" t="s">
        <v>85</v>
      </c>
      <c r="B5" s="53"/>
      <c r="C5" s="53"/>
      <c r="D5" s="54">
        <v>2187.9467338300001</v>
      </c>
      <c r="E5" s="54">
        <v>2192.0780000000004</v>
      </c>
      <c r="F5" s="55">
        <v>4.1312661700003446</v>
      </c>
      <c r="G5" s="56">
        <v>1.8881932115268896E-3</v>
      </c>
      <c r="I5" s="54">
        <v>2187.9467338299996</v>
      </c>
      <c r="J5" s="54">
        <v>1136.2525881099998</v>
      </c>
      <c r="K5" s="57">
        <v>-1051.6941457199998</v>
      </c>
      <c r="L5" s="56">
        <v>-0.48067630233347125</v>
      </c>
      <c r="N5" s="57">
        <v>-1055.8254118900006</v>
      </c>
    </row>
    <row r="6" spans="1:14" s="47" customFormat="1" ht="15" customHeight="1" x14ac:dyDescent="0.25">
      <c r="A6" s="53" t="s">
        <v>6</v>
      </c>
      <c r="B6" s="53"/>
      <c r="C6" s="53"/>
      <c r="D6" s="54">
        <v>5177.1549352800002</v>
      </c>
      <c r="E6" s="54">
        <v>6191.9679999999998</v>
      </c>
      <c r="F6" s="55">
        <v>1014.8130647199996</v>
      </c>
      <c r="G6" s="56">
        <v>0.19601751877358375</v>
      </c>
      <c r="I6" s="54">
        <v>5177.1549352800002</v>
      </c>
      <c r="J6" s="54">
        <v>5687.2265369200004</v>
      </c>
      <c r="K6" s="57">
        <v>510.07160164000015</v>
      </c>
      <c r="L6" s="56">
        <v>9.8523534260890999E-2</v>
      </c>
      <c r="N6" s="57">
        <v>-504.74146307999945</v>
      </c>
    </row>
    <row r="7" spans="1:14" s="47" customFormat="1" ht="15" customHeight="1" x14ac:dyDescent="0.25">
      <c r="A7" s="77" t="s">
        <v>86</v>
      </c>
      <c r="B7" s="77"/>
      <c r="C7" s="77"/>
      <c r="D7" s="78">
        <v>7365.1016691100003</v>
      </c>
      <c r="E7" s="78">
        <v>8384.0460000000003</v>
      </c>
      <c r="F7" s="79">
        <v>1018.9443308899999</v>
      </c>
      <c r="G7" s="80">
        <v>0.13834762596198202</v>
      </c>
      <c r="H7" s="81"/>
      <c r="I7" s="78">
        <v>7365.1016691100012</v>
      </c>
      <c r="J7" s="78">
        <v>6823.4791250299995</v>
      </c>
      <c r="K7" s="79">
        <v>-541.62254408000172</v>
      </c>
      <c r="L7" s="80">
        <v>-7.3539045136555625E-2</v>
      </c>
      <c r="M7" s="81"/>
      <c r="N7" s="79">
        <v>-1560.5668749700008</v>
      </c>
    </row>
  </sheetData>
  <printOptions horizontalCentered="1"/>
  <pageMargins left="0.35433070866141736" right="3.937007874015748E-2" top="0.98425196850393704" bottom="0.98425196850393704" header="0.51181102362204722" footer="0.51181102362204722"/>
  <pageSetup paperSize="9" scale="24" orientation="portrait" r:id="rId1"/>
  <headerFooter alignWithMargins="0"/>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81EC-4998-42AA-AA07-459363569218}">
  <sheetPr codeName="Tabelle1"/>
  <dimension ref="A1:O13"/>
  <sheetViews>
    <sheetView showGridLines="0" workbookViewId="0"/>
  </sheetViews>
  <sheetFormatPr baseColWidth="10" defaultColWidth="10" defaultRowHeight="15" customHeight="1" x14ac:dyDescent="0.25"/>
  <cols>
    <col min="1" max="2" width="1.875" style="90" customWidth="1"/>
    <col min="3" max="3" width="35.625" style="90" customWidth="1"/>
    <col min="4" max="4" width="2.5" style="90" customWidth="1"/>
    <col min="5" max="6" width="7.875" style="90" customWidth="1"/>
    <col min="7" max="7" width="9" style="90" bestFit="1" customWidth="1"/>
    <col min="8" max="8" width="7.75" style="90" customWidth="1"/>
    <col min="9" max="9" width="1.875" style="90" customWidth="1"/>
    <col min="10" max="11" width="7.875" style="90" customWidth="1"/>
    <col min="12" max="12" width="9" style="90" bestFit="1" customWidth="1"/>
    <col min="13" max="13" width="7.75" style="90" customWidth="1"/>
    <col min="14" max="14" width="1.875" style="90" customWidth="1"/>
    <col min="15" max="15" width="8.625" style="90" bestFit="1" customWidth="1"/>
    <col min="16" max="16384" width="10" style="90"/>
  </cols>
  <sheetData>
    <row r="1" spans="1:15" ht="15" customHeight="1" x14ac:dyDescent="0.25">
      <c r="A1" s="90" t="s">
        <v>832</v>
      </c>
    </row>
    <row r="2" spans="1:15" ht="15" customHeight="1" x14ac:dyDescent="0.25">
      <c r="A2" s="93"/>
      <c r="B2" s="94"/>
      <c r="C2" s="94"/>
      <c r="D2" s="95"/>
      <c r="E2" s="1027" t="s">
        <v>24</v>
      </c>
      <c r="F2" s="1027"/>
      <c r="G2" s="1027"/>
      <c r="H2" s="1027"/>
      <c r="I2" s="96"/>
      <c r="J2" s="1027" t="s">
        <v>25</v>
      </c>
      <c r="K2" s="1027"/>
      <c r="L2" s="1027"/>
      <c r="M2" s="1027"/>
      <c r="N2" s="96"/>
      <c r="O2" s="20" t="s">
        <v>26</v>
      </c>
    </row>
    <row r="3" spans="1:15" ht="15" customHeight="1" x14ac:dyDescent="0.25">
      <c r="A3" s="91" t="s">
        <v>27</v>
      </c>
      <c r="B3" s="98"/>
      <c r="C3" s="98"/>
      <c r="D3" s="99"/>
      <c r="E3" s="100" t="s">
        <v>182</v>
      </c>
      <c r="F3" s="100" t="s">
        <v>83</v>
      </c>
      <c r="G3" s="1028" t="s">
        <v>28</v>
      </c>
      <c r="H3" s="1028"/>
      <c r="I3" s="8"/>
      <c r="J3" s="101" t="s">
        <v>29</v>
      </c>
      <c r="K3" s="101" t="s">
        <v>30</v>
      </c>
      <c r="L3" s="1028" t="s">
        <v>28</v>
      </c>
      <c r="M3" s="1028"/>
      <c r="N3" s="8"/>
      <c r="O3" s="102" t="s">
        <v>183</v>
      </c>
    </row>
    <row r="4" spans="1:15" ht="15" customHeight="1" x14ac:dyDescent="0.25">
      <c r="A4" s="103"/>
      <c r="B4" s="103"/>
      <c r="C4" s="103"/>
      <c r="D4" s="104"/>
      <c r="E4" s="104">
        <v>2024</v>
      </c>
      <c r="F4" s="104">
        <v>2025</v>
      </c>
      <c r="G4" s="105" t="s">
        <v>32</v>
      </c>
      <c r="H4" s="105" t="s">
        <v>33</v>
      </c>
      <c r="I4" s="106"/>
      <c r="J4" s="104">
        <v>2024</v>
      </c>
      <c r="K4" s="104">
        <v>2025</v>
      </c>
      <c r="L4" s="105" t="s">
        <v>32</v>
      </c>
      <c r="M4" s="105" t="s">
        <v>33</v>
      </c>
      <c r="N4" s="106"/>
      <c r="O4" s="107" t="s">
        <v>4</v>
      </c>
    </row>
    <row r="5" spans="1:15" ht="15" customHeight="1" x14ac:dyDescent="0.25">
      <c r="A5" s="108" t="s">
        <v>1</v>
      </c>
      <c r="B5" s="108"/>
      <c r="C5" s="108"/>
      <c r="D5" s="109"/>
      <c r="E5" s="109">
        <v>210571.81400000001</v>
      </c>
      <c r="F5" s="109">
        <v>239630.788</v>
      </c>
      <c r="G5" s="110">
        <v>29058.973999999987</v>
      </c>
      <c r="H5" s="111">
        <v>0.13800030235765548</v>
      </c>
      <c r="I5" s="112"/>
      <c r="J5" s="109">
        <v>210571.81400000001</v>
      </c>
      <c r="K5" s="109">
        <v>220213.2103177</v>
      </c>
      <c r="L5" s="113">
        <v>9641.3963176999823</v>
      </c>
      <c r="M5" s="111">
        <v>4.5786737239676301E-2</v>
      </c>
      <c r="O5" s="113">
        <v>-19417.577682300005</v>
      </c>
    </row>
    <row r="6" spans="1:15" ht="15" customHeight="1" x14ac:dyDescent="0.25">
      <c r="A6" s="114" t="s">
        <v>184</v>
      </c>
      <c r="B6" s="114"/>
      <c r="C6" s="114"/>
      <c r="D6" s="54"/>
      <c r="E6" s="54">
        <v>85054.274000000005</v>
      </c>
      <c r="F6" s="54">
        <v>108155.76</v>
      </c>
      <c r="G6" s="57">
        <v>23101.48599999999</v>
      </c>
      <c r="H6" s="56">
        <v>0.27160876124814126</v>
      </c>
      <c r="I6" s="47"/>
      <c r="J6" s="54">
        <v>85054.274000000005</v>
      </c>
      <c r="K6" s="87">
        <v>89457.426371069989</v>
      </c>
      <c r="L6" s="57">
        <v>4403.1523710699839</v>
      </c>
      <c r="M6" s="56">
        <v>5.1768737348460325E-2</v>
      </c>
      <c r="O6" s="57">
        <v>-18698.333628930006</v>
      </c>
    </row>
    <row r="7" spans="1:15" ht="26.25" customHeight="1" x14ac:dyDescent="0.25">
      <c r="A7" s="1026" t="s">
        <v>185</v>
      </c>
      <c r="B7" s="1026"/>
      <c r="C7" s="1026"/>
      <c r="D7" s="54"/>
      <c r="E7" s="54">
        <v>104610.88800000001</v>
      </c>
      <c r="F7" s="54">
        <v>110500</v>
      </c>
      <c r="G7" s="57">
        <v>5889.1119999999937</v>
      </c>
      <c r="H7" s="56">
        <v>5.6295402061781408E-2</v>
      </c>
      <c r="I7" s="47"/>
      <c r="J7" s="54">
        <v>104610.88800000001</v>
      </c>
      <c r="K7" s="54">
        <v>97519.716779459995</v>
      </c>
      <c r="L7" s="57">
        <v>-7091.1712205400108</v>
      </c>
      <c r="M7" s="56">
        <v>-6.7786167922979534E-2</v>
      </c>
      <c r="O7" s="57">
        <v>-12980.283220540005</v>
      </c>
    </row>
    <row r="8" spans="1:15" ht="26.25" customHeight="1" x14ac:dyDescent="0.25">
      <c r="A8" s="1026" t="s">
        <v>186</v>
      </c>
      <c r="B8" s="1026"/>
      <c r="C8" s="1026"/>
      <c r="D8" s="54"/>
      <c r="E8" s="54">
        <v>20906.651000000002</v>
      </c>
      <c r="F8" s="54">
        <v>20975.027999999998</v>
      </c>
      <c r="G8" s="57">
        <v>68.376999999996769</v>
      </c>
      <c r="H8" s="56">
        <v>3.2705859967718798E-3</v>
      </c>
      <c r="I8" s="47"/>
      <c r="J8" s="54">
        <v>20906.651000000002</v>
      </c>
      <c r="K8" s="54">
        <v>33236.067167170004</v>
      </c>
      <c r="L8" s="57">
        <v>12329.416167170002</v>
      </c>
      <c r="M8" s="56">
        <v>0.58973654686109223</v>
      </c>
      <c r="O8" s="57">
        <v>12261.039167170005</v>
      </c>
    </row>
    <row r="9" spans="1:15" ht="15" customHeight="1" x14ac:dyDescent="0.25">
      <c r="A9" s="115" t="s">
        <v>2</v>
      </c>
      <c r="B9" s="115"/>
      <c r="C9" s="115"/>
      <c r="D9" s="116"/>
      <c r="E9" s="116">
        <v>191452.429</v>
      </c>
      <c r="F9" s="116">
        <v>221498.42499999999</v>
      </c>
      <c r="G9" s="50">
        <v>30045.995999999985</v>
      </c>
      <c r="H9" s="51">
        <v>0.15693713658759578</v>
      </c>
      <c r="I9" s="8"/>
      <c r="J9" s="116">
        <v>191452.429</v>
      </c>
      <c r="K9" s="116">
        <v>205819.52259530002</v>
      </c>
      <c r="L9" s="117">
        <v>14367.093595300015</v>
      </c>
      <c r="M9" s="51">
        <v>7.504262897233871E-2</v>
      </c>
      <c r="O9" s="117">
        <v>-15678.902404699969</v>
      </c>
    </row>
    <row r="10" spans="1:15" ht="15" customHeight="1" x14ac:dyDescent="0.25">
      <c r="A10" s="114" t="s">
        <v>187</v>
      </c>
      <c r="B10" s="114"/>
      <c r="C10" s="114"/>
      <c r="D10" s="54"/>
      <c r="E10" s="54">
        <v>66093.713000000003</v>
      </c>
      <c r="F10" s="54">
        <v>89648.274000000005</v>
      </c>
      <c r="G10" s="57">
        <v>23554.561000000002</v>
      </c>
      <c r="H10" s="56">
        <v>0.35638126428152095</v>
      </c>
      <c r="I10" s="47"/>
      <c r="J10" s="54">
        <v>66093.713000000003</v>
      </c>
      <c r="K10" s="87">
        <v>74797.288724729995</v>
      </c>
      <c r="L10" s="57">
        <v>8703.5757247299916</v>
      </c>
      <c r="M10" s="56">
        <v>0.13168538019236409</v>
      </c>
      <c r="O10" s="57">
        <v>-14850.98527527001</v>
      </c>
    </row>
    <row r="11" spans="1:15" ht="26.25" customHeight="1" x14ac:dyDescent="0.25">
      <c r="A11" s="1026" t="s">
        <v>188</v>
      </c>
      <c r="B11" s="1026"/>
      <c r="C11" s="1026"/>
      <c r="D11" s="54"/>
      <c r="E11" s="54">
        <v>104653.999</v>
      </c>
      <c r="F11" s="54">
        <v>110500</v>
      </c>
      <c r="G11" s="57">
        <v>5846.0010000000038</v>
      </c>
      <c r="H11" s="56">
        <v>5.5860273433029572E-2</v>
      </c>
      <c r="I11" s="47"/>
      <c r="J11" s="54">
        <v>104653.999</v>
      </c>
      <c r="K11" s="54">
        <v>97243.414233690011</v>
      </c>
      <c r="L11" s="57">
        <v>-7410.5847663099848</v>
      </c>
      <c r="M11" s="56">
        <v>-7.0810335363390986E-2</v>
      </c>
      <c r="O11" s="57">
        <v>-13256.585766309989</v>
      </c>
    </row>
    <row r="12" spans="1:15" ht="26.25" customHeight="1" x14ac:dyDescent="0.25">
      <c r="A12" s="1026" t="s">
        <v>189</v>
      </c>
      <c r="B12" s="1026"/>
      <c r="C12" s="1026"/>
      <c r="D12" s="54"/>
      <c r="E12" s="54">
        <v>20704.717000000001</v>
      </c>
      <c r="F12" s="54">
        <v>21350.151000000002</v>
      </c>
      <c r="G12" s="57">
        <v>645.43400000000111</v>
      </c>
      <c r="H12" s="56">
        <v>3.1173282880418096E-2</v>
      </c>
      <c r="I12" s="47"/>
      <c r="J12" s="54">
        <v>20704.717000000001</v>
      </c>
      <c r="K12" s="54">
        <v>33778.819636880005</v>
      </c>
      <c r="L12" s="57">
        <v>13074.102636880005</v>
      </c>
      <c r="M12" s="56">
        <v>0.63145526871388791</v>
      </c>
      <c r="O12" s="57">
        <v>12428.668636880004</v>
      </c>
    </row>
    <row r="13" spans="1:15" ht="15" customHeight="1" x14ac:dyDescent="0.25">
      <c r="A13" s="118" t="s">
        <v>190</v>
      </c>
      <c r="B13" s="118"/>
      <c r="C13" s="118"/>
      <c r="D13" s="78"/>
      <c r="E13" s="78">
        <v>19119.383999999998</v>
      </c>
      <c r="F13" s="78">
        <v>18132.363000000001</v>
      </c>
      <c r="G13" s="79">
        <v>-987.020999999997</v>
      </c>
      <c r="H13" s="80">
        <v>-5.1624100441729603E-2</v>
      </c>
      <c r="I13" s="119"/>
      <c r="J13" s="78">
        <v>19119.383999999998</v>
      </c>
      <c r="K13" s="78">
        <v>14393.687722399976</v>
      </c>
      <c r="L13" s="79">
        <v>-4725.6962776000219</v>
      </c>
      <c r="M13" s="80">
        <v>-0.24716781030183932</v>
      </c>
      <c r="N13" s="120"/>
      <c r="O13" s="79">
        <v>-3738.6752776000249</v>
      </c>
    </row>
  </sheetData>
  <mergeCells count="8">
    <mergeCell ref="A11:C11"/>
    <mergeCell ref="A12:C12"/>
    <mergeCell ref="E2:H2"/>
    <mergeCell ref="J2:M2"/>
    <mergeCell ref="G3:H3"/>
    <mergeCell ref="L3:M3"/>
    <mergeCell ref="A7:C7"/>
    <mergeCell ref="A8:C8"/>
  </mergeCells>
  <pageMargins left="0.7" right="0.7" top="0.78740157499999996" bottom="0.78740157499999996" header="0.3" footer="0.3"/>
  <pageSetup paperSize="9" orientation="portrait" r:id="rId1"/>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C5B8B-F7FC-43BB-B928-FA0918879C36}">
  <sheetPr codeName="Tabelle2"/>
  <dimension ref="A1:O10"/>
  <sheetViews>
    <sheetView showGridLines="0" workbookViewId="0"/>
  </sheetViews>
  <sheetFormatPr baseColWidth="10" defaultColWidth="10" defaultRowHeight="15" customHeight="1" x14ac:dyDescent="0.25"/>
  <cols>
    <col min="1" max="2" width="1.875" style="90" customWidth="1"/>
    <col min="3" max="3" width="35.625" style="90" customWidth="1"/>
    <col min="4" max="4" width="2.5" style="90" customWidth="1"/>
    <col min="5" max="6" width="7.875" style="90" customWidth="1"/>
    <col min="7" max="7" width="9" style="90" bestFit="1" customWidth="1"/>
    <col min="8" max="8" width="7.75" style="90" customWidth="1"/>
    <col min="9" max="9" width="1.875" style="90" customWidth="1"/>
    <col min="10" max="11" width="7.875" style="90" customWidth="1"/>
    <col min="12" max="12" width="9" style="90" bestFit="1" customWidth="1"/>
    <col min="13" max="13" width="7.75" style="90" customWidth="1"/>
    <col min="14" max="14" width="1.875" style="90" customWidth="1"/>
    <col min="15" max="15" width="8.625" style="90" bestFit="1" customWidth="1"/>
    <col min="16" max="16384" width="10" style="90"/>
  </cols>
  <sheetData>
    <row r="1" spans="1:15" ht="15" customHeight="1" x14ac:dyDescent="0.25">
      <c r="A1" s="629" t="s">
        <v>833</v>
      </c>
    </row>
    <row r="2" spans="1:15" ht="15" customHeight="1" x14ac:dyDescent="0.25">
      <c r="A2" s="93"/>
      <c r="B2" s="94"/>
      <c r="C2" s="94"/>
      <c r="D2" s="95"/>
      <c r="E2" s="1027" t="s">
        <v>24</v>
      </c>
      <c r="F2" s="1027"/>
      <c r="G2" s="1027"/>
      <c r="H2" s="1027"/>
      <c r="I2" s="96"/>
      <c r="J2" s="1027" t="s">
        <v>25</v>
      </c>
      <c r="K2" s="1027"/>
      <c r="L2" s="1027"/>
      <c r="M2" s="1027"/>
      <c r="N2" s="96"/>
      <c r="O2" s="20" t="s">
        <v>26</v>
      </c>
    </row>
    <row r="3" spans="1:15" ht="15" customHeight="1" x14ac:dyDescent="0.25">
      <c r="A3" s="91" t="s">
        <v>191</v>
      </c>
      <c r="B3" s="98"/>
      <c r="C3" s="98"/>
      <c r="D3" s="99"/>
      <c r="E3" s="100" t="s">
        <v>182</v>
      </c>
      <c r="F3" s="100" t="s">
        <v>83</v>
      </c>
      <c r="G3" s="1028" t="s">
        <v>28</v>
      </c>
      <c r="H3" s="1028"/>
      <c r="I3" s="8"/>
      <c r="J3" s="101" t="s">
        <v>29</v>
      </c>
      <c r="K3" s="101" t="s">
        <v>30</v>
      </c>
      <c r="L3" s="1028" t="s">
        <v>28</v>
      </c>
      <c r="M3" s="1028"/>
      <c r="N3" s="8"/>
      <c r="O3" s="102" t="s">
        <v>183</v>
      </c>
    </row>
    <row r="4" spans="1:15" ht="15" customHeight="1" x14ac:dyDescent="0.25">
      <c r="A4" s="103"/>
      <c r="B4" s="103"/>
      <c r="C4" s="103"/>
      <c r="D4" s="104"/>
      <c r="E4" s="104">
        <v>2024</v>
      </c>
      <c r="F4" s="104">
        <v>2025</v>
      </c>
      <c r="G4" s="105" t="s">
        <v>32</v>
      </c>
      <c r="H4" s="105" t="s">
        <v>33</v>
      </c>
      <c r="I4" s="106"/>
      <c r="J4" s="104">
        <v>2024</v>
      </c>
      <c r="K4" s="104">
        <v>2025</v>
      </c>
      <c r="L4" s="105" t="s">
        <v>32</v>
      </c>
      <c r="M4" s="105" t="s">
        <v>33</v>
      </c>
      <c r="N4" s="106"/>
      <c r="O4" s="107" t="s">
        <v>4</v>
      </c>
    </row>
    <row r="5" spans="1:15" ht="15" customHeight="1" x14ac:dyDescent="0.25">
      <c r="A5" s="121" t="s">
        <v>192</v>
      </c>
      <c r="B5" s="121"/>
      <c r="C5" s="114"/>
      <c r="D5" s="54"/>
      <c r="E5" s="54">
        <v>312.41175777575995</v>
      </c>
      <c r="F5" s="54">
        <v>330.49040520194001</v>
      </c>
      <c r="G5" s="57">
        <v>18.078647426180055</v>
      </c>
      <c r="H5" s="56">
        <v>5.7868012250538836E-2</v>
      </c>
      <c r="I5" s="47"/>
      <c r="J5" s="54">
        <v>312.41175777575995</v>
      </c>
      <c r="K5" s="54">
        <v>329.39528388839</v>
      </c>
      <c r="L5" s="57">
        <v>16.983526112630045</v>
      </c>
      <c r="M5" s="56">
        <v>5.4362634215644023E-2</v>
      </c>
      <c r="O5" s="57">
        <v>-1.0951213135500097</v>
      </c>
    </row>
    <row r="6" spans="1:15" ht="15" customHeight="1" x14ac:dyDescent="0.25">
      <c r="A6" s="121" t="s">
        <v>193</v>
      </c>
      <c r="B6" s="121"/>
      <c r="C6" s="114"/>
      <c r="D6" s="54"/>
      <c r="E6" s="54">
        <v>5.2329630515399996</v>
      </c>
      <c r="F6" s="54">
        <v>11.157999999999999</v>
      </c>
      <c r="G6" s="57">
        <v>5.9250369484599998</v>
      </c>
      <c r="H6" s="56">
        <v>1.1322527772704856</v>
      </c>
      <c r="I6" s="47"/>
      <c r="J6" s="54">
        <v>5.2329630515399996</v>
      </c>
      <c r="K6" s="54">
        <v>7.1062530937100004</v>
      </c>
      <c r="L6" s="57">
        <v>1.8732900421700007</v>
      </c>
      <c r="M6" s="56">
        <v>0.35797883985034318</v>
      </c>
      <c r="O6" s="57">
        <v>-4.0517469062899991</v>
      </c>
    </row>
    <row r="7" spans="1:15" ht="15" customHeight="1" x14ac:dyDescent="0.25">
      <c r="A7" s="122" t="s">
        <v>194</v>
      </c>
      <c r="B7" s="122"/>
      <c r="C7" s="123"/>
      <c r="D7" s="124"/>
      <c r="E7" s="124">
        <v>-5.4174933685699997</v>
      </c>
      <c r="F7" s="124">
        <v>-11.288</v>
      </c>
      <c r="G7" s="125">
        <v>-5.8705066314300005</v>
      </c>
      <c r="H7" s="56">
        <v>1.0836204554468294</v>
      </c>
      <c r="I7" s="47"/>
      <c r="J7" s="124">
        <v>-5.4174933685699997</v>
      </c>
      <c r="K7" s="124">
        <v>-7.2907420456200001</v>
      </c>
      <c r="L7" s="125">
        <v>-1.8732486770500003</v>
      </c>
      <c r="M7" s="126">
        <v>0.34577775173990899</v>
      </c>
      <c r="O7" s="57">
        <v>3.9972579543800002</v>
      </c>
    </row>
    <row r="8" spans="1:15" ht="15" customHeight="1" x14ac:dyDescent="0.25">
      <c r="A8" s="121" t="s">
        <v>195</v>
      </c>
      <c r="B8" s="121"/>
      <c r="C8" s="114"/>
      <c r="D8" s="54"/>
      <c r="E8" s="54">
        <v>312.22722745873</v>
      </c>
      <c r="F8" s="54">
        <v>330.36040520194001</v>
      </c>
      <c r="G8" s="57">
        <v>18.133177743210013</v>
      </c>
      <c r="H8" s="127">
        <v>5.8076862453025013E-2</v>
      </c>
      <c r="I8" s="47"/>
      <c r="J8" s="54">
        <v>312.22722745873</v>
      </c>
      <c r="K8" s="54">
        <v>329.21079493648</v>
      </c>
      <c r="L8" s="57">
        <v>16.98356747775</v>
      </c>
      <c r="M8" s="56">
        <v>5.4394895717398306E-2</v>
      </c>
      <c r="O8" s="128">
        <v>-1.1496102654600122</v>
      </c>
    </row>
    <row r="9" spans="1:15" ht="15" customHeight="1" x14ac:dyDescent="0.25">
      <c r="A9" s="121" t="s">
        <v>196</v>
      </c>
      <c r="B9" s="121"/>
      <c r="C9" s="114"/>
      <c r="D9" s="54"/>
      <c r="E9" s="54">
        <v>-12.975405201939999</v>
      </c>
      <c r="F9" s="54">
        <v>-12.975405201939999</v>
      </c>
      <c r="G9" s="129">
        <v>0</v>
      </c>
      <c r="H9" s="130">
        <v>0</v>
      </c>
      <c r="I9" s="47"/>
      <c r="J9" s="54">
        <v>-12.975405201939999</v>
      </c>
      <c r="K9" s="54">
        <v>-16.181893907860001</v>
      </c>
      <c r="L9" s="57">
        <v>-3.2064887059200018</v>
      </c>
      <c r="M9" s="56">
        <v>0.24712050652881246</v>
      </c>
      <c r="O9" s="125">
        <v>-3.2064887059200018</v>
      </c>
    </row>
    <row r="10" spans="1:15" ht="15" customHeight="1" x14ac:dyDescent="0.25">
      <c r="A10" s="118" t="s">
        <v>197</v>
      </c>
      <c r="B10" s="118"/>
      <c r="C10" s="118"/>
      <c r="D10" s="78"/>
      <c r="E10" s="78">
        <v>299.25182225678998</v>
      </c>
      <c r="F10" s="78">
        <v>317.38499999999999</v>
      </c>
      <c r="G10" s="79">
        <v>18.133177743210013</v>
      </c>
      <c r="H10" s="80">
        <v>6.0595045358319721E-2</v>
      </c>
      <c r="I10" s="119"/>
      <c r="J10" s="78">
        <v>299.25182225678998</v>
      </c>
      <c r="K10" s="78">
        <v>313.02890102862</v>
      </c>
      <c r="L10" s="79">
        <v>13.77707877183002</v>
      </c>
      <c r="M10" s="80">
        <v>4.6038412290795749E-2</v>
      </c>
      <c r="N10" s="120"/>
      <c r="O10" s="131">
        <v>-4.3560989713799927</v>
      </c>
    </row>
  </sheetData>
  <mergeCells count="4">
    <mergeCell ref="E2:H2"/>
    <mergeCell ref="J2:M2"/>
    <mergeCell ref="G3:H3"/>
    <mergeCell ref="L3:M3"/>
  </mergeCells>
  <pageMargins left="0.7" right="0.7" top="0.78740157499999996" bottom="0.78740157499999996" header="0.3" footer="0.3"/>
  <pageSetup paperSize="9" orientation="portrait" r:id="rId1"/>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47DFA-208E-429C-A6EC-2A13B26D3218}">
  <sheetPr codeName="Tabelle331">
    <pageSetUpPr fitToPage="1"/>
  </sheetPr>
  <dimension ref="A1:N33"/>
  <sheetViews>
    <sheetView showGridLines="0" workbookViewId="0"/>
  </sheetViews>
  <sheetFormatPr baseColWidth="10" defaultColWidth="10" defaultRowHeight="12.75" x14ac:dyDescent="0.2"/>
  <cols>
    <col min="1" max="2" width="1.875" style="24" customWidth="1"/>
    <col min="3" max="3" width="38.75" style="24" customWidth="1"/>
    <col min="4" max="4" width="7.75" style="24" customWidth="1"/>
    <col min="5" max="5" width="8.625" style="24" customWidth="1"/>
    <col min="6" max="6" width="9" style="24" bestFit="1" customWidth="1"/>
    <col min="7" max="7" width="6.75" style="24" customWidth="1"/>
    <col min="8" max="8" width="1.875" style="24" customWidth="1"/>
    <col min="9" max="9" width="8.25" style="24" customWidth="1"/>
    <col min="10" max="10" width="8.625" style="24" customWidth="1"/>
    <col min="11" max="11" width="7.75" style="24" customWidth="1"/>
    <col min="12" max="12" width="6.75" style="24" customWidth="1"/>
    <col min="13" max="13" width="1.875" style="24" customWidth="1"/>
    <col min="14" max="14" width="7.75" style="24" customWidth="1"/>
    <col min="15" max="16384" width="10" style="24"/>
  </cols>
  <sheetData>
    <row r="1" spans="1:14" s="47" customFormat="1" ht="15" customHeight="1" x14ac:dyDescent="0.25">
      <c r="A1" s="47" t="s">
        <v>834</v>
      </c>
    </row>
    <row r="2" spans="1:14" s="25" customFormat="1" ht="15" customHeight="1" x14ac:dyDescent="0.2">
      <c r="A2" s="26"/>
      <c r="B2" s="27"/>
      <c r="C2" s="27"/>
      <c r="D2" s="28" t="s">
        <v>24</v>
      </c>
      <c r="E2" s="28"/>
      <c r="F2" s="28"/>
      <c r="G2" s="28"/>
      <c r="H2" s="29"/>
      <c r="I2" s="30" t="s">
        <v>25</v>
      </c>
      <c r="J2" s="30"/>
      <c r="K2" s="30"/>
      <c r="L2" s="30"/>
      <c r="M2" s="29"/>
      <c r="N2" s="30" t="s">
        <v>26</v>
      </c>
    </row>
    <row r="3" spans="1:14" s="25" customFormat="1" ht="15" customHeight="1" x14ac:dyDescent="0.2">
      <c r="A3" s="32" t="s">
        <v>27</v>
      </c>
      <c r="B3" s="33"/>
      <c r="C3" s="33"/>
      <c r="D3" s="34" t="s">
        <v>29</v>
      </c>
      <c r="E3" s="35" t="s">
        <v>83</v>
      </c>
      <c r="F3" s="36" t="s">
        <v>28</v>
      </c>
      <c r="G3" s="36"/>
      <c r="H3" s="37"/>
      <c r="I3" s="38" t="s">
        <v>29</v>
      </c>
      <c r="J3" s="39" t="s">
        <v>30</v>
      </c>
      <c r="K3" s="40" t="s">
        <v>28</v>
      </c>
      <c r="L3" s="40"/>
      <c r="M3" s="37"/>
      <c r="N3" s="42" t="s">
        <v>31</v>
      </c>
    </row>
    <row r="4" spans="1:14" s="8" customFormat="1" ht="15" customHeight="1" x14ac:dyDescent="0.25">
      <c r="A4" s="43"/>
      <c r="B4" s="43"/>
      <c r="C4" s="43"/>
      <c r="D4" s="44">
        <v>2024</v>
      </c>
      <c r="E4" s="44">
        <v>2025</v>
      </c>
      <c r="F4" s="45" t="s">
        <v>32</v>
      </c>
      <c r="G4" s="45" t="s">
        <v>33</v>
      </c>
      <c r="H4" s="46"/>
      <c r="I4" s="44">
        <v>2024</v>
      </c>
      <c r="J4" s="44">
        <v>2025</v>
      </c>
      <c r="K4" s="45" t="s">
        <v>32</v>
      </c>
      <c r="L4" s="45" t="s">
        <v>33</v>
      </c>
      <c r="M4" s="46"/>
      <c r="N4" s="45" t="s">
        <v>34</v>
      </c>
    </row>
    <row r="5" spans="1:14" s="47" customFormat="1" ht="15" customHeight="1" x14ac:dyDescent="0.25">
      <c r="A5" s="48" t="s">
        <v>42</v>
      </c>
      <c r="B5" s="5"/>
      <c r="C5" s="48"/>
      <c r="D5" s="49">
        <v>12204.17113495999</v>
      </c>
      <c r="E5" s="49">
        <v>12781.147000000001</v>
      </c>
      <c r="F5" s="50">
        <v>576.97586504001083</v>
      </c>
      <c r="G5" s="51">
        <v>4.7276939880596114E-2</v>
      </c>
      <c r="H5" s="8"/>
      <c r="I5" s="49">
        <v>12204.171134960061</v>
      </c>
      <c r="J5" s="49">
        <v>12704.070981629975</v>
      </c>
      <c r="K5" s="52">
        <v>499.89984666991404</v>
      </c>
      <c r="L5" s="51">
        <v>4.0961392719076395E-2</v>
      </c>
      <c r="M5" s="8"/>
      <c r="N5" s="52">
        <v>-77.076018370025849</v>
      </c>
    </row>
    <row r="6" spans="1:14" s="47" customFormat="1" ht="15" customHeight="1" x14ac:dyDescent="0.25">
      <c r="A6" s="53" t="s">
        <v>148</v>
      </c>
      <c r="B6" s="53"/>
      <c r="C6" s="53"/>
      <c r="D6" s="54">
        <v>7.86459127</v>
      </c>
      <c r="E6" s="54">
        <v>8.5410000000000004</v>
      </c>
      <c r="F6" s="55">
        <v>0.67640873000000035</v>
      </c>
      <c r="G6" s="56">
        <v>8.6006851059152511E-2</v>
      </c>
      <c r="I6" s="54">
        <v>7.8645912699999991</v>
      </c>
      <c r="J6" s="54">
        <v>8.8491193800000012</v>
      </c>
      <c r="K6" s="57">
        <v>0.98452811000000207</v>
      </c>
      <c r="L6" s="56">
        <v>0.12518490487300338</v>
      </c>
      <c r="N6" s="57">
        <v>0.30811938000000083</v>
      </c>
    </row>
    <row r="7" spans="1:14" s="47" customFormat="1" ht="15" customHeight="1" x14ac:dyDescent="0.25">
      <c r="A7" s="53" t="s">
        <v>149</v>
      </c>
      <c r="B7" s="53"/>
      <c r="C7" s="53"/>
      <c r="D7" s="54">
        <v>56.354645150000003</v>
      </c>
      <c r="E7" s="54">
        <v>61.381999999999984</v>
      </c>
      <c r="F7" s="55">
        <v>5.0273548499999805</v>
      </c>
      <c r="G7" s="56">
        <v>8.9209236197275166E-2</v>
      </c>
      <c r="I7" s="54">
        <v>56.354645149999996</v>
      </c>
      <c r="J7" s="54">
        <v>59.041915759999959</v>
      </c>
      <c r="K7" s="57">
        <v>2.6872706099999633</v>
      </c>
      <c r="L7" s="56">
        <v>4.7684988572764819E-2</v>
      </c>
      <c r="N7" s="57">
        <v>-2.3400842400000244</v>
      </c>
    </row>
    <row r="8" spans="1:14" s="47" customFormat="1" ht="15" customHeight="1" x14ac:dyDescent="0.25">
      <c r="A8" s="53" t="s">
        <v>150</v>
      </c>
      <c r="B8" s="53"/>
      <c r="C8" s="53"/>
      <c r="D8" s="54">
        <v>10.137302790000001</v>
      </c>
      <c r="E8" s="54">
        <v>10.899999999999999</v>
      </c>
      <c r="F8" s="55">
        <v>0.76269720999999713</v>
      </c>
      <c r="G8" s="56">
        <v>7.5236700116362742E-2</v>
      </c>
      <c r="I8" s="54">
        <v>10.137302790000001</v>
      </c>
      <c r="J8" s="54">
        <v>10.583970349999998</v>
      </c>
      <c r="K8" s="57">
        <v>0.4466675599999963</v>
      </c>
      <c r="L8" s="56">
        <v>4.4061775528754454E-2</v>
      </c>
      <c r="N8" s="57">
        <v>-0.31602965000000083</v>
      </c>
    </row>
    <row r="9" spans="1:14" s="47" customFormat="1" ht="15" customHeight="1" x14ac:dyDescent="0.25">
      <c r="A9" s="53" t="s">
        <v>151</v>
      </c>
      <c r="B9" s="53"/>
      <c r="C9" s="53"/>
      <c r="D9" s="54">
        <v>23.006284530000006</v>
      </c>
      <c r="E9" s="54">
        <v>25.163</v>
      </c>
      <c r="F9" s="55">
        <v>2.1567154699999946</v>
      </c>
      <c r="G9" s="56">
        <v>9.3744623004538452E-2</v>
      </c>
      <c r="I9" s="54">
        <v>23.006284529999995</v>
      </c>
      <c r="J9" s="54">
        <v>23.631208509999997</v>
      </c>
      <c r="K9" s="57">
        <v>0.62492398000000193</v>
      </c>
      <c r="L9" s="56">
        <v>2.7163185745403995E-2</v>
      </c>
      <c r="N9" s="57">
        <v>-1.5317914900000034</v>
      </c>
    </row>
    <row r="10" spans="1:14" s="47" customFormat="1" ht="15" customHeight="1" x14ac:dyDescent="0.25">
      <c r="A10" s="53" t="s">
        <v>152</v>
      </c>
      <c r="B10" s="53"/>
      <c r="C10" s="53"/>
      <c r="D10" s="54">
        <v>9.6367314700000026</v>
      </c>
      <c r="E10" s="54">
        <v>9.9640000000000022</v>
      </c>
      <c r="F10" s="55">
        <v>0.32726852999999956</v>
      </c>
      <c r="G10" s="56">
        <v>3.3960532263331844E-2</v>
      </c>
      <c r="I10" s="54">
        <v>9.6367314699999973</v>
      </c>
      <c r="J10" s="54">
        <v>10.725753090000003</v>
      </c>
      <c r="K10" s="57">
        <v>1.0890216200000058</v>
      </c>
      <c r="L10" s="56">
        <v>0.11300736389617438</v>
      </c>
      <c r="N10" s="57">
        <v>0.76175309000000091</v>
      </c>
    </row>
    <row r="11" spans="1:14" s="47" customFormat="1" ht="15" customHeight="1" x14ac:dyDescent="0.25">
      <c r="A11" s="53" t="s">
        <v>153</v>
      </c>
      <c r="B11" s="53"/>
      <c r="C11" s="53"/>
      <c r="D11" s="54">
        <v>38.622457889999993</v>
      </c>
      <c r="E11" s="54">
        <v>41.631</v>
      </c>
      <c r="F11" s="55">
        <v>3.0085421100000076</v>
      </c>
      <c r="G11" s="56">
        <v>7.7896184612812336E-2</v>
      </c>
      <c r="I11" s="54">
        <v>38.622457890000007</v>
      </c>
      <c r="J11" s="54">
        <v>40.160711929999977</v>
      </c>
      <c r="K11" s="57">
        <v>1.5382540399999698</v>
      </c>
      <c r="L11" s="56">
        <v>3.982796859746851E-2</v>
      </c>
      <c r="N11" s="57">
        <v>-1.4702880700000236</v>
      </c>
    </row>
    <row r="12" spans="1:14" s="47" customFormat="1" ht="15" customHeight="1" x14ac:dyDescent="0.25">
      <c r="A12" s="53" t="s">
        <v>154</v>
      </c>
      <c r="B12" s="53"/>
      <c r="C12" s="53"/>
      <c r="D12" s="54">
        <v>76.449563150000003</v>
      </c>
      <c r="E12" s="54">
        <v>85.399999999999977</v>
      </c>
      <c r="F12" s="55">
        <v>8.9504368499999742</v>
      </c>
      <c r="G12" s="56">
        <v>0.11707636356846818</v>
      </c>
      <c r="I12" s="54">
        <v>76.449563149999975</v>
      </c>
      <c r="J12" s="54">
        <v>86.356879829999968</v>
      </c>
      <c r="K12" s="57">
        <v>9.9073166799999939</v>
      </c>
      <c r="L12" s="56">
        <v>0.12959284882453903</v>
      </c>
      <c r="N12" s="57">
        <v>0.95687982999999122</v>
      </c>
    </row>
    <row r="13" spans="1:14" s="47" customFormat="1" ht="15" customHeight="1" x14ac:dyDescent="0.25">
      <c r="A13" s="53" t="s">
        <v>155</v>
      </c>
      <c r="B13" s="53"/>
      <c r="C13" s="53"/>
      <c r="D13" s="54">
        <v>3006.6344699100005</v>
      </c>
      <c r="E13" s="54">
        <v>3112.0490000000004</v>
      </c>
      <c r="F13" s="55">
        <v>105.41453008999997</v>
      </c>
      <c r="G13" s="56">
        <v>3.5060640441987312E-2</v>
      </c>
      <c r="I13" s="54">
        <v>3006.6344699099936</v>
      </c>
      <c r="J13" s="54">
        <v>3096.9294200100003</v>
      </c>
      <c r="K13" s="57">
        <v>90.294950100006645</v>
      </c>
      <c r="L13" s="56">
        <v>3.0031901451162968E-2</v>
      </c>
      <c r="N13" s="57">
        <v>-15.119579990000148</v>
      </c>
    </row>
    <row r="14" spans="1:14" s="47" customFormat="1" ht="15" customHeight="1" x14ac:dyDescent="0.25">
      <c r="A14" s="53" t="s">
        <v>156</v>
      </c>
      <c r="B14" s="53"/>
      <c r="C14" s="53"/>
      <c r="D14" s="54">
        <v>159.94836642999999</v>
      </c>
      <c r="E14" s="54">
        <v>178.52500000000003</v>
      </c>
      <c r="F14" s="55">
        <v>18.576633570000041</v>
      </c>
      <c r="G14" s="56">
        <v>0.11614143979475999</v>
      </c>
      <c r="I14" s="54">
        <v>159.94836643000002</v>
      </c>
      <c r="J14" s="54">
        <v>165.3282983200001</v>
      </c>
      <c r="K14" s="57">
        <v>5.3799318900000799</v>
      </c>
      <c r="L14" s="56">
        <v>3.3635428795420363E-2</v>
      </c>
      <c r="N14" s="57">
        <v>-13.196701679999933</v>
      </c>
    </row>
    <row r="15" spans="1:14" s="47" customFormat="1" ht="15" customHeight="1" x14ac:dyDescent="0.25">
      <c r="A15" s="53" t="s">
        <v>157</v>
      </c>
      <c r="B15" s="53"/>
      <c r="C15" s="53"/>
      <c r="D15" s="54">
        <v>1070.6010616099998</v>
      </c>
      <c r="E15" s="54">
        <v>1169.8800000000003</v>
      </c>
      <c r="F15" s="55">
        <v>99.278938390000576</v>
      </c>
      <c r="G15" s="56">
        <v>9.2731963333477552E-2</v>
      </c>
      <c r="I15" s="54">
        <v>1070.6010616099986</v>
      </c>
      <c r="J15" s="54">
        <v>1125.6561487600009</v>
      </c>
      <c r="K15" s="57">
        <v>55.055087150002237</v>
      </c>
      <c r="L15" s="56">
        <v>5.1424465306627809E-2</v>
      </c>
      <c r="N15" s="57">
        <v>-44.223851239999476</v>
      </c>
    </row>
    <row r="16" spans="1:14" s="47" customFormat="1" ht="15" customHeight="1" x14ac:dyDescent="0.25">
      <c r="A16" s="53" t="s">
        <v>56</v>
      </c>
      <c r="B16" s="53"/>
      <c r="C16" s="53"/>
      <c r="D16" s="54">
        <v>1613.2194103100007</v>
      </c>
      <c r="E16" s="54">
        <v>1735.6679999999994</v>
      </c>
      <c r="F16" s="55">
        <v>122.4485896899987</v>
      </c>
      <c r="G16" s="56">
        <v>7.5903245961111088E-2</v>
      </c>
      <c r="I16" s="54">
        <v>1613.2194103099991</v>
      </c>
      <c r="J16" s="54">
        <v>1689.4647855300004</v>
      </c>
      <c r="K16" s="57">
        <v>76.245375220001279</v>
      </c>
      <c r="L16" s="56">
        <v>4.7262867488899074E-2</v>
      </c>
      <c r="N16" s="57">
        <v>-46.203214469999011</v>
      </c>
    </row>
    <row r="17" spans="1:14" s="47" customFormat="1" ht="15" customHeight="1" x14ac:dyDescent="0.25">
      <c r="A17" s="53" t="s">
        <v>158</v>
      </c>
      <c r="B17" s="53"/>
      <c r="C17" s="53"/>
      <c r="D17" s="54">
        <v>960.69193783000014</v>
      </c>
      <c r="E17" s="54">
        <v>997.4749999999998</v>
      </c>
      <c r="F17" s="55">
        <v>36.783062169999653</v>
      </c>
      <c r="G17" s="56">
        <v>3.8288092906332505E-2</v>
      </c>
      <c r="I17" s="54">
        <v>960.69193782999935</v>
      </c>
      <c r="J17" s="54">
        <v>969.82768683999939</v>
      </c>
      <c r="K17" s="57">
        <v>9.1357490100000405</v>
      </c>
      <c r="L17" s="56">
        <v>9.5095510332228184E-3</v>
      </c>
      <c r="N17" s="57">
        <v>-27.647313160000408</v>
      </c>
    </row>
    <row r="18" spans="1:14" s="47" customFormat="1" ht="15" customHeight="1" x14ac:dyDescent="0.25">
      <c r="A18" s="53" t="s">
        <v>159</v>
      </c>
      <c r="B18" s="53"/>
      <c r="C18" s="53"/>
      <c r="D18" s="54">
        <v>31.906669749999999</v>
      </c>
      <c r="E18" s="54">
        <v>34.302999999999983</v>
      </c>
      <c r="F18" s="55">
        <v>2.3963302499999841</v>
      </c>
      <c r="G18" s="56">
        <v>7.5104367481033885E-2</v>
      </c>
      <c r="I18" s="54">
        <v>31.906669749999985</v>
      </c>
      <c r="J18" s="54">
        <v>34.434113140000008</v>
      </c>
      <c r="K18" s="57">
        <v>2.5274433900000233</v>
      </c>
      <c r="L18" s="56">
        <v>7.9213638082677784E-2</v>
      </c>
      <c r="N18" s="57">
        <v>0.13111314000002494</v>
      </c>
    </row>
    <row r="19" spans="1:14" s="47" customFormat="1" ht="15" customHeight="1" x14ac:dyDescent="0.25">
      <c r="A19" s="53" t="s">
        <v>160</v>
      </c>
      <c r="B19" s="53"/>
      <c r="C19" s="53"/>
      <c r="D19" s="54">
        <v>107.98200473</v>
      </c>
      <c r="E19" s="54">
        <v>110.14300000000001</v>
      </c>
      <c r="F19" s="55">
        <v>2.160995270000015</v>
      </c>
      <c r="G19" s="56">
        <v>2.0012550011489383E-2</v>
      </c>
      <c r="I19" s="54">
        <v>107.98200472999997</v>
      </c>
      <c r="J19" s="54">
        <v>113.42944562999995</v>
      </c>
      <c r="K19" s="57">
        <v>5.4474408999999753</v>
      </c>
      <c r="L19" s="56">
        <v>5.0447673328726017E-2</v>
      </c>
      <c r="N19" s="57">
        <v>3.2864456299999318</v>
      </c>
    </row>
    <row r="20" spans="1:14" s="47" customFormat="1" ht="15" customHeight="1" x14ac:dyDescent="0.25">
      <c r="A20" s="53" t="s">
        <v>36</v>
      </c>
      <c r="B20" s="53"/>
      <c r="C20" s="53"/>
      <c r="D20" s="54">
        <v>101.38632559999999</v>
      </c>
      <c r="E20" s="54">
        <v>78.488000000000028</v>
      </c>
      <c r="F20" s="55">
        <v>-22.898325599999964</v>
      </c>
      <c r="G20" s="56">
        <v>-0.22585220900835135</v>
      </c>
      <c r="I20" s="54">
        <v>101.38632559999998</v>
      </c>
      <c r="J20" s="54">
        <v>74.990269159999912</v>
      </c>
      <c r="K20" s="57">
        <v>-26.396056440000066</v>
      </c>
      <c r="L20" s="56">
        <v>-0.26035124839360069</v>
      </c>
      <c r="N20" s="57">
        <v>-3.4977308400001164</v>
      </c>
    </row>
    <row r="21" spans="1:14" s="47" customFormat="1" ht="15" customHeight="1" x14ac:dyDescent="0.25">
      <c r="A21" s="53" t="s">
        <v>161</v>
      </c>
      <c r="B21" s="53"/>
      <c r="C21" s="53"/>
      <c r="D21" s="54">
        <v>117.87576364000002</v>
      </c>
      <c r="E21" s="54">
        <v>147.29400000000001</v>
      </c>
      <c r="F21" s="55">
        <v>29.418236359999995</v>
      </c>
      <c r="G21" s="56">
        <v>0.2495698475374899</v>
      </c>
      <c r="I21" s="54">
        <v>117.87576363999995</v>
      </c>
      <c r="J21" s="54">
        <v>143.59189745000003</v>
      </c>
      <c r="K21" s="57">
        <v>25.716133810000088</v>
      </c>
      <c r="L21" s="56">
        <v>0.21816303043040119</v>
      </c>
      <c r="N21" s="57">
        <v>-3.702102549999978</v>
      </c>
    </row>
    <row r="22" spans="1:14" s="47" customFormat="1" ht="15" customHeight="1" x14ac:dyDescent="0.25">
      <c r="A22" s="53" t="s">
        <v>47</v>
      </c>
      <c r="B22" s="53"/>
      <c r="C22" s="53"/>
      <c r="D22" s="54">
        <v>11.466241750000002</v>
      </c>
      <c r="E22" s="54">
        <v>12.526000000000002</v>
      </c>
      <c r="F22" s="55">
        <v>1.0597582499999998</v>
      </c>
      <c r="G22" s="56">
        <v>9.2424202550936085E-2</v>
      </c>
      <c r="I22" s="54">
        <v>11.466241749999998</v>
      </c>
      <c r="J22" s="54">
        <v>11.673091269999993</v>
      </c>
      <c r="K22" s="57">
        <v>0.20684951999999512</v>
      </c>
      <c r="L22" s="56">
        <v>1.8039870823410409E-2</v>
      </c>
      <c r="N22" s="57">
        <v>-0.85290873000000822</v>
      </c>
    </row>
    <row r="23" spans="1:14" s="47" customFormat="1" ht="15" customHeight="1" x14ac:dyDescent="0.25">
      <c r="A23" s="53" t="s">
        <v>162</v>
      </c>
      <c r="B23" s="53"/>
      <c r="C23" s="53"/>
      <c r="D23" s="54">
        <v>4255.7175946700017</v>
      </c>
      <c r="E23" s="54">
        <v>4370.9470000000001</v>
      </c>
      <c r="F23" s="55">
        <v>115.22940532999837</v>
      </c>
      <c r="G23" s="56">
        <v>2.7076374963018068E-2</v>
      </c>
      <c r="I23" s="54">
        <v>4255.7175946699981</v>
      </c>
      <c r="J23" s="54">
        <v>4454.0334337600025</v>
      </c>
      <c r="K23" s="57">
        <v>198.31583909000437</v>
      </c>
      <c r="L23" s="56">
        <v>4.6599858820139284E-2</v>
      </c>
      <c r="N23" s="57">
        <v>83.086433760002365</v>
      </c>
    </row>
    <row r="24" spans="1:14" s="47" customFormat="1" ht="15" customHeight="1" x14ac:dyDescent="0.25">
      <c r="A24" s="53" t="s">
        <v>163</v>
      </c>
      <c r="B24" s="53"/>
      <c r="C24" s="53"/>
      <c r="D24" s="54">
        <v>50.741250960000002</v>
      </c>
      <c r="E24" s="54">
        <v>63.86500000000003</v>
      </c>
      <c r="F24" s="55">
        <v>13.123749040000028</v>
      </c>
      <c r="G24" s="56">
        <v>0.25864062851634562</v>
      </c>
      <c r="I24" s="54">
        <v>50.741250960000016</v>
      </c>
      <c r="J24" s="54">
        <v>63.135806669999994</v>
      </c>
      <c r="K24" s="57">
        <v>12.394555709999977</v>
      </c>
      <c r="L24" s="56">
        <v>0.24426980958295186</v>
      </c>
      <c r="N24" s="57">
        <v>-0.72919333000003661</v>
      </c>
    </row>
    <row r="25" spans="1:14" s="47" customFormat="1" ht="15" customHeight="1" x14ac:dyDescent="0.25">
      <c r="A25" s="53" t="s">
        <v>164</v>
      </c>
      <c r="B25" s="53"/>
      <c r="C25" s="53"/>
      <c r="D25" s="54">
        <v>26.167427929999995</v>
      </c>
      <c r="E25" s="54">
        <v>27.546000000000003</v>
      </c>
      <c r="F25" s="55">
        <v>1.3785720700000077</v>
      </c>
      <c r="G25" s="56">
        <v>5.2682750237730724E-2</v>
      </c>
      <c r="I25" s="54">
        <v>26.167427929999985</v>
      </c>
      <c r="J25" s="54">
        <v>27.291713439999988</v>
      </c>
      <c r="K25" s="57">
        <v>1.1242855100000035</v>
      </c>
      <c r="L25" s="56">
        <v>4.296507524574289E-2</v>
      </c>
      <c r="N25" s="57">
        <v>-0.25428656000001482</v>
      </c>
    </row>
    <row r="26" spans="1:14" s="47" customFormat="1" ht="15" customHeight="1" x14ac:dyDescent="0.25">
      <c r="A26" s="53" t="s">
        <v>165</v>
      </c>
      <c r="B26" s="53"/>
      <c r="C26" s="53"/>
      <c r="D26" s="54">
        <v>161.57445204999999</v>
      </c>
      <c r="E26" s="54">
        <v>177.92700000000002</v>
      </c>
      <c r="F26" s="55">
        <v>16.35254795000003</v>
      </c>
      <c r="G26" s="56">
        <v>0.10120750986634719</v>
      </c>
      <c r="I26" s="54">
        <v>161.57445205000016</v>
      </c>
      <c r="J26" s="54">
        <v>174.26436742000013</v>
      </c>
      <c r="K26" s="57">
        <v>12.689915369999966</v>
      </c>
      <c r="L26" s="56">
        <v>7.8539120566369025E-2</v>
      </c>
      <c r="N26" s="57">
        <v>-3.6626325799998938</v>
      </c>
    </row>
    <row r="27" spans="1:14" s="47" customFormat="1" ht="15" customHeight="1" x14ac:dyDescent="0.25">
      <c r="A27" s="53" t="s">
        <v>166</v>
      </c>
      <c r="B27" s="53"/>
      <c r="C27" s="53"/>
      <c r="D27" s="54">
        <v>112.69306187999999</v>
      </c>
      <c r="E27" s="54">
        <v>92.66100000000003</v>
      </c>
      <c r="F27" s="55">
        <v>-20.032061879999958</v>
      </c>
      <c r="G27" s="56">
        <v>-0.17775772124579314</v>
      </c>
      <c r="I27" s="54">
        <v>112.69306188</v>
      </c>
      <c r="J27" s="54">
        <v>92.30323618000007</v>
      </c>
      <c r="K27" s="57">
        <v>-20.389825699999932</v>
      </c>
      <c r="L27" s="56">
        <v>-0.18093239601309097</v>
      </c>
      <c r="N27" s="57">
        <v>-0.35776381999995976</v>
      </c>
    </row>
    <row r="28" spans="1:14" s="47" customFormat="1" ht="15" customHeight="1" x14ac:dyDescent="0.25">
      <c r="A28" s="53" t="s">
        <v>88</v>
      </c>
      <c r="B28" s="53"/>
      <c r="C28" s="53"/>
      <c r="D28" s="54">
        <v>193.49351966</v>
      </c>
      <c r="E28" s="54">
        <v>228.86899999999997</v>
      </c>
      <c r="F28" s="55">
        <v>35.375480339999967</v>
      </c>
      <c r="G28" s="56">
        <v>0.18282514268261041</v>
      </c>
      <c r="I28" s="54">
        <v>193.49351966</v>
      </c>
      <c r="J28" s="54">
        <v>228.36770919999978</v>
      </c>
      <c r="K28" s="57">
        <v>34.874189539999776</v>
      </c>
      <c r="L28" s="56">
        <v>0.18023440578929706</v>
      </c>
      <c r="N28" s="57">
        <v>-0.50129080000019144</v>
      </c>
    </row>
    <row r="29" spans="1:14" s="47" customFormat="1" ht="6" customHeight="1" x14ac:dyDescent="0.25">
      <c r="A29" s="8"/>
      <c r="B29" s="88"/>
      <c r="D29" s="54">
        <v>0</v>
      </c>
      <c r="E29" s="68">
        <v>0</v>
      </c>
      <c r="F29" s="69"/>
      <c r="G29" s="70"/>
      <c r="I29" s="54">
        <v>0</v>
      </c>
      <c r="J29" s="54">
        <v>0</v>
      </c>
      <c r="K29" s="71"/>
      <c r="L29" s="70"/>
      <c r="N29" s="71">
        <v>0</v>
      </c>
    </row>
    <row r="30" spans="1:14" s="47" customFormat="1" ht="15" customHeight="1" x14ac:dyDescent="0.25">
      <c r="A30" s="48" t="s">
        <v>43</v>
      </c>
      <c r="B30" s="5"/>
      <c r="C30" s="48"/>
      <c r="D30" s="49">
        <v>5645.8711608900003</v>
      </c>
      <c r="E30" s="49">
        <v>5858.6050000000005</v>
      </c>
      <c r="F30" s="50">
        <v>212.73383911000019</v>
      </c>
      <c r="G30" s="51">
        <v>3.7679541925017102E-2</v>
      </c>
      <c r="H30" s="8"/>
      <c r="I30" s="49">
        <v>5645.8711608899985</v>
      </c>
      <c r="J30" s="49">
        <v>5950.1708422199999</v>
      </c>
      <c r="K30" s="52">
        <v>304.29968133000148</v>
      </c>
      <c r="L30" s="51">
        <v>5.3897737418795888E-2</v>
      </c>
      <c r="M30" s="8"/>
      <c r="N30" s="52">
        <v>91.565842219999467</v>
      </c>
    </row>
    <row r="31" spans="1:14" s="47" customFormat="1" ht="15" customHeight="1" x14ac:dyDescent="0.25">
      <c r="A31" s="53" t="s">
        <v>162</v>
      </c>
      <c r="B31" s="53"/>
      <c r="C31" s="53"/>
      <c r="D31" s="54">
        <v>5593.4381608900003</v>
      </c>
      <c r="E31" s="54">
        <v>5804.6230000000005</v>
      </c>
      <c r="F31" s="55">
        <v>211.18483911000021</v>
      </c>
      <c r="G31" s="56">
        <v>3.7755819057164297E-2</v>
      </c>
      <c r="I31" s="54">
        <v>5593.4381608899985</v>
      </c>
      <c r="J31" s="54">
        <v>5896.18884222</v>
      </c>
      <c r="K31" s="57">
        <v>302.7506813300015</v>
      </c>
      <c r="L31" s="56">
        <v>5.4126044236418203E-2</v>
      </c>
      <c r="N31" s="57">
        <v>91.565842219999467</v>
      </c>
    </row>
    <row r="32" spans="1:14" s="47" customFormat="1" ht="15" customHeight="1" x14ac:dyDescent="0.25">
      <c r="A32" s="53" t="s">
        <v>88</v>
      </c>
      <c r="B32" s="53"/>
      <c r="C32" s="53"/>
      <c r="D32" s="54">
        <v>52.433</v>
      </c>
      <c r="E32" s="54">
        <v>53.981999999999999</v>
      </c>
      <c r="F32" s="55">
        <v>1.5489999999999995</v>
      </c>
      <c r="G32" s="56">
        <v>2.9542463715598988E-2</v>
      </c>
      <c r="I32" s="54">
        <v>52.432999999999986</v>
      </c>
      <c r="J32" s="54">
        <v>53.981999999999999</v>
      </c>
      <c r="K32" s="57">
        <v>1.5490000000000137</v>
      </c>
      <c r="L32" s="56">
        <v>2.954246371559921E-2</v>
      </c>
      <c r="N32" s="57">
        <v>0</v>
      </c>
    </row>
    <row r="33" spans="1:14" s="47" customFormat="1" ht="15" customHeight="1" x14ac:dyDescent="0.25">
      <c r="A33" s="77" t="s">
        <v>87</v>
      </c>
      <c r="B33" s="77"/>
      <c r="C33" s="77"/>
      <c r="D33" s="78">
        <v>17850.042295850013</v>
      </c>
      <c r="E33" s="78">
        <v>18639.752000000004</v>
      </c>
      <c r="F33" s="79">
        <v>789.70970414999101</v>
      </c>
      <c r="G33" s="80">
        <v>4.4241335177877428E-2</v>
      </c>
      <c r="H33" s="81"/>
      <c r="I33" s="78">
        <v>17850.042295850002</v>
      </c>
      <c r="J33" s="78">
        <v>18654.241823849952</v>
      </c>
      <c r="K33" s="79">
        <v>804.19952799995008</v>
      </c>
      <c r="L33" s="80">
        <v>4.50530880919493E-2</v>
      </c>
      <c r="M33" s="81"/>
      <c r="N33" s="79">
        <v>14.489823849948152</v>
      </c>
    </row>
  </sheetData>
  <printOptions horizontalCentered="1"/>
  <pageMargins left="0.35433070866141736" right="3.937007874015748E-2" top="0.98425196850393704" bottom="0.98425196850393704" header="0.51181102362204722" footer="0.51181102362204722"/>
  <pageSetup paperSize="9" scale="24" orientation="portrait" r:id="rId1"/>
  <headerFooter alignWithMargins="0"/>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21F2A-653E-42CE-845E-DC49B8D1C39F}">
  <sheetPr codeName="Tabelle15"/>
  <dimension ref="A1:N7"/>
  <sheetViews>
    <sheetView showGridLines="0" workbookViewId="0"/>
  </sheetViews>
  <sheetFormatPr baseColWidth="10" defaultRowHeight="15" customHeight="1" x14ac:dyDescent="0.25"/>
  <cols>
    <col min="1" max="1" width="1.875" style="133" customWidth="1"/>
    <col min="2" max="2" width="35.625" style="133" customWidth="1"/>
    <col min="3" max="4" width="7.75" style="133" customWidth="1"/>
    <col min="5" max="6" width="7.125" style="133" customWidth="1"/>
    <col min="7" max="7" width="1.875" style="133" customWidth="1"/>
    <col min="8" max="9" width="7.75" style="133" customWidth="1"/>
    <col min="10" max="12" width="7.125" style="133" customWidth="1"/>
    <col min="13" max="13" width="1.875" style="133" customWidth="1"/>
    <col min="14" max="14" width="7.125" style="133" customWidth="1"/>
    <col min="15" max="16384" width="11" style="133"/>
  </cols>
  <sheetData>
    <row r="1" spans="1:14" ht="15" customHeight="1" x14ac:dyDescent="0.25">
      <c r="A1" s="133" t="s">
        <v>843</v>
      </c>
    </row>
    <row r="2" spans="1:14" ht="15" customHeight="1" x14ac:dyDescent="0.25">
      <c r="A2" s="1031" t="s">
        <v>27</v>
      </c>
      <c r="B2" s="1031"/>
      <c r="C2" s="1034" t="s">
        <v>24</v>
      </c>
      <c r="D2" s="1034"/>
      <c r="E2" s="1034"/>
      <c r="F2" s="1034"/>
      <c r="G2" s="637"/>
      <c r="H2" s="1034" t="s">
        <v>25</v>
      </c>
      <c r="I2" s="1034"/>
      <c r="J2" s="1034"/>
      <c r="K2" s="1034"/>
      <c r="L2" s="1034"/>
      <c r="M2" s="638"/>
      <c r="N2" s="137" t="s">
        <v>26</v>
      </c>
    </row>
    <row r="3" spans="1:14" ht="15" customHeight="1" x14ac:dyDescent="0.25">
      <c r="A3" s="1032"/>
      <c r="B3" s="1032"/>
      <c r="C3" s="636" t="s">
        <v>29</v>
      </c>
      <c r="D3" s="636" t="s">
        <v>83</v>
      </c>
      <c r="E3" s="1035" t="s">
        <v>199</v>
      </c>
      <c r="F3" s="1035"/>
      <c r="G3" s="636"/>
      <c r="H3" s="635" t="s">
        <v>29</v>
      </c>
      <c r="I3" s="635" t="s">
        <v>30</v>
      </c>
      <c r="J3" s="1035" t="s">
        <v>199</v>
      </c>
      <c r="K3" s="1035"/>
      <c r="L3" s="1036" t="s">
        <v>237</v>
      </c>
      <c r="M3" s="639"/>
      <c r="N3" s="1029" t="s">
        <v>201</v>
      </c>
    </row>
    <row r="4" spans="1:14" ht="15" customHeight="1" x14ac:dyDescent="0.25">
      <c r="A4" s="1033"/>
      <c r="B4" s="1033"/>
      <c r="C4" s="139">
        <v>2024</v>
      </c>
      <c r="D4" s="139">
        <v>2025</v>
      </c>
      <c r="E4" s="140" t="s">
        <v>32</v>
      </c>
      <c r="F4" s="140" t="s">
        <v>33</v>
      </c>
      <c r="G4" s="139"/>
      <c r="H4" s="139">
        <v>2024</v>
      </c>
      <c r="I4" s="139">
        <v>2025</v>
      </c>
      <c r="J4" s="140" t="s">
        <v>32</v>
      </c>
      <c r="K4" s="140" t="s">
        <v>33</v>
      </c>
      <c r="L4" s="1037"/>
      <c r="M4" s="640"/>
      <c r="N4" s="1030"/>
    </row>
    <row r="5" spans="1:14" ht="15" customHeight="1" x14ac:dyDescent="0.25">
      <c r="A5" s="135" t="s">
        <v>844</v>
      </c>
      <c r="B5" s="135"/>
      <c r="C5" s="641">
        <v>3534.8261774500002</v>
      </c>
      <c r="D5" s="641">
        <v>533.07999999999993</v>
      </c>
      <c r="E5" s="642">
        <v>-3001.7461774500002</v>
      </c>
      <c r="F5" s="643">
        <v>-0.84919201871913252</v>
      </c>
      <c r="G5" s="644"/>
      <c r="H5" s="173">
        <v>3534.8261774500002</v>
      </c>
      <c r="I5" s="173">
        <v>589.24570427000003</v>
      </c>
      <c r="J5" s="645">
        <v>-2945.5804731799999</v>
      </c>
      <c r="K5" s="646">
        <v>-0.83330277793317742</v>
      </c>
      <c r="L5" s="647">
        <v>16618.009900059998</v>
      </c>
      <c r="M5" s="648"/>
      <c r="N5" s="645">
        <v>56.165704270000106</v>
      </c>
    </row>
    <row r="6" spans="1:14" ht="15" customHeight="1" x14ac:dyDescent="0.25">
      <c r="A6" s="649" t="s">
        <v>845</v>
      </c>
      <c r="B6" s="649"/>
      <c r="C6" s="650">
        <v>579.43909672000007</v>
      </c>
      <c r="D6" s="650">
        <v>338.49</v>
      </c>
      <c r="E6" s="651">
        <v>-240.94909672000006</v>
      </c>
      <c r="F6" s="652">
        <v>-0.41583161730702628</v>
      </c>
      <c r="G6" s="649"/>
      <c r="H6" s="650">
        <v>579.43909672000007</v>
      </c>
      <c r="I6" s="650">
        <v>77.568450049999967</v>
      </c>
      <c r="J6" s="651">
        <v>-501.8706466700001</v>
      </c>
      <c r="K6" s="652">
        <v>-0.86613183250994363</v>
      </c>
      <c r="L6" s="653">
        <v>46704.814310939997</v>
      </c>
      <c r="M6" s="649"/>
      <c r="N6" s="651">
        <v>-260.92154995000004</v>
      </c>
    </row>
    <row r="7" spans="1:14" ht="15" customHeight="1" x14ac:dyDescent="0.25">
      <c r="A7" s="194" t="s">
        <v>5</v>
      </c>
      <c r="B7" s="194"/>
      <c r="C7" s="196">
        <v>4114.2652741700003</v>
      </c>
      <c r="D7" s="196">
        <v>871.56999999999994</v>
      </c>
      <c r="E7" s="198">
        <v>-3242.6952741700006</v>
      </c>
      <c r="F7" s="654">
        <v>-0.788159017000714</v>
      </c>
      <c r="G7" s="194"/>
      <c r="H7" s="196">
        <v>4114.2652741700003</v>
      </c>
      <c r="I7" s="196">
        <v>666.81415431999994</v>
      </c>
      <c r="J7" s="198">
        <v>-3447.4511198500004</v>
      </c>
      <c r="K7" s="654">
        <v>-0.83792631007379048</v>
      </c>
      <c r="L7" s="193">
        <v>63322.824210999999</v>
      </c>
      <c r="M7" s="194"/>
      <c r="N7" s="198">
        <v>-204.75584567999999</v>
      </c>
    </row>
  </sheetData>
  <mergeCells count="7">
    <mergeCell ref="N3:N4"/>
    <mergeCell ref="A2:B4"/>
    <mergeCell ref="C2:F2"/>
    <mergeCell ref="H2:L2"/>
    <mergeCell ref="E3:F3"/>
    <mergeCell ref="J3:K3"/>
    <mergeCell ref="L3:L4"/>
  </mergeCells>
  <pageMargins left="0.7" right="0.7" top="0.78740157499999996" bottom="0.78740157499999996" header="0.3" footer="0.3"/>
  <pageSetup paperSize="9" orientation="portrait" r:id="rId1"/>
  <customProperties>
    <customPr name="_pios_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48</vt:i4>
      </vt:variant>
    </vt:vector>
  </HeadingPairs>
  <TitlesOfParts>
    <vt:vector size="48" baseType="lpstr">
      <vt:lpstr>Inhaltsverzeichnis</vt:lpstr>
      <vt:lpstr>T 1</vt:lpstr>
      <vt:lpstr>T 2</vt:lpstr>
      <vt:lpstr>T 3</vt:lpstr>
      <vt:lpstr>T 4</vt:lpstr>
      <vt:lpstr>T 5</vt:lpstr>
      <vt:lpstr>T6</vt:lpstr>
      <vt:lpstr>T 7</vt:lpstr>
      <vt:lpstr>T8</vt:lpstr>
      <vt:lpstr>T 9</vt:lpstr>
      <vt:lpstr>T10</vt:lpstr>
      <vt:lpstr>T 11</vt:lpstr>
      <vt:lpstr>T 12</vt:lpstr>
      <vt:lpstr>T 13</vt:lpstr>
      <vt:lpstr>T 14</vt:lpstr>
      <vt:lpstr>T 15</vt:lpstr>
      <vt:lpstr>T 16</vt:lpstr>
      <vt:lpstr>T 17</vt:lpstr>
      <vt:lpstr>T 18</vt:lpstr>
      <vt:lpstr>T 19</vt:lpstr>
      <vt:lpstr>T 20</vt:lpstr>
      <vt:lpstr>T 21</vt:lpstr>
      <vt:lpstr>T 22</vt:lpstr>
      <vt:lpstr>T 23</vt:lpstr>
      <vt:lpstr>T 24</vt:lpstr>
      <vt:lpstr>T 25</vt:lpstr>
      <vt:lpstr>T 26</vt:lpstr>
      <vt:lpstr>T 27</vt:lpstr>
      <vt:lpstr>T 28</vt:lpstr>
      <vt:lpstr>T 29</vt:lpstr>
      <vt:lpstr>T 30</vt:lpstr>
      <vt:lpstr>T 31</vt:lpstr>
      <vt:lpstr>T 32</vt:lpstr>
      <vt:lpstr>T 33</vt:lpstr>
      <vt:lpstr>T 34</vt:lpstr>
      <vt:lpstr>T 35</vt:lpstr>
      <vt:lpstr>T 36</vt:lpstr>
      <vt:lpstr>T 37</vt:lpstr>
      <vt:lpstr>T38</vt:lpstr>
      <vt:lpstr>T 39</vt:lpstr>
      <vt:lpstr>T 40-41</vt:lpstr>
      <vt:lpstr>T 42-59</vt:lpstr>
      <vt:lpstr>Übersicht 1</vt:lpstr>
      <vt:lpstr>Übersicht 2</vt:lpstr>
      <vt:lpstr>Übersicht 3</vt:lpstr>
      <vt:lpstr>Übersicht 4</vt:lpstr>
      <vt:lpstr>Übersicht 5</vt:lpstr>
      <vt:lpstr>Übersicht 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Vorläufiger Gebarungserfolg 2025</dc:title>
  <dc:creator>Bundesministerium für Finanzen</dc:creator>
  <cp:lastModifiedBy>Scheuer Josef</cp:lastModifiedBy>
  <dcterms:created xsi:type="dcterms:W3CDTF">2026-01-30T11:25:32Z</dcterms:created>
  <dcterms:modified xsi:type="dcterms:W3CDTF">2026-04-01T09:20:26Z</dcterms:modified>
</cp:coreProperties>
</file>